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13320" windowWidth="12240" windowHeight="6240" firstSheet="9" activeTab="16"/>
  </bookViews>
  <sheets>
    <sheet name="مسودات" sheetId="56" state="hidden" r:id="rId1"/>
    <sheet name="مؤشرات (3)" sheetId="328" r:id="rId2"/>
    <sheet name="حضر وريف اجمالي 3" sheetId="324" r:id="rId3"/>
    <sheet name="التاركين (2)" sheetId="325" r:id="rId4"/>
    <sheet name="التسرب" sheetId="326" r:id="rId5"/>
    <sheet name="الالتحاق (2)" sheetId="327" r:id="rId6"/>
    <sheet name="التجميعي " sheetId="329" r:id="rId7"/>
    <sheet name="حضر وريف اجمالي" sheetId="312" r:id="rId8"/>
    <sheet name="صباحي اجمالي10" sheetId="313" r:id="rId9"/>
    <sheet name="اجماتي مقبولين" sheetId="269" r:id="rId10"/>
    <sheet name="صباحي اجمالي 16" sheetId="266" r:id="rId11"/>
    <sheet name="17" sheetId="133" r:id="rId12"/>
    <sheet name="18" sheetId="82" r:id="rId13"/>
    <sheet name="23" sheetId="83" r:id="rId14"/>
    <sheet name="24" sheetId="84" r:id="rId15"/>
    <sheet name="تجميعي راسبين29" sheetId="108" r:id="rId16"/>
    <sheet name="تجميعي تاركين" sheetId="110" r:id="rId17"/>
    <sheet name="تجميعي ناجحين30" sheetId="111" r:id="rId18"/>
    <sheet name="هيئة.اجمالي31" sheetId="283" r:id="rId19"/>
    <sheet name="تخصص.اجمالي32" sheetId="284" r:id="rId20"/>
    <sheet name="الملاك اجمالي33" sheetId="287" r:id="rId21"/>
    <sheet name="اعضاء داخل قوة العمل  (2)" sheetId="314" r:id="rId22"/>
    <sheet name="الشعب.اجمالي35" sheetId="290" r:id="rId23"/>
    <sheet name="مدارس مشمولة اجمالي36" sheetId="291" r:id="rId24"/>
    <sheet name="الابنية.اجمالي37" sheetId="292" r:id="rId25"/>
    <sheet name="الابنية تابع اجمالي" sheetId="293" r:id="rId26"/>
    <sheet name="اجمالي مكتبات38" sheetId="294" r:id="rId27"/>
    <sheet name="مؤشرات (4)" sheetId="331" r:id="rId28"/>
    <sheet name="حضر وريف41" sheetId="147" r:id="rId29"/>
    <sheet name="الصباحي والمسائي 42" sheetId="316" r:id="rId30"/>
    <sheet name=" صباحي" sheetId="148" r:id="rId31"/>
    <sheet name="الدراسة المسائية" sheetId="149" r:id="rId32"/>
    <sheet name="حكومي 45" sheetId="150" r:id="rId33"/>
    <sheet name="تجميع صباحي مسائي" sheetId="151" r:id="rId34"/>
    <sheet name="صباحي47" sheetId="152" r:id="rId35"/>
    <sheet name="مسائي48" sheetId="153" r:id="rId36"/>
    <sheet name="المدرج" sheetId="154" r:id="rId37"/>
    <sheet name="الطلبة حسب العمر50" sheetId="155" r:id="rId38"/>
    <sheet name="الموجودين 51" sheetId="156" r:id="rId39"/>
    <sheet name="52" sheetId="157" r:id="rId40"/>
    <sheet name="50" sheetId="158" r:id="rId41"/>
    <sheet name="54" sheetId="159" r:id="rId42"/>
    <sheet name="جميع الاسباب55" sheetId="160" r:id="rId43"/>
    <sheet name="راسبين 56" sheetId="161" r:id="rId44"/>
    <sheet name="تجاوز 57" sheetId="162" r:id="rId45"/>
    <sheet name="58" sheetId="163" r:id="rId46"/>
    <sheet name="التاركين61" sheetId="164" r:id="rId47"/>
    <sheet name="الناجحين 60" sheetId="165" r:id="rId48"/>
    <sheet name="هيئة61" sheetId="166" r:id="rId49"/>
    <sheet name="تخصص حكومي62" sheetId="167" r:id="rId50"/>
    <sheet name="الملاك63" sheetId="170" r:id="rId51"/>
    <sheet name="اعضاء داخل قوة العمل  (3)" sheetId="317" r:id="rId52"/>
    <sheet name="الشعب.65 " sheetId="224" r:id="rId53"/>
    <sheet name="مدارس مشمولة.ح " sheetId="225" r:id="rId54"/>
    <sheet name="الابنية.67  " sheetId="226" r:id="rId55"/>
    <sheet name="اجمالي مكتبات.ح" sheetId="300" r:id="rId56"/>
    <sheet name="التربية الخاصة 2" sheetId="181" r:id="rId57"/>
    <sheet name="التربية الخاصة1" sheetId="180" r:id="rId58"/>
    <sheet name="التربية الخاصة72)" sheetId="182" r:id="rId59"/>
    <sheet name="اول تربيه خاصه" sheetId="190" r:id="rId60"/>
    <sheet name="ثاني تربية خاصه72" sheetId="191" r:id="rId61"/>
    <sheet name="ثالث73" sheetId="192" r:id="rId62"/>
    <sheet name="رابع" sheetId="193" r:id="rId63"/>
    <sheet name="خامس" sheetId="194" r:id="rId64"/>
    <sheet name="سادس76" sheetId="195" r:id="rId65"/>
    <sheet name="جميع  الصفوف" sheetId="196" r:id="rId66"/>
    <sheet name="المدرج 78" sheetId="198" r:id="rId67"/>
    <sheet name="يافعين 79" sheetId="183" r:id="rId68"/>
    <sheet name="هيئة " sheetId="199" r:id="rId69"/>
    <sheet name="يافعين  86" sheetId="184" r:id="rId70"/>
    <sheet name="حسب العمر اليافعين85" sheetId="185" r:id="rId71"/>
    <sheet name="فاصل الاهلي" sheetId="332" r:id="rId72"/>
    <sheet name="حضر وريف اهلي88" sheetId="201" r:id="rId73"/>
    <sheet name="صباحي اهلي" sheetId="202" r:id="rId74"/>
    <sheet name="مقبولين اهلي90" sheetId="207" r:id="rId75"/>
    <sheet name="صباحي موجودين اهلي91" sheetId="209" r:id="rId76"/>
    <sheet name="المدرج الاهلي" sheetId="212" r:id="rId77"/>
    <sheet name="جمي93 " sheetId="115" r:id="rId78"/>
    <sheet name="94" sheetId="55" r:id="rId79"/>
    <sheet name="99" sheetId="123" r:id="rId80"/>
    <sheet name="جميع الاسباب100" sheetId="128" r:id="rId81"/>
    <sheet name="الفشل بالامتحان" sheetId="126" r:id="rId82"/>
    <sheet name="تجاوز ايام الغياب102" sheetId="127" r:id="rId83"/>
    <sheet name="اسباب اخرى" sheetId="125" r:id="rId84"/>
    <sheet name="تاركين104" sheetId="124" r:id="rId85"/>
    <sheet name="ناجحين" sheetId="107" r:id="rId86"/>
    <sheet name="هيئة الاهلي(3)" sheetId="213" r:id="rId87"/>
    <sheet name="تخصص اهلي107" sheetId="296" r:id="rId88"/>
    <sheet name="108" sheetId="217" r:id="rId89"/>
    <sheet name="اعضاء داخل قوة العمل  (4)" sheetId="319" r:id="rId90"/>
    <sheet name="مدارس مشمولة110" sheetId="177" r:id="rId91"/>
    <sheet name="الابنية " sheetId="178" r:id="rId92"/>
    <sheet name="اجمالي مكتبات.اهلي" sheetId="301" r:id="rId93"/>
    <sheet name="الشعب " sheetId="176" r:id="rId94"/>
    <sheet name="فاصل الديني (2)" sheetId="333" r:id="rId95"/>
    <sheet name="حضر وريف ديني" sheetId="229" r:id="rId96"/>
    <sheet name="صباحي ديني117" sheetId="230" r:id="rId97"/>
    <sheet name="مقبولين الديني" sheetId="232" r:id="rId98"/>
    <sheet name="الصباحي" sheetId="234" r:id="rId99"/>
    <sheet name="الموجودين الوقف الشيعي" sheetId="68" r:id="rId100"/>
    <sheet name="جميع الصفوف121" sheetId="69" r:id="rId101"/>
    <sheet name="الاول" sheetId="99" r:id="rId102"/>
    <sheet name="127" sheetId="61" r:id="rId103"/>
    <sheet name="راسبين لجميع لاسباب" sheetId="130" r:id="rId104"/>
    <sheet name="شيعي فشل129" sheetId="131" r:id="rId105"/>
    <sheet name="شيعي تجاوز" sheetId="132" r:id="rId106"/>
    <sheet name="شيعي اسباب" sheetId="104" r:id="rId107"/>
    <sheet name="تاركين132" sheetId="105" r:id="rId108"/>
    <sheet name="ناجحين2" sheetId="106" r:id="rId109"/>
    <sheet name="هيئه ديني134" sheetId="237" r:id="rId110"/>
    <sheet name="تخصص ديني" sheetId="238" r:id="rId111"/>
    <sheet name="الملاك ديني" sheetId="240" r:id="rId112"/>
    <sheet name="اعضاء داخل قوة العمل  (5)" sheetId="320" r:id="rId113"/>
    <sheet name="الشعب  138" sheetId="246" r:id="rId114"/>
    <sheet name="مدارس مشمولة (2)" sheetId="247" r:id="rId115"/>
    <sheet name="الابنية.ديني" sheetId="303" r:id="rId116"/>
    <sheet name=" مكتبات.ديني" sheetId="304" r:id="rId117"/>
  </sheets>
  <externalReferences>
    <externalReference r:id="rId118"/>
  </externalReferences>
  <definedNames>
    <definedName name="_xlnm.Print_Area" localSheetId="30">' صباحي'!$A$1:$P$29</definedName>
    <definedName name="_xlnm.Print_Area" localSheetId="116">' مكتبات.ديني'!$A$1:$P$29</definedName>
    <definedName name="_xlnm.Print_Area" localSheetId="88">'108'!$A$1:$AE$31</definedName>
    <definedName name="_xlnm.Print_Area" localSheetId="102">'127'!$A$1:$Q$146</definedName>
    <definedName name="_xlnm.Print_Area" localSheetId="11">'17'!$A$1:$AG$28</definedName>
    <definedName name="_xlnm.Print_Area" localSheetId="12">'18'!$A$1:$S$29</definedName>
    <definedName name="_xlnm.Print_Area" localSheetId="13">'23'!$A$1:$Q$145</definedName>
    <definedName name="_xlnm.Print_Area" localSheetId="14">'24'!$A$1:$AD$20</definedName>
    <definedName name="_xlnm.Print_Area" localSheetId="40">'50'!$A$1:$Q$89</definedName>
    <definedName name="_xlnm.Print_Area" localSheetId="39">'52'!$A$1:$Q$29</definedName>
    <definedName name="_xlnm.Print_Area" localSheetId="41">'54'!$A$1:$Q$29</definedName>
    <definedName name="_xlnm.Print_Area" localSheetId="45">'58'!$A$1:$S$29</definedName>
    <definedName name="_xlnm.Print_Area" localSheetId="78">'94'!$A$1:$S$28</definedName>
    <definedName name="_xlnm.Print_Area" localSheetId="79">'99'!$A$1:$Q$149</definedName>
    <definedName name="_xlnm.Print_Area" localSheetId="9">'اجماتي مقبولين'!$A$1:$S$31</definedName>
    <definedName name="_xlnm.Print_Area" localSheetId="92">'اجمالي مكتبات.اهلي'!$A$1:$P$29</definedName>
    <definedName name="_xlnm.Print_Area" localSheetId="55">'اجمالي مكتبات.ح'!$A$1:$P$31</definedName>
    <definedName name="_xlnm.Print_Area" localSheetId="26">'اجمالي مكتبات38'!$A$1:$P$28</definedName>
    <definedName name="_xlnm.Print_Area" localSheetId="83">'اسباب اخرى'!$A$1:$S$29</definedName>
    <definedName name="_xlnm.Print_Area" localSheetId="21">'اعضاء داخل قوة العمل  (2)'!$A$1:$P$28</definedName>
    <definedName name="_xlnm.Print_Area" localSheetId="51">'اعضاء داخل قوة العمل  (3)'!$A$1:$P$28</definedName>
    <definedName name="_xlnm.Print_Area" localSheetId="89">'اعضاء داخل قوة العمل  (4)'!$A$1:$P$28</definedName>
    <definedName name="_xlnm.Print_Area" localSheetId="112">'اعضاء داخل قوة العمل  (5)'!$A$1:$P$28</definedName>
    <definedName name="_xlnm.Print_Area" localSheetId="91">'الابنية '!$A$1:$AW$30</definedName>
    <definedName name="_xlnm.Print_Area" localSheetId="25">'الابنية تابع اجمالي'!$A$1:$U$26</definedName>
    <definedName name="_xlnm.Print_Area" localSheetId="54">'الابنية.67  '!$A$1:$AW$30</definedName>
    <definedName name="_xlnm.Print_Area" localSheetId="24">الابنية.اجمالي37!$A$1:$X$31</definedName>
    <definedName name="_xlnm.Print_Area" localSheetId="115">الابنية.ديني!$A$1:$AS$31</definedName>
    <definedName name="_xlnm.Print_Area" localSheetId="5">'الالتحاق (2)'!$A$1:$H$26</definedName>
    <definedName name="_xlnm.Print_Area" localSheetId="101">الاول!$A$1:$S$29</definedName>
    <definedName name="_xlnm.Print_Area" localSheetId="3">'التاركين (2)'!$A$2:$K$22</definedName>
    <definedName name="_xlnm.Print_Area" localSheetId="46">التاركين61!$A$1:$S$29</definedName>
    <definedName name="_xlnm.Print_Area" localSheetId="6">'التجميعي '!$A$1:$I$26</definedName>
    <definedName name="_xlnm.Print_Area" localSheetId="56">'التربية الخاصة 2'!$A$1:$U$28</definedName>
    <definedName name="_xlnm.Print_Area" localSheetId="57">'التربية الخاصة1'!$A$1:$S$28</definedName>
    <definedName name="_xlnm.Print_Area" localSheetId="58">'التربية الخاصة72)'!$A$1:$Y$32</definedName>
    <definedName name="_xlnm.Print_Area" localSheetId="31">'الدراسة المسائية'!$A$1:$P$28</definedName>
    <definedName name="_xlnm.Print_Area" localSheetId="93">'الشعب '!$A$1:$Z$30</definedName>
    <definedName name="_xlnm.Print_Area" localSheetId="113">'الشعب  138'!$A$1:$Z$31</definedName>
    <definedName name="_xlnm.Print_Area" localSheetId="52">'الشعب.65 '!$A$1:$AD$29</definedName>
    <definedName name="_xlnm.Print_Area" localSheetId="22">الشعب.اجمالي35!$A$1:$Z$28</definedName>
    <definedName name="_xlnm.Print_Area" localSheetId="98">الصباحي!$A$1:$S$28</definedName>
    <definedName name="_xlnm.Print_Area" localSheetId="29">'الصباحي والمسائي 42'!$A$1:$P$29</definedName>
    <definedName name="_xlnm.Print_Area" localSheetId="37">'الطلبة حسب العمر50'!$A$1:$AG$28</definedName>
    <definedName name="_xlnm.Print_Area" localSheetId="81">'الفشل بالامتحان'!$A$1:$S$28</definedName>
    <definedName name="_xlnm.Print_Area" localSheetId="36">المدرج!$A$1:$Q$24</definedName>
    <definedName name="_xlnm.Print_Area" localSheetId="66">'المدرج 78'!$A$1:$Q$25</definedName>
    <definedName name="_xlnm.Print_Area" localSheetId="76">'المدرج الاهلي'!$A$1:$Q$22</definedName>
    <definedName name="_xlnm.Print_Area" localSheetId="20">'الملاك اجمالي33'!$A$1:$AO$31</definedName>
    <definedName name="_xlnm.Print_Area" localSheetId="111">'الملاك ديني'!$A$1:$AA$30</definedName>
    <definedName name="_xlnm.Print_Area" localSheetId="50">الملاك63!$A$1:$AO$30</definedName>
    <definedName name="_xlnm.Print_Area" localSheetId="38">'الموجودين 51'!$A$1:$S$29</definedName>
    <definedName name="_xlnm.Print_Area" localSheetId="99">'الموجودين الوقف الشيعي'!$A$1:$Q$23</definedName>
    <definedName name="_xlnm.Print_Area" localSheetId="47">'الناجحين 60'!$A$1:$S$30</definedName>
    <definedName name="_xlnm.Print_Area" localSheetId="59">'اول تربيه خاصه'!$A$1:$S$29</definedName>
    <definedName name="_xlnm.Print_Area" localSheetId="84">تاركين104!$A$1:$S$29</definedName>
    <definedName name="_xlnm.Print_Area" localSheetId="107">تاركين132!$A$1:$S$29</definedName>
    <definedName name="_xlnm.Print_Area" localSheetId="44">'تجاوز 57'!$A$1:$S$29</definedName>
    <definedName name="_xlnm.Print_Area" localSheetId="82">'تجاوز ايام الغياب102'!$A$1:$S$29</definedName>
    <definedName name="_xlnm.Print_Area" localSheetId="33">'تجميع صباحي مسائي'!$A$1:$S$28</definedName>
    <definedName name="_xlnm.Print_Area" localSheetId="16">'تجميعي تاركين'!$A$1:$S$30</definedName>
    <definedName name="_xlnm.Print_Area" localSheetId="15">'تجميعي راسبين29'!$A$1:$BX$91</definedName>
    <definedName name="_xlnm.Print_Area" localSheetId="17">'تجميعي ناجحين30'!$A$1:$S$29</definedName>
    <definedName name="_xlnm.Print_Area" localSheetId="87">'تخصص اهلي107'!$A$1:$BE$30</definedName>
    <definedName name="_xlnm.Print_Area" localSheetId="49">'تخصص حكومي62'!$A$1:$BE$28</definedName>
    <definedName name="_xlnm.Print_Area" localSheetId="110">'تخصص ديني'!$A$1:$BE$29</definedName>
    <definedName name="_xlnm.Print_Area" localSheetId="19">تخصص.اجمالي32!$A$1:$BE$29</definedName>
    <definedName name="_xlnm.Print_Area" localSheetId="61">ثالث73!$A$1:$Q$29</definedName>
    <definedName name="_xlnm.Print_Area" localSheetId="60">'ثاني تربية خاصه72'!$A$1:$Q$29</definedName>
    <definedName name="_xlnm.Print_Area" localSheetId="77">'جمي93 '!$A$1:$AG$28</definedName>
    <definedName name="_xlnm.Print_Area" localSheetId="65">'جميع  الصفوف'!$A$1:$AG$30</definedName>
    <definedName name="_xlnm.Print_Area" localSheetId="80">'جميع الاسباب100'!$A$1:$S$29</definedName>
    <definedName name="_xlnm.Print_Area" localSheetId="42">'جميع الاسباب55'!$A$1:$S$29</definedName>
    <definedName name="_xlnm.Print_Area" localSheetId="100">'جميع الصفوف121'!$A$1:$AH$28</definedName>
    <definedName name="_xlnm.Print_Area" localSheetId="70">'حسب العمر اليافعين85'!$A$1:$S$147</definedName>
    <definedName name="_xlnm.Print_Area" localSheetId="7">'حضر وريف اجمالي'!$A$1:$Y$86</definedName>
    <definedName name="_xlnm.Print_Area" localSheetId="2">'حضر وريف اجمالي 3'!$A$1:$O$47</definedName>
    <definedName name="_xlnm.Print_Area" localSheetId="72">'حضر وريف اهلي88'!$A$1:$Y$89</definedName>
    <definedName name="_xlnm.Print_Area" localSheetId="95">'حضر وريف ديني'!$A$1:$Y$86</definedName>
    <definedName name="_xlnm.Print_Area" localSheetId="28">'حضر وريف41'!$A$1:$AC$85</definedName>
    <definedName name="_xlnm.Print_Area" localSheetId="32">'حكومي 45'!$A$1:$S$29</definedName>
    <definedName name="_xlnm.Print_Area" localSheetId="63">خامس!$A$1:$Q$29</definedName>
    <definedName name="_xlnm.Print_Area" localSheetId="62">رابع!$A$1:$Q$29</definedName>
    <definedName name="_xlnm.Print_Area" localSheetId="43">'راسبين 56'!$A$1:$S$29</definedName>
    <definedName name="_xlnm.Print_Area" localSheetId="103">'راسبين لجميع لاسباب'!$A$1:$S$31</definedName>
    <definedName name="_xlnm.Print_Area" localSheetId="64">سادس76!$A$1:$Q$31</definedName>
    <definedName name="_xlnm.Print_Area" localSheetId="106">'شيعي اسباب'!$A$1:$S$28</definedName>
    <definedName name="_xlnm.Print_Area" localSheetId="105">'شيعي تجاوز'!$A$1:$S$28</definedName>
    <definedName name="_xlnm.Print_Area" localSheetId="104">'شيعي فشل129'!$A$1:$S$29</definedName>
    <definedName name="_xlnm.Print_Area" localSheetId="10">'صباحي اجمالي 16'!$A$1:$S$89</definedName>
    <definedName name="_xlnm.Print_Area" localSheetId="8">'صباحي اجمالي10'!$A$1:$O$87</definedName>
    <definedName name="_xlnm.Print_Area" localSheetId="73">'صباحي اهلي'!$A$1:$T$29</definedName>
    <definedName name="_xlnm.Print_Area" localSheetId="96">'صباحي ديني117'!$A$1:$N$30</definedName>
    <definedName name="_xlnm.Print_Area" localSheetId="75">'صباحي موجودين اهلي91'!$A$1:$S$29</definedName>
    <definedName name="_xlnm.Print_Area" localSheetId="34">صباحي47!$A$1:$S$29</definedName>
    <definedName name="_xlnm.Print_Area" localSheetId="71">'فاصل الاهلي'!$A$1:$I$30</definedName>
    <definedName name="_xlnm.Print_Area" localSheetId="94">'فاصل الديني (2)'!$A$1:$I$30</definedName>
    <definedName name="_xlnm.Print_Area" localSheetId="114">'مدارس مشمولة (2)'!$A$1:$L$30</definedName>
    <definedName name="_xlnm.Print_Area" localSheetId="23">'مدارس مشمولة اجمالي36'!$A$1:$L$30</definedName>
    <definedName name="_xlnm.Print_Area" localSheetId="53">'مدارس مشمولة.ح '!$A$1:$L$29</definedName>
    <definedName name="_xlnm.Print_Area" localSheetId="90">'مدارس مشمولة110'!$A$1:$L$29</definedName>
    <definedName name="_xlnm.Print_Area" localSheetId="35">مسائي48!$A$1:$S$29</definedName>
    <definedName name="_xlnm.Print_Area" localSheetId="97">'مقبولين الديني'!$A$1:$S$29</definedName>
    <definedName name="_xlnm.Print_Area" localSheetId="74">'مقبولين اهلي90'!$A$1:$S$29</definedName>
    <definedName name="_xlnm.Print_Area" localSheetId="1">'مؤشرات (3)'!$A$1:$I$30</definedName>
    <definedName name="_xlnm.Print_Area" localSheetId="27">'مؤشرات (4)'!$A$1:$I$30</definedName>
    <definedName name="_xlnm.Print_Area" localSheetId="85">ناجحين!$A$1:$S$30</definedName>
    <definedName name="_xlnm.Print_Area" localSheetId="108">ناجحين2!$A$1:$S$30</definedName>
    <definedName name="_xlnm.Print_Area" localSheetId="68">'هيئة '!$A$1:$R$29</definedName>
    <definedName name="_xlnm.Print_Area" localSheetId="86">'هيئة الاهلي(3)'!$A$1:$O$29</definedName>
    <definedName name="_xlnm.Print_Area" localSheetId="18">هيئة.اجمالي31!$A$1:$O$29</definedName>
    <definedName name="_xlnm.Print_Area" localSheetId="48">هيئة61!$A$1:$O$30</definedName>
    <definedName name="_xlnm.Print_Area" localSheetId="109">'هيئه ديني134'!$A$1:$O$29</definedName>
    <definedName name="_xlnm.Print_Area" localSheetId="69">'يافعين  86'!$A$1:$O$123</definedName>
    <definedName name="_xlnm.Print_Area" localSheetId="67">'يافعين 79'!$A$1:$Y$29</definedName>
    <definedName name="Z_95018BEE_3C9F_4B61_A7BF_FBFA21A07B6A_.wvu.Cols" localSheetId="45" hidden="1">'58'!#REF!</definedName>
    <definedName name="Z_95018BEE_3C9F_4B61_A7BF_FBFA21A07B6A_.wvu.Cols" localSheetId="44" hidden="1">'تجاوز 57'!#REF!</definedName>
    <definedName name="Z_95018BEE_3C9F_4B61_A7BF_FBFA21A07B6A_.wvu.Cols" localSheetId="42" hidden="1">'جميع الاسباب55'!#REF!</definedName>
    <definedName name="Z_95018BEE_3C9F_4B61_A7BF_FBFA21A07B6A_.wvu.Cols" localSheetId="43" hidden="1">'راسبين 56'!#REF!</definedName>
    <definedName name="Z_95018BEE_3C9F_4B61_A7BF_FBFA21A07B6A_.wvu.PrintArea" localSheetId="30" hidden="1">' صباحي'!$A$1:$O$28</definedName>
    <definedName name="Z_95018BEE_3C9F_4B61_A7BF_FBFA21A07B6A_.wvu.PrintArea" localSheetId="11" hidden="1">'17'!$A$1:$N$28</definedName>
    <definedName name="Z_95018BEE_3C9F_4B61_A7BF_FBFA21A07B6A_.wvu.PrintArea" localSheetId="13" hidden="1">'23'!$A$29:$O$150</definedName>
    <definedName name="Z_95018BEE_3C9F_4B61_A7BF_FBFA21A07B6A_.wvu.PrintArea" localSheetId="40" hidden="1">'50'!#REF!</definedName>
    <definedName name="Z_95018BEE_3C9F_4B61_A7BF_FBFA21A07B6A_.wvu.PrintArea" localSheetId="39" hidden="1">'52'!$A$1:$Q$28</definedName>
    <definedName name="Z_95018BEE_3C9F_4B61_A7BF_FBFA21A07B6A_.wvu.PrintArea" localSheetId="41" hidden="1">'54'!#REF!</definedName>
    <definedName name="Z_95018BEE_3C9F_4B61_A7BF_FBFA21A07B6A_.wvu.PrintArea" localSheetId="45" hidden="1">'58'!$A$1:$Q$30</definedName>
    <definedName name="Z_95018BEE_3C9F_4B61_A7BF_FBFA21A07B6A_.wvu.PrintArea" localSheetId="78" hidden="1">'94'!$A$1:$Q$29</definedName>
    <definedName name="Z_95018BEE_3C9F_4B61_A7BF_FBFA21A07B6A_.wvu.PrintArea" localSheetId="79" hidden="1">'99'!$A$1:$P$148</definedName>
    <definedName name="Z_95018BEE_3C9F_4B61_A7BF_FBFA21A07B6A_.wvu.PrintArea" localSheetId="9" hidden="1">'اجماتي مقبولين'!$A$1:$Q$29</definedName>
    <definedName name="Z_95018BEE_3C9F_4B61_A7BF_FBFA21A07B6A_.wvu.PrintArea" localSheetId="21" hidden="1">'اعضاء داخل قوة العمل  (2)'!$A$1:$N$28</definedName>
    <definedName name="Z_95018BEE_3C9F_4B61_A7BF_FBFA21A07B6A_.wvu.PrintArea" localSheetId="51" hidden="1">'اعضاء داخل قوة العمل  (3)'!$A$1:$N$28</definedName>
    <definedName name="Z_95018BEE_3C9F_4B61_A7BF_FBFA21A07B6A_.wvu.PrintArea" localSheetId="89" hidden="1">'اعضاء داخل قوة العمل  (4)'!$A$1:$N$28</definedName>
    <definedName name="Z_95018BEE_3C9F_4B61_A7BF_FBFA21A07B6A_.wvu.PrintArea" localSheetId="112" hidden="1">'اعضاء داخل قوة العمل  (5)'!$A$1:$N$28</definedName>
    <definedName name="Z_95018BEE_3C9F_4B61_A7BF_FBFA21A07B6A_.wvu.PrintArea" localSheetId="91" hidden="1">'الابنية '!$A$1:$AU$30</definedName>
    <definedName name="Z_95018BEE_3C9F_4B61_A7BF_FBFA21A07B6A_.wvu.PrintArea" localSheetId="25" hidden="1">'الابنية تابع اجمالي'!#REF!</definedName>
    <definedName name="Z_95018BEE_3C9F_4B61_A7BF_FBFA21A07B6A_.wvu.PrintArea" localSheetId="54" hidden="1">'الابنية.67  '!#REF!</definedName>
    <definedName name="Z_95018BEE_3C9F_4B61_A7BF_FBFA21A07B6A_.wvu.PrintArea" localSheetId="24" hidden="1">الابنية.اجمالي37!$A$1:$X$30</definedName>
    <definedName name="Z_95018BEE_3C9F_4B61_A7BF_FBFA21A07B6A_.wvu.PrintArea" localSheetId="115" hidden="1">الابنية.ديني!$A$1:$AQ$30</definedName>
    <definedName name="Z_95018BEE_3C9F_4B61_A7BF_FBFA21A07B6A_.wvu.PrintArea" localSheetId="5" hidden="1">'الالتحاق (2)'!#REF!</definedName>
    <definedName name="Z_95018BEE_3C9F_4B61_A7BF_FBFA21A07B6A_.wvu.PrintArea" localSheetId="3" hidden="1">'التاركين (2)'!#REF!</definedName>
    <definedName name="Z_95018BEE_3C9F_4B61_A7BF_FBFA21A07B6A_.wvu.PrintArea" localSheetId="4" hidden="1">التسرب!#REF!</definedName>
    <definedName name="Z_95018BEE_3C9F_4B61_A7BF_FBFA21A07B6A_.wvu.PrintArea" localSheetId="93" hidden="1">'الشعب '!$A$1:$X$28</definedName>
    <definedName name="Z_95018BEE_3C9F_4B61_A7BF_FBFA21A07B6A_.wvu.PrintArea" localSheetId="113" hidden="1">'الشعب  138'!$A$1:$X$28</definedName>
    <definedName name="Z_95018BEE_3C9F_4B61_A7BF_FBFA21A07B6A_.wvu.PrintArea" localSheetId="52" hidden="1">'الشعب.65 '!$A$1:$AB$28</definedName>
    <definedName name="Z_95018BEE_3C9F_4B61_A7BF_FBFA21A07B6A_.wvu.PrintArea" localSheetId="22" hidden="1">الشعب.اجمالي35!$A$1:$X$28</definedName>
    <definedName name="Z_95018BEE_3C9F_4B61_A7BF_FBFA21A07B6A_.wvu.PrintArea" localSheetId="98" hidden="1">الصباحي!$A$1:$Q$28</definedName>
    <definedName name="Z_95018BEE_3C9F_4B61_A7BF_FBFA21A07B6A_.wvu.PrintArea" localSheetId="29" hidden="1">'الصباحي والمسائي 42'!$A$1:$O$28</definedName>
    <definedName name="Z_95018BEE_3C9F_4B61_A7BF_FBFA21A07B6A_.wvu.PrintArea" localSheetId="37" hidden="1">'الطلبة حسب العمر50'!$A$1:$AE$28</definedName>
    <definedName name="Z_95018BEE_3C9F_4B61_A7BF_FBFA21A07B6A_.wvu.PrintArea" localSheetId="36" hidden="1">المدرج!$A$1:$P$19</definedName>
    <definedName name="Z_95018BEE_3C9F_4B61_A7BF_FBFA21A07B6A_.wvu.PrintArea" localSheetId="66" hidden="1">'المدرج 78'!$A$1:$P$19</definedName>
    <definedName name="Z_95018BEE_3C9F_4B61_A7BF_FBFA21A07B6A_.wvu.PrintArea" localSheetId="76" hidden="1">'المدرج الاهلي'!$A$1:$P$19</definedName>
    <definedName name="Z_95018BEE_3C9F_4B61_A7BF_FBFA21A07B6A_.wvu.PrintArea" localSheetId="38" hidden="1">'الموجودين 51'!$A$1:$Q$28</definedName>
    <definedName name="Z_95018BEE_3C9F_4B61_A7BF_FBFA21A07B6A_.wvu.PrintArea" localSheetId="59" hidden="1">'اول تربيه خاصه'!$A$1:$Q$29</definedName>
    <definedName name="Z_95018BEE_3C9F_4B61_A7BF_FBFA21A07B6A_.wvu.PrintArea" localSheetId="44" hidden="1">'تجاوز 57'!$A$1:$S$37</definedName>
    <definedName name="Z_95018BEE_3C9F_4B61_A7BF_FBFA21A07B6A_.wvu.PrintArea" localSheetId="33" hidden="1">'تجميع صباحي مسائي'!$A$1:$Q$28</definedName>
    <definedName name="Z_95018BEE_3C9F_4B61_A7BF_FBFA21A07B6A_.wvu.PrintArea" localSheetId="61" hidden="1">ثالث73!$A$1:$O$29</definedName>
    <definedName name="Z_95018BEE_3C9F_4B61_A7BF_FBFA21A07B6A_.wvu.PrintArea" localSheetId="60" hidden="1">'ثاني تربية خاصه72'!$A$1:$O$29</definedName>
    <definedName name="Z_95018BEE_3C9F_4B61_A7BF_FBFA21A07B6A_.wvu.PrintArea" localSheetId="77" hidden="1">'جمي93 '!$A$1:$Q$28</definedName>
    <definedName name="Z_95018BEE_3C9F_4B61_A7BF_FBFA21A07B6A_.wvu.PrintArea" localSheetId="65" hidden="1">'جميع  الصفوف'!$A$1:$P$29</definedName>
    <definedName name="Z_95018BEE_3C9F_4B61_A7BF_FBFA21A07B6A_.wvu.PrintArea" localSheetId="42" hidden="1">'جميع الاسباب55'!$A$1:$S$37</definedName>
    <definedName name="Z_95018BEE_3C9F_4B61_A7BF_FBFA21A07B6A_.wvu.PrintArea" localSheetId="70" hidden="1">'حسب العمر اليافعين85'!$A$61:$S$88</definedName>
    <definedName name="Z_95018BEE_3C9F_4B61_A7BF_FBFA21A07B6A_.wvu.PrintArea" localSheetId="7" hidden="1">'حضر وريف اجمالي'!$A$1:$W$86</definedName>
    <definedName name="Z_95018BEE_3C9F_4B61_A7BF_FBFA21A07B6A_.wvu.PrintArea" localSheetId="2" hidden="1">'حضر وريف اجمالي 3'!#REF!</definedName>
    <definedName name="Z_95018BEE_3C9F_4B61_A7BF_FBFA21A07B6A_.wvu.PrintArea" localSheetId="72" hidden="1">'حضر وريف اهلي88'!$A$1:$W$89</definedName>
    <definedName name="Z_95018BEE_3C9F_4B61_A7BF_FBFA21A07B6A_.wvu.PrintArea" localSheetId="95" hidden="1">'حضر وريف ديني'!$A$1:$W$84</definedName>
    <definedName name="Z_95018BEE_3C9F_4B61_A7BF_FBFA21A07B6A_.wvu.PrintArea" localSheetId="28" hidden="1">'حضر وريف41'!$A$1:$AA$85</definedName>
    <definedName name="Z_95018BEE_3C9F_4B61_A7BF_FBFA21A07B6A_.wvu.PrintArea" localSheetId="32" hidden="1">'حكومي 45'!$A$1:$Q$28</definedName>
    <definedName name="Z_95018BEE_3C9F_4B61_A7BF_FBFA21A07B6A_.wvu.PrintArea" localSheetId="63" hidden="1">خامس!$A$1:$O$29</definedName>
    <definedName name="Z_95018BEE_3C9F_4B61_A7BF_FBFA21A07B6A_.wvu.PrintArea" localSheetId="62" hidden="1">رابع!$A$1:$O$29</definedName>
    <definedName name="Z_95018BEE_3C9F_4B61_A7BF_FBFA21A07B6A_.wvu.PrintArea" localSheetId="43" hidden="1">'راسبين 56'!$A$1:$S$37</definedName>
    <definedName name="Z_95018BEE_3C9F_4B61_A7BF_FBFA21A07B6A_.wvu.PrintArea" localSheetId="64" hidden="1">سادس76!$A$1:$O$29</definedName>
    <definedName name="Z_95018BEE_3C9F_4B61_A7BF_FBFA21A07B6A_.wvu.PrintArea" localSheetId="10" hidden="1">'صباحي اجمالي 16'!$A$31:$R$58</definedName>
    <definedName name="Z_95018BEE_3C9F_4B61_A7BF_FBFA21A07B6A_.wvu.PrintArea" localSheetId="8" hidden="1">'صباحي اجمالي10'!$A$31:$N$58</definedName>
    <definedName name="Z_95018BEE_3C9F_4B61_A7BF_FBFA21A07B6A_.wvu.PrintArea" localSheetId="73" hidden="1">'صباحي اهلي'!$A$1:$S$28</definedName>
    <definedName name="Z_95018BEE_3C9F_4B61_A7BF_FBFA21A07B6A_.wvu.PrintArea" localSheetId="96" hidden="1">'صباحي ديني117'!$A$1:$M$28</definedName>
    <definedName name="Z_95018BEE_3C9F_4B61_A7BF_FBFA21A07B6A_.wvu.PrintArea" localSheetId="75" hidden="1">'صباحي موجودين اهلي91'!$A$1:$Q$28</definedName>
    <definedName name="Z_95018BEE_3C9F_4B61_A7BF_FBFA21A07B6A_.wvu.PrintArea" localSheetId="34" hidden="1">صباحي47!$A$1:$Q$28</definedName>
    <definedName name="Z_95018BEE_3C9F_4B61_A7BF_FBFA21A07B6A_.wvu.PrintArea" localSheetId="35" hidden="1">مسائي48!$A$1:$Q$28</definedName>
    <definedName name="Z_95018BEE_3C9F_4B61_A7BF_FBFA21A07B6A_.wvu.PrintArea" localSheetId="97" hidden="1">'مقبولين الديني'!$A$1:$Q$29</definedName>
    <definedName name="Z_95018BEE_3C9F_4B61_A7BF_FBFA21A07B6A_.wvu.PrintArea" localSheetId="74" hidden="1">'مقبولين اهلي90'!$A$1:$Q$29</definedName>
    <definedName name="Z_95018BEE_3C9F_4B61_A7BF_FBFA21A07B6A_.wvu.PrintArea" localSheetId="69" hidden="1">'يافعين  86'!$A$63:$O$92</definedName>
    <definedName name="Z_95018BEE_3C9F_4B61_A7BF_FBFA21A07B6A_.wvu.PrintArea" localSheetId="67" hidden="1">'يافعين 79'!$A$1:$M$28</definedName>
  </definedNames>
  <calcPr calcId="144525"/>
  <customWorkbookViews>
    <customWorkbookView name="50" guid="{95018BEE-3C9F-4B61-A7BF-FBFA21A07B6A}" maximized="1" xWindow="1" yWindow="1" windowWidth="1280" windowHeight="771" tabRatio="792" activeSheetId="57"/>
  </customWorkbookViews>
  <fileRecoveryPr autoRecover="0"/>
</workbook>
</file>

<file path=xl/calcChain.xml><?xml version="1.0" encoding="utf-8"?>
<calcChain xmlns="http://schemas.openxmlformats.org/spreadsheetml/2006/main">
  <c r="C28" i="148" l="1"/>
  <c r="I19" i="324"/>
  <c r="C39" i="324" l="1"/>
  <c r="P18" i="190" l="1"/>
  <c r="R35" i="183" l="1"/>
  <c r="R34" i="183"/>
  <c r="R33" i="183"/>
  <c r="R32" i="183"/>
  <c r="T30" i="183"/>
  <c r="E29" i="291" l="1"/>
  <c r="D29" i="291"/>
  <c r="D28" i="133" l="1"/>
  <c r="E28" i="133"/>
  <c r="F28" i="133"/>
  <c r="G28" i="133"/>
  <c r="H28" i="133"/>
  <c r="I28" i="133"/>
  <c r="J28" i="133"/>
  <c r="K28" i="133"/>
  <c r="L28" i="133"/>
  <c r="M28" i="133"/>
  <c r="N28" i="133"/>
  <c r="C28" i="133"/>
  <c r="Q38" i="266"/>
  <c r="D25" i="326" l="1"/>
  <c r="C25" i="326"/>
  <c r="B25" i="326"/>
  <c r="D24" i="326"/>
  <c r="C24" i="326"/>
  <c r="B24" i="326"/>
  <c r="D23" i="326"/>
  <c r="C23" i="326"/>
  <c r="B23" i="326"/>
  <c r="D22" i="326"/>
  <c r="C22" i="326"/>
  <c r="B22" i="326"/>
  <c r="D21" i="326"/>
  <c r="C21" i="326"/>
  <c r="B21" i="326"/>
  <c r="D20" i="326"/>
  <c r="C20" i="326"/>
  <c r="B20" i="326"/>
  <c r="D19" i="326"/>
  <c r="C19" i="326"/>
  <c r="B19" i="326"/>
  <c r="D18" i="326"/>
  <c r="C18" i="326"/>
  <c r="B18" i="326"/>
  <c r="D17" i="326"/>
  <c r="C17" i="326"/>
  <c r="B17" i="326"/>
  <c r="D16" i="326"/>
  <c r="C16" i="326"/>
  <c r="B16" i="326"/>
  <c r="K15" i="326"/>
  <c r="K26" i="326" s="1"/>
  <c r="J15" i="326"/>
  <c r="J26" i="326" s="1"/>
  <c r="I15" i="326"/>
  <c r="I26" i="326" s="1"/>
  <c r="H15" i="326"/>
  <c r="H26" i="326" s="1"/>
  <c r="G15" i="326"/>
  <c r="G26" i="326" s="1"/>
  <c r="F15" i="326"/>
  <c r="F26" i="326" s="1"/>
  <c r="D15" i="326"/>
  <c r="C15" i="326"/>
  <c r="D14" i="326"/>
  <c r="C14" i="326"/>
  <c r="B14" i="326"/>
  <c r="D13" i="326"/>
  <c r="C13" i="326"/>
  <c r="B13" i="326"/>
  <c r="D12" i="326"/>
  <c r="C12" i="326"/>
  <c r="B12" i="326"/>
  <c r="D11" i="326"/>
  <c r="C11" i="326"/>
  <c r="B11" i="326"/>
  <c r="I13" i="325"/>
  <c r="H13" i="325"/>
  <c r="F13" i="325"/>
  <c r="E13" i="325"/>
  <c r="C13" i="325"/>
  <c r="B13" i="325"/>
  <c r="J12" i="325"/>
  <c r="G12" i="325"/>
  <c r="D12" i="325"/>
  <c r="J11" i="325"/>
  <c r="G11" i="325"/>
  <c r="D11" i="325"/>
  <c r="J10" i="325"/>
  <c r="J13" i="325" s="1"/>
  <c r="G10" i="325"/>
  <c r="G13" i="325" s="1"/>
  <c r="D10" i="325"/>
  <c r="D13" i="325" s="1"/>
  <c r="M44" i="324"/>
  <c r="L44" i="324"/>
  <c r="K44" i="324"/>
  <c r="J44" i="324"/>
  <c r="I44" i="324"/>
  <c r="G44" i="324"/>
  <c r="F44" i="324"/>
  <c r="H44" i="324" s="1"/>
  <c r="E44" i="324"/>
  <c r="D44" i="324"/>
  <c r="C44" i="324"/>
  <c r="M43" i="324"/>
  <c r="L43" i="324"/>
  <c r="K43" i="324"/>
  <c r="J43" i="324"/>
  <c r="I43" i="324"/>
  <c r="G43" i="324"/>
  <c r="F43" i="324"/>
  <c r="H43" i="324" s="1"/>
  <c r="E43" i="324"/>
  <c r="D43" i="324"/>
  <c r="C43" i="324"/>
  <c r="M42" i="324"/>
  <c r="L42" i="324"/>
  <c r="K42" i="324"/>
  <c r="J42" i="324"/>
  <c r="I42" i="324"/>
  <c r="G42" i="324"/>
  <c r="F42" i="324"/>
  <c r="H42" i="324" s="1"/>
  <c r="E42" i="324"/>
  <c r="D42" i="324"/>
  <c r="C42" i="324"/>
  <c r="H41" i="324"/>
  <c r="H40" i="324"/>
  <c r="M39" i="324"/>
  <c r="L39" i="324"/>
  <c r="K39" i="324"/>
  <c r="J39" i="324"/>
  <c r="I39" i="324"/>
  <c r="G39" i="324"/>
  <c r="F39" i="324"/>
  <c r="H39" i="324" s="1"/>
  <c r="E39" i="324"/>
  <c r="D39" i="324"/>
  <c r="H38" i="324"/>
  <c r="H37" i="324"/>
  <c r="M36" i="324"/>
  <c r="L36" i="324"/>
  <c r="K36" i="324"/>
  <c r="J36" i="324"/>
  <c r="I36" i="324"/>
  <c r="G36" i="324"/>
  <c r="F36" i="324"/>
  <c r="H36" i="324" s="1"/>
  <c r="E36" i="324"/>
  <c r="D36" i="324"/>
  <c r="C36" i="324"/>
  <c r="H35" i="324"/>
  <c r="H34" i="324"/>
  <c r="K20" i="324"/>
  <c r="J20" i="324"/>
  <c r="H20" i="324"/>
  <c r="G20" i="324"/>
  <c r="E20" i="324"/>
  <c r="D20" i="324"/>
  <c r="C20" i="324"/>
  <c r="K19" i="324"/>
  <c r="K21" i="324" s="1"/>
  <c r="J19" i="324"/>
  <c r="J21" i="324" s="1"/>
  <c r="H19" i="324"/>
  <c r="H21" i="324" s="1"/>
  <c r="G19" i="324"/>
  <c r="G21" i="324" s="1"/>
  <c r="E19" i="324"/>
  <c r="E21" i="324" s="1"/>
  <c r="D19" i="324"/>
  <c r="D21" i="324" s="1"/>
  <c r="C19" i="324"/>
  <c r="K18" i="324"/>
  <c r="J18" i="324"/>
  <c r="H18" i="324"/>
  <c r="G18" i="324"/>
  <c r="E18" i="324"/>
  <c r="D18" i="324"/>
  <c r="C18" i="324"/>
  <c r="L17" i="324"/>
  <c r="I17" i="324"/>
  <c r="F17" i="324"/>
  <c r="F18" i="324" s="1"/>
  <c r="L16" i="324"/>
  <c r="I16" i="324"/>
  <c r="K15" i="324"/>
  <c r="J15" i="324"/>
  <c r="H15" i="324"/>
  <c r="G15" i="324"/>
  <c r="E15" i="324"/>
  <c r="D15" i="324"/>
  <c r="C15" i="324"/>
  <c r="F15" i="324" s="1"/>
  <c r="L14" i="324"/>
  <c r="I14" i="324"/>
  <c r="F14" i="324"/>
  <c r="L13" i="324"/>
  <c r="I13" i="324"/>
  <c r="F13" i="324"/>
  <c r="K12" i="324"/>
  <c r="J12" i="324"/>
  <c r="H12" i="324"/>
  <c r="G12" i="324"/>
  <c r="E12" i="324"/>
  <c r="D12" i="324"/>
  <c r="C12" i="324"/>
  <c r="L11" i="324"/>
  <c r="L20" i="324" s="1"/>
  <c r="I11" i="324"/>
  <c r="I12" i="324" s="1"/>
  <c r="F11" i="324"/>
  <c r="F20" i="324" s="1"/>
  <c r="L10" i="324"/>
  <c r="L12" i="324" s="1"/>
  <c r="I10" i="324"/>
  <c r="F10" i="324"/>
  <c r="C26" i="326" l="1"/>
  <c r="F19" i="324"/>
  <c r="L19" i="324"/>
  <c r="D45" i="324"/>
  <c r="I45" i="324"/>
  <c r="K45" i="324"/>
  <c r="M45" i="324"/>
  <c r="F12" i="324"/>
  <c r="I15" i="324"/>
  <c r="L15" i="324"/>
  <c r="I18" i="324"/>
  <c r="L18" i="324"/>
  <c r="C21" i="324"/>
  <c r="C45" i="324"/>
  <c r="E45" i="324"/>
  <c r="G45" i="324"/>
  <c r="J45" i="324"/>
  <c r="L45" i="324"/>
  <c r="L21" i="324"/>
  <c r="F21" i="324"/>
  <c r="B26" i="326"/>
  <c r="D26" i="326"/>
  <c r="I20" i="324"/>
  <c r="I21" i="324" s="1"/>
  <c r="F45" i="324"/>
  <c r="H45" i="324" s="1"/>
  <c r="B15" i="326"/>
  <c r="T28" i="224" l="1"/>
  <c r="U28" i="224"/>
  <c r="V28" i="224"/>
  <c r="W28" i="224"/>
  <c r="X28" i="224"/>
  <c r="Y28" i="224"/>
  <c r="Z28" i="224"/>
  <c r="AA28" i="224"/>
  <c r="AB28" i="224"/>
  <c r="S28" i="224"/>
  <c r="D57" i="312" l="1"/>
  <c r="E57" i="312"/>
  <c r="G57" i="312"/>
  <c r="H57" i="312"/>
  <c r="I57" i="312" s="1"/>
  <c r="J57" i="312"/>
  <c r="K57" i="312"/>
  <c r="L57" i="312"/>
  <c r="M57" i="312"/>
  <c r="N57" i="312"/>
  <c r="O57" i="312" s="1"/>
  <c r="P57" i="312"/>
  <c r="Q57" i="312"/>
  <c r="R57" i="312" s="1"/>
  <c r="S57" i="312"/>
  <c r="T57" i="312"/>
  <c r="U57" i="312"/>
  <c r="V57" i="312"/>
  <c r="W57" i="312" s="1"/>
  <c r="C57" i="312"/>
  <c r="F57" i="312" s="1"/>
  <c r="N28" i="317" l="1"/>
  <c r="N26" i="293"/>
  <c r="N9" i="314"/>
  <c r="N10" i="314"/>
  <c r="N11" i="314"/>
  <c r="N12" i="314"/>
  <c r="N13" i="314"/>
  <c r="N14" i="314"/>
  <c r="N15" i="314"/>
  <c r="N16" i="314"/>
  <c r="N17" i="314"/>
  <c r="N18" i="314"/>
  <c r="N19" i="314"/>
  <c r="N20" i="314"/>
  <c r="N21" i="314"/>
  <c r="N22" i="314"/>
  <c r="N23" i="314"/>
  <c r="N24" i="314"/>
  <c r="N25" i="314"/>
  <c r="N26" i="314"/>
  <c r="N27" i="314"/>
  <c r="N28" i="314"/>
  <c r="N8" i="314"/>
  <c r="L28" i="314"/>
  <c r="K28" i="314"/>
  <c r="M28" i="314"/>
  <c r="Q25" i="82" l="1"/>
  <c r="J9" i="312" l="1"/>
  <c r="D28" i="183" l="1"/>
  <c r="E28" i="183"/>
  <c r="F28" i="183"/>
  <c r="G28" i="183"/>
  <c r="H28" i="183"/>
  <c r="I28" i="183"/>
  <c r="J28" i="183"/>
  <c r="K28" i="183"/>
  <c r="L28" i="183"/>
  <c r="M28" i="183"/>
  <c r="N28" i="183"/>
  <c r="O28" i="183"/>
  <c r="P28" i="183"/>
  <c r="Q28" i="183"/>
  <c r="R28" i="183"/>
  <c r="S28" i="183"/>
  <c r="T28" i="183"/>
  <c r="U28" i="183"/>
  <c r="V28" i="183"/>
  <c r="W28" i="183"/>
  <c r="C28" i="183"/>
  <c r="K11" i="303" l="1"/>
  <c r="K12" i="303"/>
  <c r="K13" i="303"/>
  <c r="K14" i="303"/>
  <c r="K15" i="303"/>
  <c r="K16" i="303"/>
  <c r="K17" i="303"/>
  <c r="K18" i="303"/>
  <c r="K19" i="303"/>
  <c r="K20" i="303"/>
  <c r="K21" i="303"/>
  <c r="K22" i="303"/>
  <c r="K23" i="303"/>
  <c r="K24" i="303"/>
  <c r="K25" i="303"/>
  <c r="K26" i="303"/>
  <c r="K27" i="303"/>
  <c r="K28" i="303"/>
  <c r="K29" i="303"/>
  <c r="K30" i="303"/>
  <c r="K10" i="303"/>
  <c r="M28" i="320"/>
  <c r="L28" i="320"/>
  <c r="N28" i="320" s="1"/>
  <c r="G28" i="320"/>
  <c r="F28" i="320"/>
  <c r="H28" i="320" s="1"/>
  <c r="D28" i="320"/>
  <c r="C28" i="320"/>
  <c r="E28" i="320" s="1"/>
  <c r="N27" i="320"/>
  <c r="J27" i="320"/>
  <c r="I27" i="320"/>
  <c r="H27" i="320"/>
  <c r="E27" i="320"/>
  <c r="N26" i="320"/>
  <c r="J26" i="320"/>
  <c r="I26" i="320"/>
  <c r="H26" i="320"/>
  <c r="E26" i="320"/>
  <c r="N25" i="320"/>
  <c r="J25" i="320"/>
  <c r="I25" i="320"/>
  <c r="H25" i="320"/>
  <c r="E25" i="320"/>
  <c r="N24" i="320"/>
  <c r="J24" i="320"/>
  <c r="I24" i="320"/>
  <c r="H24" i="320"/>
  <c r="E24" i="320"/>
  <c r="N23" i="320"/>
  <c r="J23" i="320"/>
  <c r="I23" i="320"/>
  <c r="H23" i="320"/>
  <c r="E23" i="320"/>
  <c r="N22" i="320"/>
  <c r="J22" i="320"/>
  <c r="I22" i="320"/>
  <c r="H22" i="320"/>
  <c r="E22" i="320"/>
  <c r="N21" i="320"/>
  <c r="J21" i="320"/>
  <c r="I21" i="320"/>
  <c r="H21" i="320"/>
  <c r="E21" i="320"/>
  <c r="N20" i="320"/>
  <c r="J20" i="320"/>
  <c r="I20" i="320"/>
  <c r="H20" i="320"/>
  <c r="E20" i="320"/>
  <c r="N19" i="320"/>
  <c r="J19" i="320"/>
  <c r="I19" i="320"/>
  <c r="K19" i="320" s="1"/>
  <c r="H19" i="320"/>
  <c r="E19" i="320"/>
  <c r="N18" i="320"/>
  <c r="J18" i="320"/>
  <c r="I18" i="320"/>
  <c r="H18" i="320"/>
  <c r="E18" i="320"/>
  <c r="N17" i="320"/>
  <c r="J17" i="320"/>
  <c r="I17" i="320"/>
  <c r="K17" i="320" s="1"/>
  <c r="H17" i="320"/>
  <c r="E17" i="320"/>
  <c r="N16" i="320"/>
  <c r="J16" i="320"/>
  <c r="I16" i="320"/>
  <c r="H16" i="320"/>
  <c r="E16" i="320"/>
  <c r="N15" i="320"/>
  <c r="J15" i="320"/>
  <c r="I15" i="320"/>
  <c r="K15" i="320" s="1"/>
  <c r="H15" i="320"/>
  <c r="E15" i="320"/>
  <c r="N14" i="320"/>
  <c r="J14" i="320"/>
  <c r="I14" i="320"/>
  <c r="H14" i="320"/>
  <c r="E14" i="320"/>
  <c r="N13" i="320"/>
  <c r="J13" i="320"/>
  <c r="I13" i="320"/>
  <c r="K13" i="320" s="1"/>
  <c r="H13" i="320"/>
  <c r="E13" i="320"/>
  <c r="N12" i="320"/>
  <c r="J12" i="320"/>
  <c r="I12" i="320"/>
  <c r="H12" i="320"/>
  <c r="E12" i="320"/>
  <c r="N11" i="320"/>
  <c r="J11" i="320"/>
  <c r="I11" i="320"/>
  <c r="K11" i="320" s="1"/>
  <c r="H11" i="320"/>
  <c r="E11" i="320"/>
  <c r="N10" i="320"/>
  <c r="J10" i="320"/>
  <c r="I10" i="320"/>
  <c r="H10" i="320"/>
  <c r="E10" i="320"/>
  <c r="N9" i="320"/>
  <c r="J9" i="320"/>
  <c r="I9" i="320"/>
  <c r="K9" i="320" s="1"/>
  <c r="H9" i="320"/>
  <c r="E9" i="320"/>
  <c r="N8" i="320"/>
  <c r="J8" i="320"/>
  <c r="J28" i="320" s="1"/>
  <c r="I8" i="320"/>
  <c r="H8" i="320"/>
  <c r="E8" i="320"/>
  <c r="L9" i="230"/>
  <c r="L10" i="230"/>
  <c r="L11" i="230"/>
  <c r="L12" i="230"/>
  <c r="L13" i="230"/>
  <c r="L14" i="230"/>
  <c r="L15" i="230"/>
  <c r="L16" i="230"/>
  <c r="L17" i="230"/>
  <c r="L18" i="230"/>
  <c r="L19" i="230"/>
  <c r="L20" i="230"/>
  <c r="L21" i="230"/>
  <c r="L22" i="230"/>
  <c r="L23" i="230"/>
  <c r="L24" i="230"/>
  <c r="L25" i="230"/>
  <c r="L26" i="230"/>
  <c r="L27" i="230"/>
  <c r="L8" i="230"/>
  <c r="I9" i="230"/>
  <c r="I10" i="230"/>
  <c r="I11" i="230"/>
  <c r="I12" i="230"/>
  <c r="I13" i="230"/>
  <c r="I14" i="230"/>
  <c r="I15" i="230"/>
  <c r="I16" i="230"/>
  <c r="I17" i="230"/>
  <c r="I18" i="230"/>
  <c r="I19" i="230"/>
  <c r="I20" i="230"/>
  <c r="I21" i="230"/>
  <c r="I22" i="230"/>
  <c r="I23" i="230"/>
  <c r="I24" i="230"/>
  <c r="I25" i="230"/>
  <c r="I26" i="230"/>
  <c r="I27" i="230"/>
  <c r="I8" i="230"/>
  <c r="F9" i="230"/>
  <c r="F10" i="230"/>
  <c r="F11" i="230"/>
  <c r="F12" i="230"/>
  <c r="F13" i="230"/>
  <c r="F14" i="230"/>
  <c r="F15" i="230"/>
  <c r="F16" i="230"/>
  <c r="F17" i="230"/>
  <c r="F18" i="230"/>
  <c r="F19" i="230"/>
  <c r="F20" i="230"/>
  <c r="F21" i="230"/>
  <c r="F22" i="230"/>
  <c r="F23" i="230"/>
  <c r="F24" i="230"/>
  <c r="F25" i="230"/>
  <c r="F26" i="230"/>
  <c r="F27" i="230"/>
  <c r="F8" i="230"/>
  <c r="K21" i="320" l="1"/>
  <c r="K23" i="320"/>
  <c r="I28" i="320"/>
  <c r="K25" i="320"/>
  <c r="K10" i="320"/>
  <c r="K12" i="320"/>
  <c r="K14" i="320"/>
  <c r="K16" i="320"/>
  <c r="K18" i="320"/>
  <c r="K20" i="320"/>
  <c r="K22" i="320"/>
  <c r="K24" i="320"/>
  <c r="K26" i="320"/>
  <c r="K27" i="320"/>
  <c r="K8" i="320"/>
  <c r="K28" i="320" l="1"/>
  <c r="C9" i="229" l="1"/>
  <c r="D9" i="229"/>
  <c r="E9" i="229"/>
  <c r="F9" i="229"/>
  <c r="G9" i="229"/>
  <c r="H9" i="229"/>
  <c r="I9" i="229"/>
  <c r="J9" i="229"/>
  <c r="K9" i="229"/>
  <c r="L9" i="229"/>
  <c r="M9" i="229"/>
  <c r="N9" i="229"/>
  <c r="O9" i="229"/>
  <c r="P9" i="229"/>
  <c r="Q9" i="229"/>
  <c r="R9" i="229"/>
  <c r="S9" i="229"/>
  <c r="T9" i="229"/>
  <c r="U9" i="229"/>
  <c r="V9" i="229"/>
  <c r="W9" i="229"/>
  <c r="C10" i="229"/>
  <c r="D10" i="229"/>
  <c r="E10" i="229"/>
  <c r="F10" i="229"/>
  <c r="G10" i="229"/>
  <c r="H10" i="229"/>
  <c r="I10" i="229"/>
  <c r="J10" i="229"/>
  <c r="K10" i="229"/>
  <c r="L10" i="229"/>
  <c r="M10" i="229"/>
  <c r="N10" i="229"/>
  <c r="O10" i="229"/>
  <c r="P10" i="229"/>
  <c r="Q10" i="229"/>
  <c r="R10" i="229"/>
  <c r="S10" i="229"/>
  <c r="T10" i="229"/>
  <c r="U10" i="229"/>
  <c r="V10" i="229"/>
  <c r="W10" i="229"/>
  <c r="C11" i="229"/>
  <c r="D11" i="229"/>
  <c r="E11" i="229"/>
  <c r="F11" i="229"/>
  <c r="G11" i="229"/>
  <c r="H11" i="229"/>
  <c r="I11" i="229"/>
  <c r="J11" i="229"/>
  <c r="K11" i="229"/>
  <c r="L11" i="229"/>
  <c r="M11" i="229"/>
  <c r="N11" i="229"/>
  <c r="O11" i="229"/>
  <c r="P11" i="229"/>
  <c r="Q11" i="229"/>
  <c r="R11" i="229"/>
  <c r="S11" i="229"/>
  <c r="T11" i="229"/>
  <c r="U11" i="229"/>
  <c r="V11" i="229"/>
  <c r="W11" i="229"/>
  <c r="C12" i="229"/>
  <c r="D12" i="229"/>
  <c r="E12" i="229"/>
  <c r="F12" i="229"/>
  <c r="G12" i="229"/>
  <c r="H12" i="229"/>
  <c r="I12" i="229"/>
  <c r="J12" i="229"/>
  <c r="K12" i="229"/>
  <c r="L12" i="229"/>
  <c r="M12" i="229"/>
  <c r="N12" i="229"/>
  <c r="O12" i="229"/>
  <c r="P12" i="229"/>
  <c r="Q12" i="229"/>
  <c r="R12" i="229"/>
  <c r="S12" i="229"/>
  <c r="T12" i="229"/>
  <c r="U12" i="229"/>
  <c r="V12" i="229"/>
  <c r="W12" i="229"/>
  <c r="C13" i="229"/>
  <c r="D13" i="229"/>
  <c r="E13" i="229"/>
  <c r="F13" i="229"/>
  <c r="G13" i="229"/>
  <c r="H13" i="229"/>
  <c r="I13" i="229"/>
  <c r="J13" i="229"/>
  <c r="K13" i="229"/>
  <c r="L13" i="229"/>
  <c r="M13" i="229"/>
  <c r="N13" i="229"/>
  <c r="O13" i="229"/>
  <c r="P13" i="229"/>
  <c r="Q13" i="229"/>
  <c r="R13" i="229"/>
  <c r="S13" i="229"/>
  <c r="T13" i="229"/>
  <c r="U13" i="229"/>
  <c r="V13" i="229"/>
  <c r="W13" i="229"/>
  <c r="C14" i="229"/>
  <c r="D14" i="229"/>
  <c r="E14" i="229"/>
  <c r="F14" i="229"/>
  <c r="G14" i="229"/>
  <c r="H14" i="229"/>
  <c r="I14" i="229"/>
  <c r="J14" i="229"/>
  <c r="K14" i="229"/>
  <c r="L14" i="229"/>
  <c r="M14" i="229"/>
  <c r="N14" i="229"/>
  <c r="O14" i="229"/>
  <c r="P14" i="229"/>
  <c r="Q14" i="229"/>
  <c r="R14" i="229"/>
  <c r="S14" i="229"/>
  <c r="T14" i="229"/>
  <c r="U14" i="229"/>
  <c r="V14" i="229"/>
  <c r="W14" i="229"/>
  <c r="C15" i="229"/>
  <c r="D15" i="229"/>
  <c r="E15" i="229"/>
  <c r="F15" i="229"/>
  <c r="G15" i="229"/>
  <c r="H15" i="229"/>
  <c r="I15" i="229"/>
  <c r="J15" i="229"/>
  <c r="K15" i="229"/>
  <c r="L15" i="229"/>
  <c r="M15" i="229"/>
  <c r="N15" i="229"/>
  <c r="O15" i="229"/>
  <c r="P15" i="229"/>
  <c r="Q15" i="229"/>
  <c r="R15" i="229"/>
  <c r="S15" i="229"/>
  <c r="T15" i="229"/>
  <c r="U15" i="229"/>
  <c r="V15" i="229"/>
  <c r="W15" i="229"/>
  <c r="C16" i="229"/>
  <c r="D16" i="229"/>
  <c r="E16" i="229"/>
  <c r="F16" i="229"/>
  <c r="G16" i="229"/>
  <c r="H16" i="229"/>
  <c r="I16" i="229"/>
  <c r="J16" i="229"/>
  <c r="K16" i="229"/>
  <c r="L16" i="229"/>
  <c r="M16" i="229"/>
  <c r="N16" i="229"/>
  <c r="O16" i="229"/>
  <c r="P16" i="229"/>
  <c r="Q16" i="229"/>
  <c r="R16" i="229"/>
  <c r="S16" i="229"/>
  <c r="T16" i="229"/>
  <c r="U16" i="229"/>
  <c r="V16" i="229"/>
  <c r="W16" i="229"/>
  <c r="C17" i="229"/>
  <c r="D17" i="229"/>
  <c r="E17" i="229"/>
  <c r="F17" i="229"/>
  <c r="G17" i="229"/>
  <c r="H17" i="229"/>
  <c r="I17" i="229"/>
  <c r="J17" i="229"/>
  <c r="K17" i="229"/>
  <c r="L17" i="229"/>
  <c r="M17" i="229"/>
  <c r="N17" i="229"/>
  <c r="O17" i="229"/>
  <c r="P17" i="229"/>
  <c r="Q17" i="229"/>
  <c r="R17" i="229"/>
  <c r="S17" i="229"/>
  <c r="T17" i="229"/>
  <c r="U17" i="229"/>
  <c r="V17" i="229"/>
  <c r="W17" i="229"/>
  <c r="C18" i="229"/>
  <c r="D18" i="229"/>
  <c r="E18" i="229"/>
  <c r="F18" i="229"/>
  <c r="G18" i="229"/>
  <c r="H18" i="229"/>
  <c r="I18" i="229"/>
  <c r="J18" i="229"/>
  <c r="K18" i="229"/>
  <c r="L18" i="229"/>
  <c r="M18" i="229"/>
  <c r="N18" i="229"/>
  <c r="O18" i="229"/>
  <c r="P18" i="229"/>
  <c r="Q18" i="229"/>
  <c r="R18" i="229"/>
  <c r="S18" i="229"/>
  <c r="T18" i="229"/>
  <c r="U18" i="229"/>
  <c r="V18" i="229"/>
  <c r="W18" i="229"/>
  <c r="C19" i="229"/>
  <c r="D19" i="229"/>
  <c r="E19" i="229"/>
  <c r="F19" i="229"/>
  <c r="G19" i="229"/>
  <c r="H19" i="229"/>
  <c r="I19" i="229"/>
  <c r="J19" i="229"/>
  <c r="K19" i="229"/>
  <c r="L19" i="229"/>
  <c r="M19" i="229"/>
  <c r="N19" i="229"/>
  <c r="O19" i="229"/>
  <c r="P19" i="229"/>
  <c r="Q19" i="229"/>
  <c r="R19" i="229"/>
  <c r="S19" i="229"/>
  <c r="T19" i="229"/>
  <c r="U19" i="229"/>
  <c r="V19" i="229"/>
  <c r="W19" i="229"/>
  <c r="C20" i="229"/>
  <c r="D20" i="229"/>
  <c r="E20" i="229"/>
  <c r="F20" i="229"/>
  <c r="G20" i="229"/>
  <c r="H20" i="229"/>
  <c r="I20" i="229"/>
  <c r="J20" i="229"/>
  <c r="K20" i="229"/>
  <c r="L20" i="229"/>
  <c r="M20" i="229"/>
  <c r="N20" i="229"/>
  <c r="O20" i="229"/>
  <c r="P20" i="229"/>
  <c r="Q20" i="229"/>
  <c r="R20" i="229"/>
  <c r="S20" i="229"/>
  <c r="T20" i="229"/>
  <c r="U20" i="229"/>
  <c r="V20" i="229"/>
  <c r="W20" i="229"/>
  <c r="C21" i="229"/>
  <c r="D21" i="229"/>
  <c r="E21" i="229"/>
  <c r="F21" i="229"/>
  <c r="G21" i="229"/>
  <c r="H21" i="229"/>
  <c r="I21" i="229"/>
  <c r="J21" i="229"/>
  <c r="K21" i="229"/>
  <c r="L21" i="229"/>
  <c r="M21" i="229"/>
  <c r="N21" i="229"/>
  <c r="O21" i="229"/>
  <c r="P21" i="229"/>
  <c r="Q21" i="229"/>
  <c r="R21" i="229"/>
  <c r="S21" i="229"/>
  <c r="T21" i="229"/>
  <c r="U21" i="229"/>
  <c r="V21" i="229"/>
  <c r="W21" i="229"/>
  <c r="C22" i="229"/>
  <c r="D22" i="229"/>
  <c r="E22" i="229"/>
  <c r="F22" i="229"/>
  <c r="G22" i="229"/>
  <c r="H22" i="229"/>
  <c r="I22" i="229"/>
  <c r="J22" i="229"/>
  <c r="K22" i="229"/>
  <c r="L22" i="229"/>
  <c r="M22" i="229"/>
  <c r="N22" i="229"/>
  <c r="O22" i="229"/>
  <c r="P22" i="229"/>
  <c r="Q22" i="229"/>
  <c r="R22" i="229"/>
  <c r="S22" i="229"/>
  <c r="T22" i="229"/>
  <c r="U22" i="229"/>
  <c r="V22" i="229"/>
  <c r="W22" i="229"/>
  <c r="C23" i="229"/>
  <c r="D23" i="229"/>
  <c r="E23" i="229"/>
  <c r="F23" i="229"/>
  <c r="G23" i="229"/>
  <c r="H23" i="229"/>
  <c r="I23" i="229"/>
  <c r="J23" i="229"/>
  <c r="K23" i="229"/>
  <c r="L23" i="229"/>
  <c r="M23" i="229"/>
  <c r="N23" i="229"/>
  <c r="O23" i="229"/>
  <c r="P23" i="229"/>
  <c r="Q23" i="229"/>
  <c r="R23" i="229"/>
  <c r="S23" i="229"/>
  <c r="T23" i="229"/>
  <c r="U23" i="229"/>
  <c r="V23" i="229"/>
  <c r="W23" i="229"/>
  <c r="C24" i="229"/>
  <c r="D24" i="229"/>
  <c r="E24" i="229"/>
  <c r="F24" i="229"/>
  <c r="G24" i="229"/>
  <c r="H24" i="229"/>
  <c r="I24" i="229"/>
  <c r="J24" i="229"/>
  <c r="K24" i="229"/>
  <c r="L24" i="229"/>
  <c r="M24" i="229"/>
  <c r="N24" i="229"/>
  <c r="O24" i="229"/>
  <c r="P24" i="229"/>
  <c r="Q24" i="229"/>
  <c r="R24" i="229"/>
  <c r="S24" i="229"/>
  <c r="T24" i="229"/>
  <c r="U24" i="229"/>
  <c r="V24" i="229"/>
  <c r="W24" i="229"/>
  <c r="C25" i="229"/>
  <c r="D25" i="229"/>
  <c r="E25" i="229"/>
  <c r="F25" i="229"/>
  <c r="G25" i="229"/>
  <c r="H25" i="229"/>
  <c r="I25" i="229"/>
  <c r="J25" i="229"/>
  <c r="K25" i="229"/>
  <c r="L25" i="229"/>
  <c r="M25" i="229"/>
  <c r="N25" i="229"/>
  <c r="O25" i="229"/>
  <c r="P25" i="229"/>
  <c r="Q25" i="229"/>
  <c r="R25" i="229"/>
  <c r="S25" i="229"/>
  <c r="T25" i="229"/>
  <c r="U25" i="229"/>
  <c r="V25" i="229"/>
  <c r="W25" i="229"/>
  <c r="C26" i="229"/>
  <c r="D26" i="229"/>
  <c r="E26" i="229"/>
  <c r="F26" i="229"/>
  <c r="G26" i="229"/>
  <c r="H26" i="229"/>
  <c r="I26" i="229"/>
  <c r="J26" i="229"/>
  <c r="K26" i="229"/>
  <c r="L26" i="229"/>
  <c r="M26" i="229"/>
  <c r="N26" i="229"/>
  <c r="O26" i="229"/>
  <c r="P26" i="229"/>
  <c r="Q26" i="229"/>
  <c r="R26" i="229"/>
  <c r="S26" i="229"/>
  <c r="T26" i="229"/>
  <c r="U26" i="229"/>
  <c r="V26" i="229"/>
  <c r="W26" i="229"/>
  <c r="C27" i="229"/>
  <c r="D27" i="229"/>
  <c r="E27" i="229"/>
  <c r="F27" i="229"/>
  <c r="G27" i="229"/>
  <c r="H27" i="229"/>
  <c r="I27" i="229"/>
  <c r="J27" i="229"/>
  <c r="K27" i="229"/>
  <c r="L27" i="229"/>
  <c r="M27" i="229"/>
  <c r="N27" i="229"/>
  <c r="O27" i="229"/>
  <c r="P27" i="229"/>
  <c r="Q27" i="229"/>
  <c r="R27" i="229"/>
  <c r="S27" i="229"/>
  <c r="T27" i="229"/>
  <c r="U27" i="229"/>
  <c r="V27" i="229"/>
  <c r="W27" i="229"/>
  <c r="C28" i="229"/>
  <c r="D28" i="229"/>
  <c r="E28" i="229"/>
  <c r="F28" i="229"/>
  <c r="G28" i="229"/>
  <c r="H28" i="229"/>
  <c r="I28" i="229"/>
  <c r="J28" i="229"/>
  <c r="K28" i="229"/>
  <c r="L28" i="229"/>
  <c r="M28" i="229"/>
  <c r="N28" i="229"/>
  <c r="O28" i="229"/>
  <c r="P28" i="229"/>
  <c r="Q28" i="229"/>
  <c r="R28" i="229"/>
  <c r="S28" i="229"/>
  <c r="T28" i="229"/>
  <c r="U28" i="229"/>
  <c r="V28" i="229"/>
  <c r="W28" i="229"/>
  <c r="D8" i="229"/>
  <c r="E8" i="229"/>
  <c r="F8" i="229"/>
  <c r="G8" i="229"/>
  <c r="H8" i="229"/>
  <c r="I8" i="229"/>
  <c r="J8" i="229"/>
  <c r="K8" i="229"/>
  <c r="L8" i="229"/>
  <c r="M8" i="229"/>
  <c r="N8" i="229"/>
  <c r="O8" i="229"/>
  <c r="P8" i="229"/>
  <c r="Q8" i="229"/>
  <c r="R8" i="229"/>
  <c r="S8" i="229"/>
  <c r="T8" i="229"/>
  <c r="U8" i="229"/>
  <c r="V8" i="229"/>
  <c r="W8" i="229"/>
  <c r="C8" i="229"/>
  <c r="W65" i="229"/>
  <c r="W66" i="229"/>
  <c r="W67" i="229"/>
  <c r="W68" i="229"/>
  <c r="W69" i="229"/>
  <c r="W70" i="229"/>
  <c r="W71" i="229"/>
  <c r="W72" i="229"/>
  <c r="W73" i="229"/>
  <c r="W74" i="229"/>
  <c r="W75" i="229"/>
  <c r="W76" i="229"/>
  <c r="W77" i="229"/>
  <c r="W78" i="229"/>
  <c r="W79" i="229"/>
  <c r="W80" i="229"/>
  <c r="W81" i="229"/>
  <c r="W82" i="229"/>
  <c r="W83" i="229"/>
  <c r="W64" i="229"/>
  <c r="R65" i="229"/>
  <c r="R66" i="229"/>
  <c r="R67" i="229"/>
  <c r="R68" i="229"/>
  <c r="R69" i="229"/>
  <c r="R70" i="229"/>
  <c r="R71" i="229"/>
  <c r="R72" i="229"/>
  <c r="R73" i="229"/>
  <c r="R74" i="229"/>
  <c r="R75" i="229"/>
  <c r="R76" i="229"/>
  <c r="R77" i="229"/>
  <c r="R78" i="229"/>
  <c r="R79" i="229"/>
  <c r="R80" i="229"/>
  <c r="R81" i="229"/>
  <c r="R82" i="229"/>
  <c r="R83" i="229"/>
  <c r="R64" i="229"/>
  <c r="O65" i="229"/>
  <c r="O66" i="229"/>
  <c r="O67" i="229"/>
  <c r="O68" i="229"/>
  <c r="O69" i="229"/>
  <c r="O70" i="229"/>
  <c r="O71" i="229"/>
  <c r="O72" i="229"/>
  <c r="O73" i="229"/>
  <c r="O74" i="229"/>
  <c r="O75" i="229"/>
  <c r="O76" i="229"/>
  <c r="O77" i="229"/>
  <c r="O78" i="229"/>
  <c r="O79" i="229"/>
  <c r="O80" i="229"/>
  <c r="O81" i="229"/>
  <c r="O82" i="229"/>
  <c r="O83" i="229"/>
  <c r="O64" i="229"/>
  <c r="L65" i="229"/>
  <c r="L66" i="229"/>
  <c r="L67" i="229"/>
  <c r="L68" i="229"/>
  <c r="L69" i="229"/>
  <c r="L70" i="229"/>
  <c r="L71" i="229"/>
  <c r="L72" i="229"/>
  <c r="L73" i="229"/>
  <c r="L74" i="229"/>
  <c r="L75" i="229"/>
  <c r="L76" i="229"/>
  <c r="L77" i="229"/>
  <c r="L78" i="229"/>
  <c r="L79" i="229"/>
  <c r="L80" i="229"/>
  <c r="L81" i="229"/>
  <c r="L82" i="229"/>
  <c r="L83" i="229"/>
  <c r="L64" i="229"/>
  <c r="I65" i="229"/>
  <c r="I66" i="229"/>
  <c r="I67" i="229"/>
  <c r="I68" i="229"/>
  <c r="I69" i="229"/>
  <c r="I70" i="229"/>
  <c r="I71" i="229"/>
  <c r="I72" i="229"/>
  <c r="I73" i="229"/>
  <c r="I74" i="229"/>
  <c r="I75" i="229"/>
  <c r="I76" i="229"/>
  <c r="I77" i="229"/>
  <c r="I78" i="229"/>
  <c r="I79" i="229"/>
  <c r="I80" i="229"/>
  <c r="I81" i="229"/>
  <c r="I82" i="229"/>
  <c r="I83" i="229"/>
  <c r="I64" i="229"/>
  <c r="I84" i="229" s="1"/>
  <c r="D84" i="229"/>
  <c r="E84" i="229"/>
  <c r="G84" i="229"/>
  <c r="H84" i="229"/>
  <c r="J84" i="229"/>
  <c r="K84" i="229"/>
  <c r="L84" i="229"/>
  <c r="M84" i="229"/>
  <c r="N84" i="229"/>
  <c r="O84" i="229"/>
  <c r="P84" i="229"/>
  <c r="Q84" i="229"/>
  <c r="R84" i="229"/>
  <c r="S84" i="229"/>
  <c r="T84" i="229"/>
  <c r="U84" i="229"/>
  <c r="V84" i="229"/>
  <c r="W84" i="229"/>
  <c r="C84" i="229"/>
  <c r="F65" i="229"/>
  <c r="F66" i="229"/>
  <c r="F67" i="229"/>
  <c r="F68" i="229"/>
  <c r="F69" i="229"/>
  <c r="F70" i="229"/>
  <c r="F71" i="229"/>
  <c r="F72" i="229"/>
  <c r="F73" i="229"/>
  <c r="F74" i="229"/>
  <c r="F75" i="229"/>
  <c r="F76" i="229"/>
  <c r="F77" i="229"/>
  <c r="F78" i="229"/>
  <c r="F79" i="229"/>
  <c r="F80" i="229"/>
  <c r="F81" i="229"/>
  <c r="F82" i="229"/>
  <c r="F83" i="229"/>
  <c r="F64" i="229"/>
  <c r="F84" i="229" s="1"/>
  <c r="W37" i="229"/>
  <c r="W38" i="229"/>
  <c r="W39" i="229"/>
  <c r="W40" i="229"/>
  <c r="W41" i="229"/>
  <c r="W42" i="229"/>
  <c r="W43" i="229"/>
  <c r="W44" i="229"/>
  <c r="W45" i="229"/>
  <c r="W46" i="229"/>
  <c r="W47" i="229"/>
  <c r="W48" i="229"/>
  <c r="W49" i="229"/>
  <c r="W50" i="229"/>
  <c r="W51" i="229"/>
  <c r="W52" i="229"/>
  <c r="W53" i="229"/>
  <c r="W54" i="229"/>
  <c r="W55" i="229"/>
  <c r="W36" i="229"/>
  <c r="R37" i="229"/>
  <c r="R38" i="229"/>
  <c r="R39" i="229"/>
  <c r="R40" i="229"/>
  <c r="R41" i="229"/>
  <c r="R42" i="229"/>
  <c r="R43" i="229"/>
  <c r="R44" i="229"/>
  <c r="R45" i="229"/>
  <c r="R46" i="229"/>
  <c r="R47" i="229"/>
  <c r="R48" i="229"/>
  <c r="R49" i="229"/>
  <c r="R50" i="229"/>
  <c r="R51" i="229"/>
  <c r="R52" i="229"/>
  <c r="R53" i="229"/>
  <c r="R54" i="229"/>
  <c r="R55" i="229"/>
  <c r="R36" i="229"/>
  <c r="O37" i="229"/>
  <c r="O38" i="229"/>
  <c r="O39" i="229"/>
  <c r="O40" i="229"/>
  <c r="O41" i="229"/>
  <c r="O42" i="229"/>
  <c r="O43" i="229"/>
  <c r="O44" i="229"/>
  <c r="O45" i="229"/>
  <c r="O46" i="229"/>
  <c r="O47" i="229"/>
  <c r="O48" i="229"/>
  <c r="O49" i="229"/>
  <c r="O50" i="229"/>
  <c r="O51" i="229"/>
  <c r="O52" i="229"/>
  <c r="O53" i="229"/>
  <c r="O54" i="229"/>
  <c r="O55" i="229"/>
  <c r="O36" i="229"/>
  <c r="L37" i="229"/>
  <c r="L38" i="229"/>
  <c r="L39" i="229"/>
  <c r="L40" i="229"/>
  <c r="L41" i="229"/>
  <c r="L42" i="229"/>
  <c r="L43" i="229"/>
  <c r="L44" i="229"/>
  <c r="L45" i="229"/>
  <c r="L46" i="229"/>
  <c r="L47" i="229"/>
  <c r="L48" i="229"/>
  <c r="L49" i="229"/>
  <c r="L50" i="229"/>
  <c r="L51" i="229"/>
  <c r="L52" i="229"/>
  <c r="L53" i="229"/>
  <c r="L54" i="229"/>
  <c r="L55" i="229"/>
  <c r="L36" i="229"/>
  <c r="I37" i="229"/>
  <c r="I38" i="229"/>
  <c r="I39" i="229"/>
  <c r="I40" i="229"/>
  <c r="I41" i="229"/>
  <c r="I42" i="229"/>
  <c r="I43" i="229"/>
  <c r="I44" i="229"/>
  <c r="I45" i="229"/>
  <c r="I46" i="229"/>
  <c r="I47" i="229"/>
  <c r="I48" i="229"/>
  <c r="I49" i="229"/>
  <c r="I50" i="229"/>
  <c r="I51" i="229"/>
  <c r="I52" i="229"/>
  <c r="I53" i="229"/>
  <c r="I54" i="229"/>
  <c r="I55" i="229"/>
  <c r="I36" i="229"/>
  <c r="F37" i="229"/>
  <c r="F38" i="229"/>
  <c r="F39" i="229"/>
  <c r="F40" i="229"/>
  <c r="F41" i="229"/>
  <c r="F42" i="229"/>
  <c r="F43" i="229"/>
  <c r="F44" i="229"/>
  <c r="F45" i="229"/>
  <c r="F46" i="229"/>
  <c r="F47" i="229"/>
  <c r="F48" i="229"/>
  <c r="F49" i="229"/>
  <c r="F50" i="229"/>
  <c r="F51" i="229"/>
  <c r="F52" i="229"/>
  <c r="F53" i="229"/>
  <c r="F54" i="229"/>
  <c r="F55" i="229"/>
  <c r="F36" i="229"/>
  <c r="N9" i="319"/>
  <c r="N10" i="319"/>
  <c r="N11" i="319"/>
  <c r="N12" i="319"/>
  <c r="N13" i="319"/>
  <c r="N14" i="319"/>
  <c r="N15" i="319"/>
  <c r="N16" i="319"/>
  <c r="N17" i="319"/>
  <c r="N18" i="319"/>
  <c r="N19" i="319"/>
  <c r="N20" i="319"/>
  <c r="N21" i="319"/>
  <c r="N22" i="319"/>
  <c r="N23" i="319"/>
  <c r="N24" i="319"/>
  <c r="N25" i="319"/>
  <c r="N26" i="319"/>
  <c r="N27" i="319"/>
  <c r="N8" i="319"/>
  <c r="H9" i="319"/>
  <c r="H10" i="319"/>
  <c r="H11" i="319"/>
  <c r="H12" i="319"/>
  <c r="H13" i="319"/>
  <c r="H14" i="319"/>
  <c r="H15" i="319"/>
  <c r="H16" i="319"/>
  <c r="H17" i="319"/>
  <c r="H18" i="319"/>
  <c r="H19" i="319"/>
  <c r="H20" i="319"/>
  <c r="H21" i="319"/>
  <c r="H22" i="319"/>
  <c r="H23" i="319"/>
  <c r="H24" i="319"/>
  <c r="H25" i="319"/>
  <c r="H26" i="319"/>
  <c r="H27" i="319"/>
  <c r="H8" i="319"/>
  <c r="E9" i="319"/>
  <c r="E10" i="319"/>
  <c r="E11" i="319"/>
  <c r="E12" i="319"/>
  <c r="E13" i="319"/>
  <c r="E14" i="319"/>
  <c r="E15" i="319"/>
  <c r="E16" i="319"/>
  <c r="E17" i="319"/>
  <c r="E18" i="319"/>
  <c r="E19" i="319"/>
  <c r="E20" i="319"/>
  <c r="E21" i="319"/>
  <c r="E22" i="319"/>
  <c r="E23" i="319"/>
  <c r="E24" i="319"/>
  <c r="E25" i="319"/>
  <c r="E26" i="319"/>
  <c r="E27" i="319"/>
  <c r="E8" i="319"/>
  <c r="M28" i="319"/>
  <c r="L28" i="319"/>
  <c r="N28" i="319" s="1"/>
  <c r="G28" i="319"/>
  <c r="F28" i="319"/>
  <c r="H28" i="319" s="1"/>
  <c r="D28" i="319"/>
  <c r="E28" i="319" s="1"/>
  <c r="C28" i="319"/>
  <c r="J27" i="319"/>
  <c r="I27" i="319"/>
  <c r="J26" i="319"/>
  <c r="I26" i="319"/>
  <c r="J25" i="319"/>
  <c r="I25" i="319"/>
  <c r="J24" i="319"/>
  <c r="I24" i="319"/>
  <c r="K24" i="319" s="1"/>
  <c r="J23" i="319"/>
  <c r="I23" i="319"/>
  <c r="J22" i="319"/>
  <c r="I22" i="319"/>
  <c r="K22" i="319" s="1"/>
  <c r="J21" i="319"/>
  <c r="I21" i="319"/>
  <c r="J20" i="319"/>
  <c r="I20" i="319"/>
  <c r="K20" i="319" s="1"/>
  <c r="J19" i="319"/>
  <c r="I19" i="319"/>
  <c r="J18" i="319"/>
  <c r="I18" i="319"/>
  <c r="K18" i="319" s="1"/>
  <c r="J17" i="319"/>
  <c r="I17" i="319"/>
  <c r="J16" i="319"/>
  <c r="I16" i="319"/>
  <c r="K16" i="319" s="1"/>
  <c r="J15" i="319"/>
  <c r="I15" i="319"/>
  <c r="J14" i="319"/>
  <c r="I14" i="319"/>
  <c r="K14" i="319" s="1"/>
  <c r="J13" i="319"/>
  <c r="I13" i="319"/>
  <c r="J12" i="319"/>
  <c r="I12" i="319"/>
  <c r="K12" i="319" s="1"/>
  <c r="J11" i="319"/>
  <c r="I11" i="319"/>
  <c r="J10" i="319"/>
  <c r="I10" i="319"/>
  <c r="K10" i="319" s="1"/>
  <c r="J9" i="319"/>
  <c r="I9" i="319"/>
  <c r="J8" i="319"/>
  <c r="I8" i="319"/>
  <c r="I28" i="319" s="1"/>
  <c r="V11" i="178"/>
  <c r="V12" i="178"/>
  <c r="V13" i="178"/>
  <c r="V14" i="178"/>
  <c r="V15" i="178"/>
  <c r="V16" i="178"/>
  <c r="V17" i="178"/>
  <c r="V18" i="178"/>
  <c r="V19" i="178"/>
  <c r="V20" i="178"/>
  <c r="V21" i="178"/>
  <c r="V22" i="178"/>
  <c r="V23" i="178"/>
  <c r="V24" i="178"/>
  <c r="V25" i="178"/>
  <c r="V26" i="178"/>
  <c r="V27" i="178"/>
  <c r="V28" i="178"/>
  <c r="V29" i="178"/>
  <c r="V10" i="178"/>
  <c r="O11" i="178"/>
  <c r="O12" i="178"/>
  <c r="O13" i="178"/>
  <c r="O14" i="178"/>
  <c r="O15" i="178"/>
  <c r="O16" i="178"/>
  <c r="O17" i="178"/>
  <c r="O18" i="178"/>
  <c r="O19" i="178"/>
  <c r="O20" i="178"/>
  <c r="O21" i="178"/>
  <c r="O22" i="178"/>
  <c r="O23" i="178"/>
  <c r="O24" i="178"/>
  <c r="O25" i="178"/>
  <c r="O26" i="178"/>
  <c r="O27" i="178"/>
  <c r="O28" i="178"/>
  <c r="O29" i="178"/>
  <c r="O10" i="178"/>
  <c r="K11" i="178"/>
  <c r="K12" i="178"/>
  <c r="K13" i="178"/>
  <c r="K14" i="178"/>
  <c r="K15" i="178"/>
  <c r="K16" i="178"/>
  <c r="K17" i="178"/>
  <c r="K18" i="178"/>
  <c r="K19" i="178"/>
  <c r="K20" i="178"/>
  <c r="K21" i="178"/>
  <c r="K22" i="178"/>
  <c r="K23" i="178"/>
  <c r="K24" i="178"/>
  <c r="K25" i="178"/>
  <c r="K26" i="178"/>
  <c r="K27" i="178"/>
  <c r="K28" i="178"/>
  <c r="K29" i="178"/>
  <c r="K10" i="178"/>
  <c r="G11" i="178"/>
  <c r="G12" i="178"/>
  <c r="G13" i="178"/>
  <c r="G14" i="178"/>
  <c r="G15" i="178"/>
  <c r="G16" i="178"/>
  <c r="G17" i="178"/>
  <c r="G18" i="178"/>
  <c r="G19" i="178"/>
  <c r="G20" i="178"/>
  <c r="G21" i="178"/>
  <c r="G22" i="178"/>
  <c r="G23" i="178"/>
  <c r="G24" i="178"/>
  <c r="G25" i="178"/>
  <c r="G26" i="178"/>
  <c r="G27" i="178"/>
  <c r="G28" i="178"/>
  <c r="G29" i="178"/>
  <c r="G10" i="178"/>
  <c r="J28" i="319" l="1"/>
  <c r="K26" i="319"/>
  <c r="K9" i="319"/>
  <c r="K11" i="319"/>
  <c r="K13" i="319"/>
  <c r="K15" i="319"/>
  <c r="K17" i="319"/>
  <c r="K19" i="319"/>
  <c r="K21" i="319"/>
  <c r="K23" i="319"/>
  <c r="K25" i="319"/>
  <c r="K27" i="319"/>
  <c r="K8" i="319"/>
  <c r="BA9" i="296"/>
  <c r="BA10" i="296"/>
  <c r="BA11" i="296"/>
  <c r="BA12" i="296"/>
  <c r="BA13" i="296"/>
  <c r="BA14" i="296"/>
  <c r="BA15" i="296"/>
  <c r="BA16" i="296"/>
  <c r="BA17" i="296"/>
  <c r="BA18" i="296"/>
  <c r="BA19" i="296"/>
  <c r="BA20" i="296"/>
  <c r="BA21" i="296"/>
  <c r="BA22" i="296"/>
  <c r="BA23" i="296"/>
  <c r="BA24" i="296"/>
  <c r="BA25" i="296"/>
  <c r="BA26" i="296"/>
  <c r="BA27" i="296"/>
  <c r="BA28" i="296"/>
  <c r="BC8" i="296"/>
  <c r="BB8" i="296"/>
  <c r="BA8" i="296"/>
  <c r="M39" i="123"/>
  <c r="N39" i="123"/>
  <c r="M40" i="123"/>
  <c r="O40" i="123" s="1"/>
  <c r="N40" i="123"/>
  <c r="M41" i="123"/>
  <c r="N41" i="123"/>
  <c r="M42" i="123"/>
  <c r="O42" i="123" s="1"/>
  <c r="N42" i="123"/>
  <c r="M43" i="123"/>
  <c r="N43" i="123"/>
  <c r="M44" i="123"/>
  <c r="O44" i="123" s="1"/>
  <c r="N44" i="123"/>
  <c r="M45" i="123"/>
  <c r="N45" i="123"/>
  <c r="M46" i="123"/>
  <c r="O46" i="123" s="1"/>
  <c r="N46" i="123"/>
  <c r="M47" i="123"/>
  <c r="N47" i="123"/>
  <c r="M48" i="123"/>
  <c r="O48" i="123" s="1"/>
  <c r="N48" i="123"/>
  <c r="M49" i="123"/>
  <c r="N49" i="123"/>
  <c r="M50" i="123"/>
  <c r="O50" i="123" s="1"/>
  <c r="N50" i="123"/>
  <c r="M51" i="123"/>
  <c r="N51" i="123"/>
  <c r="M52" i="123"/>
  <c r="O52" i="123" s="1"/>
  <c r="N52" i="123"/>
  <c r="M53" i="123"/>
  <c r="N53" i="123"/>
  <c r="M54" i="123"/>
  <c r="O54" i="123" s="1"/>
  <c r="N54" i="123"/>
  <c r="M55" i="123"/>
  <c r="N55" i="123"/>
  <c r="M56" i="123"/>
  <c r="O56" i="123" s="1"/>
  <c r="N56" i="123"/>
  <c r="M57" i="123"/>
  <c r="N57" i="123"/>
  <c r="N38" i="123"/>
  <c r="M38" i="123"/>
  <c r="D28" i="202"/>
  <c r="E28" i="202"/>
  <c r="F28" i="202"/>
  <c r="G28" i="202"/>
  <c r="H28" i="202"/>
  <c r="I28" i="202"/>
  <c r="J28" i="202"/>
  <c r="K28" i="202"/>
  <c r="L28" i="202"/>
  <c r="M28" i="202"/>
  <c r="N28" i="202"/>
  <c r="O28" i="202"/>
  <c r="Q28" i="202"/>
  <c r="R28" i="202"/>
  <c r="C28" i="202"/>
  <c r="P9" i="202"/>
  <c r="P10" i="202"/>
  <c r="P11" i="202"/>
  <c r="P12" i="202"/>
  <c r="P13" i="202"/>
  <c r="P14" i="202"/>
  <c r="P15" i="202"/>
  <c r="P16" i="202"/>
  <c r="P17" i="202"/>
  <c r="P18" i="202"/>
  <c r="P19" i="202"/>
  <c r="P20" i="202"/>
  <c r="P21" i="202"/>
  <c r="P22" i="202"/>
  <c r="P23" i="202"/>
  <c r="P24" i="202"/>
  <c r="P25" i="202"/>
  <c r="P26" i="202"/>
  <c r="P27" i="202"/>
  <c r="P8" i="202"/>
  <c r="P28" i="202" s="1"/>
  <c r="F9" i="202"/>
  <c r="F10" i="202"/>
  <c r="F11" i="202"/>
  <c r="F12" i="202"/>
  <c r="F13" i="202"/>
  <c r="F14" i="202"/>
  <c r="F15" i="202"/>
  <c r="F16" i="202"/>
  <c r="F17" i="202"/>
  <c r="F18" i="202"/>
  <c r="F19" i="202"/>
  <c r="F20" i="202"/>
  <c r="F21" i="202"/>
  <c r="F22" i="202"/>
  <c r="F23" i="202"/>
  <c r="F24" i="202"/>
  <c r="F25" i="202"/>
  <c r="F26" i="202"/>
  <c r="F27" i="202"/>
  <c r="I8" i="202"/>
  <c r="F8" i="202"/>
  <c r="C9" i="201"/>
  <c r="D9" i="201"/>
  <c r="E9" i="201"/>
  <c r="G9" i="201"/>
  <c r="H9" i="201"/>
  <c r="J9" i="201"/>
  <c r="K9" i="201"/>
  <c r="M9" i="201"/>
  <c r="N9" i="201"/>
  <c r="P9" i="201"/>
  <c r="Q9" i="201"/>
  <c r="S9" i="201"/>
  <c r="T9" i="201"/>
  <c r="U9" i="201"/>
  <c r="V9" i="201"/>
  <c r="C10" i="201"/>
  <c r="D10" i="201"/>
  <c r="E10" i="201"/>
  <c r="G10" i="201"/>
  <c r="H10" i="201"/>
  <c r="J10" i="201"/>
  <c r="K10" i="201"/>
  <c r="M10" i="201"/>
  <c r="N10" i="201"/>
  <c r="P10" i="201"/>
  <c r="Q10" i="201"/>
  <c r="S10" i="201"/>
  <c r="T10" i="201"/>
  <c r="U10" i="201"/>
  <c r="V10" i="201"/>
  <c r="C11" i="201"/>
  <c r="D11" i="201"/>
  <c r="E11" i="201"/>
  <c r="G11" i="201"/>
  <c r="H11" i="201"/>
  <c r="J11" i="201"/>
  <c r="K11" i="201"/>
  <c r="M11" i="201"/>
  <c r="N11" i="201"/>
  <c r="P11" i="201"/>
  <c r="Q11" i="201"/>
  <c r="S11" i="201"/>
  <c r="T11" i="201"/>
  <c r="U11" i="201"/>
  <c r="V11" i="201"/>
  <c r="C12" i="201"/>
  <c r="D12" i="201"/>
  <c r="E12" i="201"/>
  <c r="G12" i="201"/>
  <c r="H12" i="201"/>
  <c r="J12" i="201"/>
  <c r="K12" i="201"/>
  <c r="M12" i="201"/>
  <c r="N12" i="201"/>
  <c r="P12" i="201"/>
  <c r="Q12" i="201"/>
  <c r="S12" i="201"/>
  <c r="T12" i="201"/>
  <c r="U12" i="201"/>
  <c r="V12" i="201"/>
  <c r="C13" i="201"/>
  <c r="D13" i="201"/>
  <c r="E13" i="201"/>
  <c r="G13" i="201"/>
  <c r="H13" i="201"/>
  <c r="J13" i="201"/>
  <c r="K13" i="201"/>
  <c r="M13" i="201"/>
  <c r="N13" i="201"/>
  <c r="P13" i="201"/>
  <c r="Q13" i="201"/>
  <c r="S13" i="201"/>
  <c r="T13" i="201"/>
  <c r="U13" i="201"/>
  <c r="V13" i="201"/>
  <c r="C14" i="201"/>
  <c r="D14" i="201"/>
  <c r="E14" i="201"/>
  <c r="G14" i="201"/>
  <c r="H14" i="201"/>
  <c r="J14" i="201"/>
  <c r="K14" i="201"/>
  <c r="M14" i="201"/>
  <c r="N14" i="201"/>
  <c r="P14" i="201"/>
  <c r="Q14" i="201"/>
  <c r="S14" i="201"/>
  <c r="T14" i="201"/>
  <c r="U14" i="201"/>
  <c r="V14" i="201"/>
  <c r="C15" i="201"/>
  <c r="D15" i="201"/>
  <c r="E15" i="201"/>
  <c r="G15" i="201"/>
  <c r="H15" i="201"/>
  <c r="J15" i="201"/>
  <c r="K15" i="201"/>
  <c r="M15" i="201"/>
  <c r="N15" i="201"/>
  <c r="P15" i="201"/>
  <c r="Q15" i="201"/>
  <c r="S15" i="201"/>
  <c r="T15" i="201"/>
  <c r="U15" i="201"/>
  <c r="V15" i="201"/>
  <c r="C16" i="201"/>
  <c r="D16" i="201"/>
  <c r="E16" i="201"/>
  <c r="G16" i="201"/>
  <c r="H16" i="201"/>
  <c r="J16" i="201"/>
  <c r="K16" i="201"/>
  <c r="M16" i="201"/>
  <c r="N16" i="201"/>
  <c r="P16" i="201"/>
  <c r="Q16" i="201"/>
  <c r="S16" i="201"/>
  <c r="T16" i="201"/>
  <c r="U16" i="201"/>
  <c r="V16" i="201"/>
  <c r="C17" i="201"/>
  <c r="D17" i="201"/>
  <c r="E17" i="201"/>
  <c r="G17" i="201"/>
  <c r="H17" i="201"/>
  <c r="J17" i="201"/>
  <c r="K17" i="201"/>
  <c r="M17" i="201"/>
  <c r="N17" i="201"/>
  <c r="P17" i="201"/>
  <c r="Q17" i="201"/>
  <c r="S17" i="201"/>
  <c r="T17" i="201"/>
  <c r="U17" i="201"/>
  <c r="V17" i="201"/>
  <c r="C18" i="201"/>
  <c r="D18" i="201"/>
  <c r="E18" i="201"/>
  <c r="G18" i="201"/>
  <c r="H18" i="201"/>
  <c r="J18" i="201"/>
  <c r="K18" i="201"/>
  <c r="M18" i="201"/>
  <c r="N18" i="201"/>
  <c r="P18" i="201"/>
  <c r="Q18" i="201"/>
  <c r="S18" i="201"/>
  <c r="T18" i="201"/>
  <c r="U18" i="201"/>
  <c r="V18" i="201"/>
  <c r="C19" i="201"/>
  <c r="D19" i="201"/>
  <c r="E19" i="201"/>
  <c r="G19" i="201"/>
  <c r="H19" i="201"/>
  <c r="J19" i="201"/>
  <c r="K19" i="201"/>
  <c r="M19" i="201"/>
  <c r="N19" i="201"/>
  <c r="P19" i="201"/>
  <c r="Q19" i="201"/>
  <c r="S19" i="201"/>
  <c r="T19" i="201"/>
  <c r="U19" i="201"/>
  <c r="V19" i="201"/>
  <c r="C20" i="201"/>
  <c r="D20" i="201"/>
  <c r="E20" i="201"/>
  <c r="G20" i="201"/>
  <c r="H20" i="201"/>
  <c r="J20" i="201"/>
  <c r="K20" i="201"/>
  <c r="M20" i="201"/>
  <c r="N20" i="201"/>
  <c r="P20" i="201"/>
  <c r="Q20" i="201"/>
  <c r="S20" i="201"/>
  <c r="T20" i="201"/>
  <c r="U20" i="201"/>
  <c r="V20" i="201"/>
  <c r="C21" i="201"/>
  <c r="D21" i="201"/>
  <c r="E21" i="201"/>
  <c r="G21" i="201"/>
  <c r="H21" i="201"/>
  <c r="J21" i="201"/>
  <c r="K21" i="201"/>
  <c r="M21" i="201"/>
  <c r="N21" i="201"/>
  <c r="P21" i="201"/>
  <c r="Q21" i="201"/>
  <c r="S21" i="201"/>
  <c r="T21" i="201"/>
  <c r="U21" i="201"/>
  <c r="V21" i="201"/>
  <c r="C22" i="201"/>
  <c r="D22" i="201"/>
  <c r="E22" i="201"/>
  <c r="G22" i="201"/>
  <c r="H22" i="201"/>
  <c r="J22" i="201"/>
  <c r="K22" i="201"/>
  <c r="M22" i="201"/>
  <c r="N22" i="201"/>
  <c r="P22" i="201"/>
  <c r="Q22" i="201"/>
  <c r="S22" i="201"/>
  <c r="T22" i="201"/>
  <c r="U22" i="201"/>
  <c r="V22" i="201"/>
  <c r="C23" i="201"/>
  <c r="D23" i="201"/>
  <c r="E23" i="201"/>
  <c r="G23" i="201"/>
  <c r="H23" i="201"/>
  <c r="J23" i="201"/>
  <c r="K23" i="201"/>
  <c r="M23" i="201"/>
  <c r="N23" i="201"/>
  <c r="P23" i="201"/>
  <c r="Q23" i="201"/>
  <c r="S23" i="201"/>
  <c r="T23" i="201"/>
  <c r="U23" i="201"/>
  <c r="V23" i="201"/>
  <c r="C24" i="201"/>
  <c r="D24" i="201"/>
  <c r="E24" i="201"/>
  <c r="G24" i="201"/>
  <c r="H24" i="201"/>
  <c r="J24" i="201"/>
  <c r="K24" i="201"/>
  <c r="M24" i="201"/>
  <c r="N24" i="201"/>
  <c r="P24" i="201"/>
  <c r="Q24" i="201"/>
  <c r="S24" i="201"/>
  <c r="T24" i="201"/>
  <c r="U24" i="201"/>
  <c r="V24" i="201"/>
  <c r="C25" i="201"/>
  <c r="D25" i="201"/>
  <c r="E25" i="201"/>
  <c r="G25" i="201"/>
  <c r="H25" i="201"/>
  <c r="J25" i="201"/>
  <c r="K25" i="201"/>
  <c r="M25" i="201"/>
  <c r="N25" i="201"/>
  <c r="P25" i="201"/>
  <c r="Q25" i="201"/>
  <c r="S25" i="201"/>
  <c r="T25" i="201"/>
  <c r="U25" i="201"/>
  <c r="V25" i="201"/>
  <c r="C26" i="201"/>
  <c r="D26" i="201"/>
  <c r="E26" i="201"/>
  <c r="G26" i="201"/>
  <c r="H26" i="201"/>
  <c r="J26" i="201"/>
  <c r="K26" i="201"/>
  <c r="M26" i="201"/>
  <c r="N26" i="201"/>
  <c r="P26" i="201"/>
  <c r="Q26" i="201"/>
  <c r="S26" i="201"/>
  <c r="T26" i="201"/>
  <c r="U26" i="201"/>
  <c r="V26" i="201"/>
  <c r="C27" i="201"/>
  <c r="D27" i="201"/>
  <c r="E27" i="201"/>
  <c r="G27" i="201"/>
  <c r="H27" i="201"/>
  <c r="J27" i="201"/>
  <c r="K27" i="201"/>
  <c r="M27" i="201"/>
  <c r="N27" i="201"/>
  <c r="P27" i="201"/>
  <c r="Q27" i="201"/>
  <c r="S27" i="201"/>
  <c r="T27" i="201"/>
  <c r="U27" i="201"/>
  <c r="V27" i="201"/>
  <c r="C28" i="201"/>
  <c r="D28" i="201"/>
  <c r="E28" i="201"/>
  <c r="G28" i="201"/>
  <c r="H28" i="201"/>
  <c r="J28" i="201"/>
  <c r="K28" i="201"/>
  <c r="M28" i="201"/>
  <c r="N28" i="201"/>
  <c r="P28" i="201"/>
  <c r="Q28" i="201"/>
  <c r="S28" i="201"/>
  <c r="T28" i="201"/>
  <c r="U28" i="201"/>
  <c r="V28" i="201"/>
  <c r="D8" i="201"/>
  <c r="E8" i="201"/>
  <c r="F8" i="201"/>
  <c r="G8" i="201"/>
  <c r="H8" i="201"/>
  <c r="I8" i="201"/>
  <c r="J8" i="201"/>
  <c r="K8" i="201"/>
  <c r="L8" i="201"/>
  <c r="M8" i="201"/>
  <c r="N8" i="201"/>
  <c r="O8" i="201"/>
  <c r="P8" i="201"/>
  <c r="Q8" i="201"/>
  <c r="R8" i="201"/>
  <c r="S8" i="201"/>
  <c r="T8" i="201"/>
  <c r="U8" i="201"/>
  <c r="V8" i="201"/>
  <c r="W8" i="201"/>
  <c r="C8" i="201"/>
  <c r="F69" i="201"/>
  <c r="K28" i="319" l="1"/>
  <c r="O38" i="123"/>
  <c r="O57" i="123"/>
  <c r="O55" i="123"/>
  <c r="O53" i="123"/>
  <c r="O51" i="123"/>
  <c r="O49" i="123"/>
  <c r="O47" i="123"/>
  <c r="O45" i="123"/>
  <c r="O43" i="123"/>
  <c r="O41" i="123"/>
  <c r="O39" i="123"/>
  <c r="AO28" i="296" l="1"/>
  <c r="AP28" i="296"/>
  <c r="AQ28" i="296"/>
  <c r="AR28" i="296"/>
  <c r="AS28" i="296"/>
  <c r="AT28" i="296"/>
  <c r="AU28" i="296"/>
  <c r="AV28" i="296"/>
  <c r="AW28" i="296"/>
  <c r="AX28" i="296"/>
  <c r="AY28" i="296"/>
  <c r="AZ28" i="296"/>
  <c r="N28" i="199" l="1"/>
  <c r="O28" i="199"/>
  <c r="P9" i="199"/>
  <c r="P10" i="199"/>
  <c r="P11" i="199"/>
  <c r="P12" i="199"/>
  <c r="P13" i="199"/>
  <c r="P14" i="199"/>
  <c r="P15" i="199"/>
  <c r="P16" i="199"/>
  <c r="P17" i="199"/>
  <c r="P18" i="199"/>
  <c r="P19" i="199"/>
  <c r="P20" i="199"/>
  <c r="P21" i="199"/>
  <c r="P22" i="199"/>
  <c r="P23" i="199"/>
  <c r="P24" i="199"/>
  <c r="P25" i="199"/>
  <c r="P26" i="199"/>
  <c r="P27" i="199"/>
  <c r="P8" i="199"/>
  <c r="P28" i="199" s="1"/>
  <c r="K8" i="199"/>
  <c r="L8" i="199"/>
  <c r="M8" i="199"/>
  <c r="K9" i="199"/>
  <c r="L9" i="199"/>
  <c r="M9" i="199"/>
  <c r="K10" i="199"/>
  <c r="L10" i="199"/>
  <c r="M10" i="199"/>
  <c r="K11" i="199"/>
  <c r="L11" i="199"/>
  <c r="M11" i="199"/>
  <c r="K12" i="199"/>
  <c r="L12" i="199"/>
  <c r="M12" i="199"/>
  <c r="K13" i="199"/>
  <c r="L13" i="199"/>
  <c r="M13" i="199"/>
  <c r="K14" i="199"/>
  <c r="L14" i="199"/>
  <c r="M14" i="199"/>
  <c r="K15" i="199"/>
  <c r="L15" i="199"/>
  <c r="M15" i="199"/>
  <c r="K16" i="199"/>
  <c r="L16" i="199"/>
  <c r="M16" i="199"/>
  <c r="K17" i="199"/>
  <c r="L17" i="199"/>
  <c r="M17" i="199"/>
  <c r="K18" i="199"/>
  <c r="L18" i="199"/>
  <c r="M18" i="199"/>
  <c r="K19" i="199"/>
  <c r="L19" i="199"/>
  <c r="M19" i="199"/>
  <c r="K20" i="199"/>
  <c r="L20" i="199"/>
  <c r="M20" i="199"/>
  <c r="K21" i="199"/>
  <c r="L21" i="199"/>
  <c r="M21" i="199"/>
  <c r="K22" i="199"/>
  <c r="L22" i="199"/>
  <c r="M22" i="199"/>
  <c r="K23" i="199"/>
  <c r="L23" i="199"/>
  <c r="M23" i="199"/>
  <c r="K24" i="199"/>
  <c r="L24" i="199"/>
  <c r="M24" i="199"/>
  <c r="K25" i="199"/>
  <c r="L25" i="199"/>
  <c r="M25" i="199"/>
  <c r="K26" i="199"/>
  <c r="L26" i="199"/>
  <c r="M26" i="199"/>
  <c r="K27" i="199"/>
  <c r="L27" i="199"/>
  <c r="M27" i="199"/>
  <c r="C11" i="185"/>
  <c r="D11" i="185"/>
  <c r="E11" i="185"/>
  <c r="F11" i="185"/>
  <c r="G11" i="185"/>
  <c r="H11" i="185"/>
  <c r="I11" i="185"/>
  <c r="J11" i="185"/>
  <c r="K11" i="185"/>
  <c r="L11" i="185"/>
  <c r="M11" i="185"/>
  <c r="N11" i="185"/>
  <c r="O11" i="185"/>
  <c r="P11" i="185"/>
  <c r="Q11" i="185"/>
  <c r="C12" i="185"/>
  <c r="D12" i="185"/>
  <c r="E12" i="185"/>
  <c r="F12" i="185"/>
  <c r="G12" i="185"/>
  <c r="H12" i="185"/>
  <c r="I12" i="185"/>
  <c r="J12" i="185"/>
  <c r="K12" i="185"/>
  <c r="L12" i="185"/>
  <c r="M12" i="185"/>
  <c r="N12" i="185"/>
  <c r="O12" i="185"/>
  <c r="P12" i="185"/>
  <c r="Q12" i="185"/>
  <c r="C13" i="185"/>
  <c r="D13" i="185"/>
  <c r="E13" i="185"/>
  <c r="F13" i="185"/>
  <c r="G13" i="185"/>
  <c r="H13" i="185"/>
  <c r="I13" i="185"/>
  <c r="J13" i="185"/>
  <c r="K13" i="185"/>
  <c r="L13" i="185"/>
  <c r="M13" i="185"/>
  <c r="N13" i="185"/>
  <c r="O13" i="185"/>
  <c r="P13" i="185"/>
  <c r="Q13" i="185"/>
  <c r="C14" i="185"/>
  <c r="D14" i="185"/>
  <c r="E14" i="185"/>
  <c r="F14" i="185"/>
  <c r="G14" i="185"/>
  <c r="H14" i="185"/>
  <c r="I14" i="185"/>
  <c r="J14" i="185"/>
  <c r="K14" i="185"/>
  <c r="L14" i="185"/>
  <c r="M14" i="185"/>
  <c r="N14" i="185"/>
  <c r="O14" i="185"/>
  <c r="P14" i="185"/>
  <c r="Q14" i="185"/>
  <c r="C15" i="185"/>
  <c r="D15" i="185"/>
  <c r="E15" i="185"/>
  <c r="F15" i="185"/>
  <c r="G15" i="185"/>
  <c r="H15" i="185"/>
  <c r="I15" i="185"/>
  <c r="J15" i="185"/>
  <c r="K15" i="185"/>
  <c r="L15" i="185"/>
  <c r="M15" i="185"/>
  <c r="N15" i="185"/>
  <c r="O15" i="185"/>
  <c r="P15" i="185"/>
  <c r="Q15" i="185"/>
  <c r="C16" i="185"/>
  <c r="D16" i="185"/>
  <c r="E16" i="185"/>
  <c r="F16" i="185"/>
  <c r="G16" i="185"/>
  <c r="H16" i="185"/>
  <c r="I16" i="185"/>
  <c r="J16" i="185"/>
  <c r="K16" i="185"/>
  <c r="L16" i="185"/>
  <c r="M16" i="185"/>
  <c r="N16" i="185"/>
  <c r="O16" i="185"/>
  <c r="P16" i="185"/>
  <c r="Q16" i="185"/>
  <c r="C17" i="185"/>
  <c r="D17" i="185"/>
  <c r="E17" i="185"/>
  <c r="F17" i="185"/>
  <c r="G17" i="185"/>
  <c r="H17" i="185"/>
  <c r="I17" i="185"/>
  <c r="J17" i="185"/>
  <c r="K17" i="185"/>
  <c r="L17" i="185"/>
  <c r="M17" i="185"/>
  <c r="N17" i="185"/>
  <c r="O17" i="185"/>
  <c r="P17" i="185"/>
  <c r="Q17" i="185"/>
  <c r="C18" i="185"/>
  <c r="D18" i="185"/>
  <c r="E18" i="185"/>
  <c r="F18" i="185"/>
  <c r="G18" i="185"/>
  <c r="H18" i="185"/>
  <c r="I18" i="185"/>
  <c r="J18" i="185"/>
  <c r="K18" i="185"/>
  <c r="L18" i="185"/>
  <c r="M18" i="185"/>
  <c r="N18" i="185"/>
  <c r="O18" i="185"/>
  <c r="P18" i="185"/>
  <c r="Q18" i="185"/>
  <c r="C19" i="185"/>
  <c r="D19" i="185"/>
  <c r="E19" i="185"/>
  <c r="F19" i="185"/>
  <c r="G19" i="185"/>
  <c r="H19" i="185"/>
  <c r="I19" i="185"/>
  <c r="J19" i="185"/>
  <c r="K19" i="185"/>
  <c r="L19" i="185"/>
  <c r="M19" i="185"/>
  <c r="N19" i="185"/>
  <c r="O19" i="185"/>
  <c r="P19" i="185"/>
  <c r="Q19" i="185"/>
  <c r="C20" i="185"/>
  <c r="D20" i="185"/>
  <c r="E20" i="185"/>
  <c r="F20" i="185"/>
  <c r="G20" i="185"/>
  <c r="H20" i="185"/>
  <c r="I20" i="185"/>
  <c r="J20" i="185"/>
  <c r="K20" i="185"/>
  <c r="L20" i="185"/>
  <c r="M20" i="185"/>
  <c r="N20" i="185"/>
  <c r="O20" i="185"/>
  <c r="P20" i="185"/>
  <c r="Q20" i="185"/>
  <c r="C21" i="185"/>
  <c r="D21" i="185"/>
  <c r="E21" i="185"/>
  <c r="F21" i="185"/>
  <c r="G21" i="185"/>
  <c r="H21" i="185"/>
  <c r="I21" i="185"/>
  <c r="J21" i="185"/>
  <c r="K21" i="185"/>
  <c r="L21" i="185"/>
  <c r="M21" i="185"/>
  <c r="N21" i="185"/>
  <c r="O21" i="185"/>
  <c r="P21" i="185"/>
  <c r="Q21" i="185"/>
  <c r="C22" i="185"/>
  <c r="D22" i="185"/>
  <c r="E22" i="185"/>
  <c r="F22" i="185"/>
  <c r="G22" i="185"/>
  <c r="H22" i="185"/>
  <c r="I22" i="185"/>
  <c r="J22" i="185"/>
  <c r="K22" i="185"/>
  <c r="L22" i="185"/>
  <c r="M22" i="185"/>
  <c r="N22" i="185"/>
  <c r="O22" i="185"/>
  <c r="P22" i="185"/>
  <c r="Q22" i="185"/>
  <c r="C23" i="185"/>
  <c r="D23" i="185"/>
  <c r="E23" i="185"/>
  <c r="F23" i="185"/>
  <c r="G23" i="185"/>
  <c r="H23" i="185"/>
  <c r="I23" i="185"/>
  <c r="J23" i="185"/>
  <c r="K23" i="185"/>
  <c r="L23" i="185"/>
  <c r="M23" i="185"/>
  <c r="N23" i="185"/>
  <c r="O23" i="185"/>
  <c r="P23" i="185"/>
  <c r="Q23" i="185"/>
  <c r="C24" i="185"/>
  <c r="D24" i="185"/>
  <c r="E24" i="185"/>
  <c r="F24" i="185"/>
  <c r="G24" i="185"/>
  <c r="H24" i="185"/>
  <c r="I24" i="185"/>
  <c r="J24" i="185"/>
  <c r="K24" i="185"/>
  <c r="L24" i="185"/>
  <c r="M24" i="185"/>
  <c r="N24" i="185"/>
  <c r="O24" i="185"/>
  <c r="P24" i="185"/>
  <c r="Q24" i="185"/>
  <c r="C25" i="185"/>
  <c r="D25" i="185"/>
  <c r="E25" i="185"/>
  <c r="F25" i="185"/>
  <c r="G25" i="185"/>
  <c r="H25" i="185"/>
  <c r="I25" i="185"/>
  <c r="J25" i="185"/>
  <c r="K25" i="185"/>
  <c r="L25" i="185"/>
  <c r="M25" i="185"/>
  <c r="N25" i="185"/>
  <c r="O25" i="185"/>
  <c r="P25" i="185"/>
  <c r="Q25" i="185"/>
  <c r="C26" i="185"/>
  <c r="D26" i="185"/>
  <c r="E26" i="185"/>
  <c r="F26" i="185"/>
  <c r="G26" i="185"/>
  <c r="H26" i="185"/>
  <c r="I26" i="185"/>
  <c r="J26" i="185"/>
  <c r="K26" i="185"/>
  <c r="L26" i="185"/>
  <c r="M26" i="185"/>
  <c r="N26" i="185"/>
  <c r="O26" i="185"/>
  <c r="P26" i="185"/>
  <c r="Q26" i="185"/>
  <c r="C27" i="185"/>
  <c r="D27" i="185"/>
  <c r="E27" i="185"/>
  <c r="F27" i="185"/>
  <c r="G27" i="185"/>
  <c r="H27" i="185"/>
  <c r="I27" i="185"/>
  <c r="J27" i="185"/>
  <c r="K27" i="185"/>
  <c r="L27" i="185"/>
  <c r="M27" i="185"/>
  <c r="N27" i="185"/>
  <c r="O27" i="185"/>
  <c r="P27" i="185"/>
  <c r="Q27" i="185"/>
  <c r="C28" i="185"/>
  <c r="D28" i="185"/>
  <c r="E28" i="185"/>
  <c r="F28" i="185"/>
  <c r="G28" i="185"/>
  <c r="H28" i="185"/>
  <c r="I28" i="185"/>
  <c r="J28" i="185"/>
  <c r="K28" i="185"/>
  <c r="L28" i="185"/>
  <c r="M28" i="185"/>
  <c r="N28" i="185"/>
  <c r="O28" i="185"/>
  <c r="P28" i="185"/>
  <c r="Q28" i="185"/>
  <c r="C29" i="185"/>
  <c r="D29" i="185"/>
  <c r="E29" i="185"/>
  <c r="F29" i="185"/>
  <c r="G29" i="185"/>
  <c r="H29" i="185"/>
  <c r="I29" i="185"/>
  <c r="J29" i="185"/>
  <c r="K29" i="185"/>
  <c r="L29" i="185"/>
  <c r="M29" i="185"/>
  <c r="N29" i="185"/>
  <c r="O29" i="185"/>
  <c r="P29" i="185"/>
  <c r="Q29" i="185"/>
  <c r="C30" i="185"/>
  <c r="D30" i="185"/>
  <c r="E30" i="185"/>
  <c r="F30" i="185"/>
  <c r="G30" i="185"/>
  <c r="H30" i="185"/>
  <c r="I30" i="185"/>
  <c r="J30" i="185"/>
  <c r="K30" i="185"/>
  <c r="L30" i="185"/>
  <c r="M30" i="185"/>
  <c r="N30" i="185"/>
  <c r="O30" i="185"/>
  <c r="P30" i="185"/>
  <c r="Q30" i="185"/>
  <c r="D10" i="185"/>
  <c r="E10" i="185"/>
  <c r="F10" i="185"/>
  <c r="G10" i="185"/>
  <c r="H10" i="185"/>
  <c r="I10" i="185"/>
  <c r="J10" i="185"/>
  <c r="K10" i="185"/>
  <c r="L10" i="185"/>
  <c r="M10" i="185"/>
  <c r="N10" i="185"/>
  <c r="O10" i="185"/>
  <c r="P10" i="185"/>
  <c r="Q10" i="185"/>
  <c r="C10" i="185"/>
  <c r="K10" i="184" l="1"/>
  <c r="W8" i="183"/>
  <c r="M9" i="183"/>
  <c r="M10" i="183"/>
  <c r="M11" i="183"/>
  <c r="M12" i="183"/>
  <c r="M13" i="183"/>
  <c r="M14" i="183"/>
  <c r="M15" i="183"/>
  <c r="M16" i="183"/>
  <c r="M17" i="183"/>
  <c r="M18" i="183"/>
  <c r="M19" i="183"/>
  <c r="M20" i="183"/>
  <c r="M21" i="183"/>
  <c r="M22" i="183"/>
  <c r="M23" i="183"/>
  <c r="M24" i="183"/>
  <c r="M25" i="183"/>
  <c r="M26" i="183"/>
  <c r="M27" i="183"/>
  <c r="M8" i="183"/>
  <c r="J9" i="183"/>
  <c r="J10" i="183"/>
  <c r="J11" i="183"/>
  <c r="J12" i="183"/>
  <c r="J13" i="183"/>
  <c r="J14" i="183"/>
  <c r="J15" i="183"/>
  <c r="J16" i="183"/>
  <c r="J17" i="183"/>
  <c r="J18" i="183"/>
  <c r="J19" i="183"/>
  <c r="J20" i="183"/>
  <c r="J21" i="183"/>
  <c r="J22" i="183"/>
  <c r="J23" i="183"/>
  <c r="J24" i="183"/>
  <c r="J25" i="183"/>
  <c r="J26" i="183"/>
  <c r="J27" i="183"/>
  <c r="J8" i="183"/>
  <c r="U10" i="182"/>
  <c r="V10" i="182"/>
  <c r="W10" i="182"/>
  <c r="U11" i="182"/>
  <c r="V11" i="182"/>
  <c r="W11" i="182"/>
  <c r="U12" i="182"/>
  <c r="V12" i="182"/>
  <c r="W12" i="182"/>
  <c r="U13" i="182"/>
  <c r="V13" i="182"/>
  <c r="W13" i="182"/>
  <c r="U14" i="182"/>
  <c r="V14" i="182"/>
  <c r="W14" i="182"/>
  <c r="U15" i="182"/>
  <c r="V15" i="182"/>
  <c r="W15" i="182"/>
  <c r="U16" i="182"/>
  <c r="V16" i="182"/>
  <c r="W16" i="182"/>
  <c r="U17" i="182"/>
  <c r="V17" i="182"/>
  <c r="W17" i="182"/>
  <c r="U18" i="182"/>
  <c r="V18" i="182"/>
  <c r="U19" i="182"/>
  <c r="V19" i="182"/>
  <c r="W19" i="182"/>
  <c r="U20" i="182"/>
  <c r="V20" i="182"/>
  <c r="W20" i="182"/>
  <c r="U21" i="182"/>
  <c r="V21" i="182"/>
  <c r="W21" i="182"/>
  <c r="U22" i="182"/>
  <c r="V22" i="182"/>
  <c r="W22" i="182"/>
  <c r="U23" i="182"/>
  <c r="V23" i="182"/>
  <c r="W23" i="182"/>
  <c r="U24" i="182"/>
  <c r="V24" i="182"/>
  <c r="W24" i="182"/>
  <c r="U25" i="182"/>
  <c r="V25" i="182"/>
  <c r="W25" i="182"/>
  <c r="U26" i="182"/>
  <c r="V26" i="182"/>
  <c r="W26" i="182"/>
  <c r="U27" i="182"/>
  <c r="V27" i="182"/>
  <c r="W27" i="182"/>
  <c r="U28" i="182"/>
  <c r="V28" i="182"/>
  <c r="W28" i="182"/>
  <c r="W9" i="182"/>
  <c r="V9" i="182"/>
  <c r="U9" i="182"/>
  <c r="H10" i="182"/>
  <c r="H11" i="182"/>
  <c r="H12" i="182"/>
  <c r="H13" i="182"/>
  <c r="H14" i="182"/>
  <c r="H15" i="182"/>
  <c r="H16" i="182"/>
  <c r="H17" i="182"/>
  <c r="H18" i="182"/>
  <c r="H19" i="182"/>
  <c r="H20" i="182"/>
  <c r="H21" i="182"/>
  <c r="H22" i="182"/>
  <c r="H23" i="182"/>
  <c r="H24" i="182"/>
  <c r="H25" i="182"/>
  <c r="H26" i="182"/>
  <c r="H27" i="182"/>
  <c r="H28" i="182"/>
  <c r="H9" i="182"/>
  <c r="K10" i="182"/>
  <c r="K11" i="182"/>
  <c r="K12" i="182"/>
  <c r="K13" i="182"/>
  <c r="K14" i="182"/>
  <c r="K15" i="182"/>
  <c r="K16" i="182"/>
  <c r="K17" i="182"/>
  <c r="K18" i="182"/>
  <c r="K19" i="182"/>
  <c r="K20" i="182"/>
  <c r="K21" i="182"/>
  <c r="K22" i="182"/>
  <c r="K23" i="182"/>
  <c r="K24" i="182"/>
  <c r="K25" i="182"/>
  <c r="K26" i="182"/>
  <c r="K27" i="182"/>
  <c r="K28" i="182"/>
  <c r="K9" i="182"/>
  <c r="N10" i="182"/>
  <c r="N11" i="182"/>
  <c r="N12" i="182"/>
  <c r="N13" i="182"/>
  <c r="N14" i="182"/>
  <c r="N15" i="182"/>
  <c r="N16" i="182"/>
  <c r="N17" i="182"/>
  <c r="N18" i="182"/>
  <c r="N19" i="182"/>
  <c r="N20" i="182"/>
  <c r="N21" i="182"/>
  <c r="N22" i="182"/>
  <c r="N23" i="182"/>
  <c r="N24" i="182"/>
  <c r="N25" i="182"/>
  <c r="N26" i="182"/>
  <c r="N27" i="182"/>
  <c r="N28" i="182"/>
  <c r="N9" i="182"/>
  <c r="Q10" i="182"/>
  <c r="Q11" i="182"/>
  <c r="Q12" i="182"/>
  <c r="Q13" i="182"/>
  <c r="Q14" i="182"/>
  <c r="Q15" i="182"/>
  <c r="Q16" i="182"/>
  <c r="Q17" i="182"/>
  <c r="Q18" i="182"/>
  <c r="Q19" i="182"/>
  <c r="Q20" i="182"/>
  <c r="Q21" i="182"/>
  <c r="Q22" i="182"/>
  <c r="Q23" i="182"/>
  <c r="Q24" i="182"/>
  <c r="Q25" i="182"/>
  <c r="Q26" i="182"/>
  <c r="Q27" i="182"/>
  <c r="Q28" i="182"/>
  <c r="Q9" i="182"/>
  <c r="T10" i="182"/>
  <c r="T11" i="182"/>
  <c r="T12" i="182"/>
  <c r="T13" i="182"/>
  <c r="T14" i="182"/>
  <c r="T15" i="182"/>
  <c r="T16" i="182"/>
  <c r="T17" i="182"/>
  <c r="T18" i="182"/>
  <c r="T19" i="182"/>
  <c r="T20" i="182"/>
  <c r="T21" i="182"/>
  <c r="T22" i="182"/>
  <c r="T23" i="182"/>
  <c r="T24" i="182"/>
  <c r="T25" i="182"/>
  <c r="T26" i="182"/>
  <c r="T27" i="182"/>
  <c r="T28" i="182"/>
  <c r="T9" i="182"/>
  <c r="E10" i="182"/>
  <c r="E11" i="182"/>
  <c r="E12" i="182"/>
  <c r="E13" i="182"/>
  <c r="E14" i="182"/>
  <c r="E15" i="182"/>
  <c r="E16" i="182"/>
  <c r="E17" i="182"/>
  <c r="E18" i="182"/>
  <c r="E19" i="182"/>
  <c r="E20" i="182"/>
  <c r="E21" i="182"/>
  <c r="E22" i="182"/>
  <c r="E23" i="182"/>
  <c r="E24" i="182"/>
  <c r="E25" i="182"/>
  <c r="E26" i="182"/>
  <c r="E27" i="182"/>
  <c r="E28" i="182"/>
  <c r="E9" i="182"/>
  <c r="S9" i="181"/>
  <c r="S10" i="181"/>
  <c r="S11" i="181"/>
  <c r="S12" i="181"/>
  <c r="S13" i="181"/>
  <c r="S14" i="181"/>
  <c r="S15" i="181"/>
  <c r="S16" i="181"/>
  <c r="S17" i="181"/>
  <c r="S18" i="181"/>
  <c r="S19" i="181"/>
  <c r="S20" i="181"/>
  <c r="S21" i="181"/>
  <c r="S22" i="181"/>
  <c r="S23" i="181"/>
  <c r="S24" i="181"/>
  <c r="S25" i="181"/>
  <c r="S26" i="181"/>
  <c r="S27" i="181"/>
  <c r="S8" i="181"/>
  <c r="O9" i="181"/>
  <c r="O10" i="181"/>
  <c r="O11" i="181"/>
  <c r="O12" i="181"/>
  <c r="O13" i="181"/>
  <c r="O14" i="181"/>
  <c r="O15" i="181"/>
  <c r="O16" i="181"/>
  <c r="O17" i="181"/>
  <c r="O18" i="181"/>
  <c r="O19" i="181"/>
  <c r="O20" i="181"/>
  <c r="O21" i="181"/>
  <c r="O22" i="181"/>
  <c r="O23" i="181"/>
  <c r="O24" i="181"/>
  <c r="O25" i="181"/>
  <c r="O26" i="181"/>
  <c r="O27" i="181"/>
  <c r="O8" i="181"/>
  <c r="L9" i="181"/>
  <c r="L10" i="181"/>
  <c r="L11" i="181"/>
  <c r="L12" i="181"/>
  <c r="L13" i="181"/>
  <c r="L14" i="181"/>
  <c r="L15" i="181"/>
  <c r="L16" i="181"/>
  <c r="L17" i="181"/>
  <c r="L18" i="181"/>
  <c r="L19" i="181"/>
  <c r="L20" i="181"/>
  <c r="L21" i="181"/>
  <c r="L22" i="181"/>
  <c r="L23" i="181"/>
  <c r="L24" i="181"/>
  <c r="L25" i="181"/>
  <c r="L26" i="181"/>
  <c r="L27" i="181"/>
  <c r="L8" i="181"/>
  <c r="F9" i="181"/>
  <c r="F10" i="181"/>
  <c r="F11" i="181"/>
  <c r="F12" i="181"/>
  <c r="F13" i="181"/>
  <c r="F14" i="181"/>
  <c r="F15" i="181"/>
  <c r="F16" i="181"/>
  <c r="F17" i="181"/>
  <c r="F18" i="181"/>
  <c r="F19" i="181"/>
  <c r="F20" i="181"/>
  <c r="F21" i="181"/>
  <c r="F22" i="181"/>
  <c r="F23" i="181"/>
  <c r="F24" i="181"/>
  <c r="F25" i="181"/>
  <c r="F26" i="181"/>
  <c r="F27" i="181"/>
  <c r="W18" i="182" l="1"/>
  <c r="G21" i="226"/>
  <c r="K19" i="226"/>
  <c r="G22" i="226"/>
  <c r="AQ11" i="226"/>
  <c r="AQ12" i="226"/>
  <c r="AQ13" i="226"/>
  <c r="AQ14" i="226"/>
  <c r="AQ15" i="226"/>
  <c r="AQ16" i="226"/>
  <c r="AQ17" i="226"/>
  <c r="AQ18" i="226"/>
  <c r="AQ19" i="226"/>
  <c r="AQ20" i="226"/>
  <c r="AQ21" i="226"/>
  <c r="AQ22" i="226"/>
  <c r="AQ23" i="226"/>
  <c r="AQ24" i="226"/>
  <c r="AQ25" i="226"/>
  <c r="AQ26" i="226"/>
  <c r="AQ27" i="226"/>
  <c r="AQ28" i="226"/>
  <c r="AQ29" i="226"/>
  <c r="AQ30" i="226"/>
  <c r="AQ10" i="226"/>
  <c r="AG11" i="226"/>
  <c r="AG12" i="226"/>
  <c r="AG13" i="226"/>
  <c r="AG14" i="226"/>
  <c r="AG15" i="226"/>
  <c r="AG16" i="226"/>
  <c r="AG17" i="226"/>
  <c r="AG18" i="226"/>
  <c r="AG19" i="226"/>
  <c r="AG20" i="226"/>
  <c r="AG21" i="226"/>
  <c r="AG22" i="226"/>
  <c r="AG23" i="226"/>
  <c r="AG24" i="226"/>
  <c r="AG25" i="226"/>
  <c r="AG26" i="226"/>
  <c r="AG27" i="226"/>
  <c r="AG28" i="226"/>
  <c r="AG29" i="226"/>
  <c r="AG10" i="226"/>
  <c r="Z11" i="226"/>
  <c r="Z12" i="226"/>
  <c r="Z13" i="226"/>
  <c r="Z14" i="226"/>
  <c r="Z15" i="226"/>
  <c r="Z16" i="226"/>
  <c r="Z17" i="226"/>
  <c r="Z18" i="226"/>
  <c r="Z19" i="226"/>
  <c r="Z20" i="226"/>
  <c r="Z21" i="226"/>
  <c r="Z22" i="226"/>
  <c r="Z23" i="226"/>
  <c r="Z24" i="226"/>
  <c r="Z25" i="226"/>
  <c r="Z26" i="226"/>
  <c r="Z27" i="226"/>
  <c r="Z28" i="226"/>
  <c r="Z29" i="226"/>
  <c r="Z30" i="226"/>
  <c r="Z10" i="226"/>
  <c r="V11" i="226"/>
  <c r="V12" i="226"/>
  <c r="V13" i="226"/>
  <c r="V14" i="226"/>
  <c r="V15" i="226"/>
  <c r="V16" i="226"/>
  <c r="V17" i="226"/>
  <c r="V18" i="226"/>
  <c r="V19" i="226"/>
  <c r="V20" i="226"/>
  <c r="V21" i="226"/>
  <c r="V22" i="226"/>
  <c r="V23" i="226"/>
  <c r="V24" i="226"/>
  <c r="V25" i="226"/>
  <c r="V26" i="226"/>
  <c r="V27" i="226"/>
  <c r="V28" i="226"/>
  <c r="V29" i="226"/>
  <c r="V30" i="226"/>
  <c r="V10" i="226"/>
  <c r="O11" i="226"/>
  <c r="O12" i="226"/>
  <c r="O13" i="226"/>
  <c r="O14" i="226"/>
  <c r="O15" i="226"/>
  <c r="O16" i="226"/>
  <c r="O17" i="226"/>
  <c r="O18" i="226"/>
  <c r="O19" i="226"/>
  <c r="O20" i="226"/>
  <c r="O21" i="226"/>
  <c r="O22" i="226"/>
  <c r="O23" i="226"/>
  <c r="O24" i="226"/>
  <c r="O25" i="226"/>
  <c r="O26" i="226"/>
  <c r="O27" i="226"/>
  <c r="O28" i="226"/>
  <c r="O29" i="226"/>
  <c r="O30" i="226"/>
  <c r="O10" i="226"/>
  <c r="D29" i="225"/>
  <c r="E29" i="225"/>
  <c r="F29" i="225"/>
  <c r="G29" i="225"/>
  <c r="H29" i="225"/>
  <c r="I29" i="225"/>
  <c r="J29" i="225"/>
  <c r="C29" i="225"/>
  <c r="N9" i="317"/>
  <c r="N10" i="317"/>
  <c r="N11" i="317"/>
  <c r="N12" i="317"/>
  <c r="N13" i="317"/>
  <c r="N14" i="317"/>
  <c r="N15" i="317"/>
  <c r="N16" i="317"/>
  <c r="N17" i="317"/>
  <c r="N18" i="317"/>
  <c r="N19" i="317"/>
  <c r="N20" i="317"/>
  <c r="N21" i="317"/>
  <c r="N22" i="317"/>
  <c r="N23" i="317"/>
  <c r="N24" i="317"/>
  <c r="N25" i="317"/>
  <c r="N26" i="317"/>
  <c r="N27" i="317"/>
  <c r="N8" i="317"/>
  <c r="H9" i="317"/>
  <c r="H10" i="317"/>
  <c r="H11" i="317"/>
  <c r="H12" i="317"/>
  <c r="H13" i="317"/>
  <c r="H14" i="317"/>
  <c r="H15" i="317"/>
  <c r="H16" i="317"/>
  <c r="H17" i="317"/>
  <c r="H18" i="317"/>
  <c r="H19" i="317"/>
  <c r="H20" i="317"/>
  <c r="H21" i="317"/>
  <c r="H22" i="317"/>
  <c r="H23" i="317"/>
  <c r="H24" i="317"/>
  <c r="H25" i="317"/>
  <c r="H26" i="317"/>
  <c r="H27" i="317"/>
  <c r="H8" i="317"/>
  <c r="E9" i="317"/>
  <c r="E10" i="317"/>
  <c r="E11" i="317"/>
  <c r="E12" i="317"/>
  <c r="E13" i="317"/>
  <c r="E14" i="317"/>
  <c r="E15" i="317"/>
  <c r="E16" i="317"/>
  <c r="E17" i="317"/>
  <c r="E18" i="317"/>
  <c r="E19" i="317"/>
  <c r="E20" i="317"/>
  <c r="E21" i="317"/>
  <c r="E22" i="317"/>
  <c r="E23" i="317"/>
  <c r="E24" i="317"/>
  <c r="E25" i="317"/>
  <c r="E26" i="317"/>
  <c r="E27" i="317"/>
  <c r="E28" i="317"/>
  <c r="E8" i="317"/>
  <c r="M28" i="317"/>
  <c r="L28" i="317"/>
  <c r="G28" i="317"/>
  <c r="F28" i="317"/>
  <c r="H28" i="317" s="1"/>
  <c r="D28" i="317"/>
  <c r="C28" i="317"/>
  <c r="J27" i="317"/>
  <c r="I27" i="317"/>
  <c r="K27" i="317" s="1"/>
  <c r="J26" i="317"/>
  <c r="I26" i="317"/>
  <c r="J25" i="317"/>
  <c r="I25" i="317"/>
  <c r="K25" i="317" s="1"/>
  <c r="J24" i="317"/>
  <c r="I24" i="317"/>
  <c r="J23" i="317"/>
  <c r="I23" i="317"/>
  <c r="K23" i="317" s="1"/>
  <c r="J22" i="317"/>
  <c r="I22" i="317"/>
  <c r="K22" i="317" s="1"/>
  <c r="J21" i="317"/>
  <c r="I21" i="317"/>
  <c r="J20" i="317"/>
  <c r="I20" i="317"/>
  <c r="J19" i="317"/>
  <c r="I19" i="317"/>
  <c r="K19" i="317" s="1"/>
  <c r="J18" i="317"/>
  <c r="I18" i="317"/>
  <c r="J17" i="317"/>
  <c r="I17" i="317"/>
  <c r="K17" i="317" s="1"/>
  <c r="J16" i="317"/>
  <c r="I16" i="317"/>
  <c r="J15" i="317"/>
  <c r="I15" i="317"/>
  <c r="K15" i="317" s="1"/>
  <c r="J14" i="317"/>
  <c r="I14" i="317"/>
  <c r="J13" i="317"/>
  <c r="I13" i="317"/>
  <c r="K13" i="317" s="1"/>
  <c r="J12" i="317"/>
  <c r="I12" i="317"/>
  <c r="J11" i="317"/>
  <c r="I11" i="317"/>
  <c r="K11" i="317" s="1"/>
  <c r="J10" i="317"/>
  <c r="I10" i="317"/>
  <c r="J9" i="317"/>
  <c r="I9" i="317"/>
  <c r="K9" i="317" s="1"/>
  <c r="J8" i="317"/>
  <c r="J28" i="317" s="1"/>
  <c r="I8" i="317"/>
  <c r="I28" i="317" l="1"/>
  <c r="K10" i="317"/>
  <c r="K12" i="317"/>
  <c r="K14" i="317"/>
  <c r="K16" i="317"/>
  <c r="K18" i="317"/>
  <c r="K20" i="317"/>
  <c r="K24" i="317"/>
  <c r="K26" i="317"/>
  <c r="K21" i="317"/>
  <c r="K8" i="317"/>
  <c r="O27" i="159"/>
  <c r="K28" i="317" l="1"/>
  <c r="C9" i="151"/>
  <c r="D9" i="151"/>
  <c r="E9" i="151"/>
  <c r="F9" i="151"/>
  <c r="G9" i="151"/>
  <c r="H9" i="151"/>
  <c r="I9" i="151"/>
  <c r="J9" i="151"/>
  <c r="K9" i="151"/>
  <c r="L9" i="151"/>
  <c r="M9" i="151"/>
  <c r="N9" i="151"/>
  <c r="C10" i="151"/>
  <c r="D10" i="151"/>
  <c r="E10" i="151"/>
  <c r="F10" i="151"/>
  <c r="G10" i="151"/>
  <c r="H10" i="151"/>
  <c r="I10" i="151"/>
  <c r="J10" i="151"/>
  <c r="K10" i="151"/>
  <c r="L10" i="151"/>
  <c r="M10" i="151"/>
  <c r="N10" i="151"/>
  <c r="C11" i="151"/>
  <c r="D11" i="151"/>
  <c r="E11" i="151"/>
  <c r="F11" i="151"/>
  <c r="G11" i="151"/>
  <c r="H11" i="151"/>
  <c r="I11" i="151"/>
  <c r="J11" i="151"/>
  <c r="K11" i="151"/>
  <c r="L11" i="151"/>
  <c r="M11" i="151"/>
  <c r="N11" i="151"/>
  <c r="C12" i="151"/>
  <c r="D12" i="151"/>
  <c r="E12" i="151"/>
  <c r="F12" i="151"/>
  <c r="G12" i="151"/>
  <c r="H12" i="151"/>
  <c r="I12" i="151"/>
  <c r="J12" i="151"/>
  <c r="K12" i="151"/>
  <c r="L12" i="151"/>
  <c r="M12" i="151"/>
  <c r="N12" i="151"/>
  <c r="C13" i="151"/>
  <c r="D13" i="151"/>
  <c r="E13" i="151"/>
  <c r="F13" i="151"/>
  <c r="G13" i="151"/>
  <c r="H13" i="151"/>
  <c r="I13" i="151"/>
  <c r="J13" i="151"/>
  <c r="K13" i="151"/>
  <c r="L13" i="151"/>
  <c r="M13" i="151"/>
  <c r="N13" i="151"/>
  <c r="C14" i="151"/>
  <c r="D14" i="151"/>
  <c r="E14" i="151"/>
  <c r="F14" i="151"/>
  <c r="G14" i="151"/>
  <c r="H14" i="151"/>
  <c r="I14" i="151"/>
  <c r="J14" i="151"/>
  <c r="K14" i="151"/>
  <c r="L14" i="151"/>
  <c r="M14" i="151"/>
  <c r="N14" i="151"/>
  <c r="C15" i="151"/>
  <c r="D15" i="151"/>
  <c r="E15" i="151"/>
  <c r="F15" i="151"/>
  <c r="G15" i="151"/>
  <c r="H15" i="151"/>
  <c r="I15" i="151"/>
  <c r="J15" i="151"/>
  <c r="K15" i="151"/>
  <c r="L15" i="151"/>
  <c r="M15" i="151"/>
  <c r="N15" i="151"/>
  <c r="C16" i="151"/>
  <c r="D16" i="151"/>
  <c r="E16" i="151"/>
  <c r="F16" i="151"/>
  <c r="G16" i="151"/>
  <c r="H16" i="151"/>
  <c r="I16" i="151"/>
  <c r="J16" i="151"/>
  <c r="K16" i="151"/>
  <c r="L16" i="151"/>
  <c r="M16" i="151"/>
  <c r="N16" i="151"/>
  <c r="C17" i="151"/>
  <c r="D17" i="151"/>
  <c r="E17" i="151"/>
  <c r="F17" i="151"/>
  <c r="G17" i="151"/>
  <c r="H17" i="151"/>
  <c r="I17" i="151"/>
  <c r="J17" i="151"/>
  <c r="K17" i="151"/>
  <c r="L17" i="151"/>
  <c r="M17" i="151"/>
  <c r="N17" i="151"/>
  <c r="C18" i="151"/>
  <c r="D18" i="151"/>
  <c r="E18" i="151"/>
  <c r="F18" i="151"/>
  <c r="G18" i="151"/>
  <c r="H18" i="151"/>
  <c r="I18" i="151"/>
  <c r="J18" i="151"/>
  <c r="K18" i="151"/>
  <c r="L18" i="151"/>
  <c r="M18" i="151"/>
  <c r="N18" i="151"/>
  <c r="C19" i="151"/>
  <c r="D19" i="151"/>
  <c r="E19" i="151"/>
  <c r="F19" i="151"/>
  <c r="G19" i="151"/>
  <c r="H19" i="151"/>
  <c r="I19" i="151"/>
  <c r="J19" i="151"/>
  <c r="K19" i="151"/>
  <c r="L19" i="151"/>
  <c r="M19" i="151"/>
  <c r="N19" i="151"/>
  <c r="C20" i="151"/>
  <c r="D20" i="151"/>
  <c r="E20" i="151"/>
  <c r="F20" i="151"/>
  <c r="G20" i="151"/>
  <c r="H20" i="151"/>
  <c r="I20" i="151"/>
  <c r="J20" i="151"/>
  <c r="K20" i="151"/>
  <c r="L20" i="151"/>
  <c r="M20" i="151"/>
  <c r="N20" i="151"/>
  <c r="C21" i="151"/>
  <c r="D21" i="151"/>
  <c r="E21" i="151"/>
  <c r="F21" i="151"/>
  <c r="G21" i="151"/>
  <c r="H21" i="151"/>
  <c r="I21" i="151"/>
  <c r="J21" i="151"/>
  <c r="K21" i="151"/>
  <c r="L21" i="151"/>
  <c r="M21" i="151"/>
  <c r="N21" i="151"/>
  <c r="C22" i="151"/>
  <c r="D22" i="151"/>
  <c r="E22" i="151"/>
  <c r="F22" i="151"/>
  <c r="G22" i="151"/>
  <c r="H22" i="151"/>
  <c r="I22" i="151"/>
  <c r="J22" i="151"/>
  <c r="K22" i="151"/>
  <c r="L22" i="151"/>
  <c r="M22" i="151"/>
  <c r="N22" i="151"/>
  <c r="C23" i="151"/>
  <c r="D23" i="151"/>
  <c r="E23" i="151"/>
  <c r="F23" i="151"/>
  <c r="G23" i="151"/>
  <c r="H23" i="151"/>
  <c r="I23" i="151"/>
  <c r="J23" i="151"/>
  <c r="K23" i="151"/>
  <c r="L23" i="151"/>
  <c r="M23" i="151"/>
  <c r="N23" i="151"/>
  <c r="C24" i="151"/>
  <c r="D24" i="151"/>
  <c r="E24" i="151"/>
  <c r="F24" i="151"/>
  <c r="G24" i="151"/>
  <c r="H24" i="151"/>
  <c r="I24" i="151"/>
  <c r="J24" i="151"/>
  <c r="K24" i="151"/>
  <c r="L24" i="151"/>
  <c r="M24" i="151"/>
  <c r="N24" i="151"/>
  <c r="C25" i="151"/>
  <c r="D25" i="151"/>
  <c r="E25" i="151"/>
  <c r="F25" i="151"/>
  <c r="G25" i="151"/>
  <c r="H25" i="151"/>
  <c r="I25" i="151"/>
  <c r="J25" i="151"/>
  <c r="K25" i="151"/>
  <c r="L25" i="151"/>
  <c r="M25" i="151"/>
  <c r="N25" i="151"/>
  <c r="C26" i="151"/>
  <c r="D26" i="151"/>
  <c r="E26" i="151"/>
  <c r="F26" i="151"/>
  <c r="G26" i="151"/>
  <c r="H26" i="151"/>
  <c r="I26" i="151"/>
  <c r="J26" i="151"/>
  <c r="K26" i="151"/>
  <c r="L26" i="151"/>
  <c r="M26" i="151"/>
  <c r="N26" i="151"/>
  <c r="C27" i="151"/>
  <c r="D27" i="151"/>
  <c r="E27" i="151"/>
  <c r="F27" i="151"/>
  <c r="G27" i="151"/>
  <c r="H27" i="151"/>
  <c r="I27" i="151"/>
  <c r="J27" i="151"/>
  <c r="K27" i="151"/>
  <c r="L27" i="151"/>
  <c r="M27" i="151"/>
  <c r="N27" i="151"/>
  <c r="D8" i="151"/>
  <c r="E8" i="151"/>
  <c r="F8" i="151"/>
  <c r="G8" i="151"/>
  <c r="H8" i="151"/>
  <c r="I8" i="151"/>
  <c r="J8" i="151"/>
  <c r="K8" i="151"/>
  <c r="L8" i="151"/>
  <c r="M8" i="151"/>
  <c r="N8" i="151"/>
  <c r="C8" i="151"/>
  <c r="D28" i="150" l="1"/>
  <c r="E28" i="150"/>
  <c r="F28" i="150"/>
  <c r="G28" i="150"/>
  <c r="H28" i="150"/>
  <c r="I28" i="150"/>
  <c r="J28" i="150"/>
  <c r="K28" i="150"/>
  <c r="L28" i="150"/>
  <c r="M28" i="150"/>
  <c r="N28" i="150"/>
  <c r="O28" i="150"/>
  <c r="P28" i="150"/>
  <c r="Q28" i="150"/>
  <c r="C28" i="150"/>
  <c r="C9" i="316"/>
  <c r="D9" i="316"/>
  <c r="E9" i="316"/>
  <c r="G9" i="316"/>
  <c r="H9" i="316"/>
  <c r="J9" i="316"/>
  <c r="K9" i="316"/>
  <c r="M9" i="316"/>
  <c r="N9" i="316"/>
  <c r="C10" i="316"/>
  <c r="D10" i="316"/>
  <c r="E10" i="316"/>
  <c r="G10" i="316"/>
  <c r="H10" i="316"/>
  <c r="J10" i="316"/>
  <c r="K10" i="316"/>
  <c r="M10" i="316"/>
  <c r="N10" i="316"/>
  <c r="C11" i="316"/>
  <c r="D11" i="316"/>
  <c r="E11" i="316"/>
  <c r="G11" i="316"/>
  <c r="H11" i="316"/>
  <c r="J11" i="316"/>
  <c r="K11" i="316"/>
  <c r="M11" i="316"/>
  <c r="N11" i="316"/>
  <c r="C12" i="316"/>
  <c r="D12" i="316"/>
  <c r="E12" i="316"/>
  <c r="G12" i="316"/>
  <c r="H12" i="316"/>
  <c r="J12" i="316"/>
  <c r="K12" i="316"/>
  <c r="M12" i="316"/>
  <c r="N12" i="316"/>
  <c r="C13" i="316"/>
  <c r="D13" i="316"/>
  <c r="E13" i="316"/>
  <c r="G13" i="316"/>
  <c r="H13" i="316"/>
  <c r="J13" i="316"/>
  <c r="K13" i="316"/>
  <c r="M13" i="316"/>
  <c r="N13" i="316"/>
  <c r="C14" i="316"/>
  <c r="D14" i="316"/>
  <c r="E14" i="316"/>
  <c r="G14" i="316"/>
  <c r="H14" i="316"/>
  <c r="J14" i="316"/>
  <c r="K14" i="316"/>
  <c r="M14" i="316"/>
  <c r="N14" i="316"/>
  <c r="C15" i="316"/>
  <c r="D15" i="316"/>
  <c r="E15" i="316"/>
  <c r="G15" i="316"/>
  <c r="H15" i="316"/>
  <c r="J15" i="316"/>
  <c r="K15" i="316"/>
  <c r="M15" i="316"/>
  <c r="N15" i="316"/>
  <c r="C16" i="316"/>
  <c r="D16" i="316"/>
  <c r="E16" i="316"/>
  <c r="G16" i="316"/>
  <c r="H16" i="316"/>
  <c r="J16" i="316"/>
  <c r="K16" i="316"/>
  <c r="M16" i="316"/>
  <c r="N16" i="316"/>
  <c r="C17" i="316"/>
  <c r="D17" i="316"/>
  <c r="E17" i="316"/>
  <c r="G17" i="316"/>
  <c r="H17" i="316"/>
  <c r="J17" i="316"/>
  <c r="K17" i="316"/>
  <c r="M17" i="316"/>
  <c r="N17" i="316"/>
  <c r="C18" i="316"/>
  <c r="D18" i="316"/>
  <c r="E18" i="316"/>
  <c r="G18" i="316"/>
  <c r="H18" i="316"/>
  <c r="J18" i="316"/>
  <c r="K18" i="316"/>
  <c r="M18" i="316"/>
  <c r="N18" i="316"/>
  <c r="C19" i="316"/>
  <c r="D19" i="316"/>
  <c r="E19" i="316"/>
  <c r="G19" i="316"/>
  <c r="H19" i="316"/>
  <c r="J19" i="316"/>
  <c r="K19" i="316"/>
  <c r="M19" i="316"/>
  <c r="N19" i="316"/>
  <c r="C20" i="316"/>
  <c r="D20" i="316"/>
  <c r="E20" i="316"/>
  <c r="G20" i="316"/>
  <c r="H20" i="316"/>
  <c r="J20" i="316"/>
  <c r="K20" i="316"/>
  <c r="M20" i="316"/>
  <c r="N20" i="316"/>
  <c r="C21" i="316"/>
  <c r="D21" i="316"/>
  <c r="E21" i="316"/>
  <c r="G21" i="316"/>
  <c r="H21" i="316"/>
  <c r="J21" i="316"/>
  <c r="K21" i="316"/>
  <c r="M21" i="316"/>
  <c r="N21" i="316"/>
  <c r="C22" i="316"/>
  <c r="D22" i="316"/>
  <c r="E22" i="316"/>
  <c r="G22" i="316"/>
  <c r="H22" i="316"/>
  <c r="J22" i="316"/>
  <c r="K22" i="316"/>
  <c r="M22" i="316"/>
  <c r="N22" i="316"/>
  <c r="C23" i="316"/>
  <c r="D23" i="316"/>
  <c r="E23" i="316"/>
  <c r="G23" i="316"/>
  <c r="H23" i="316"/>
  <c r="J23" i="316"/>
  <c r="K23" i="316"/>
  <c r="M23" i="316"/>
  <c r="N23" i="316"/>
  <c r="C24" i="316"/>
  <c r="D24" i="316"/>
  <c r="E24" i="316"/>
  <c r="G24" i="316"/>
  <c r="H24" i="316"/>
  <c r="J24" i="316"/>
  <c r="K24" i="316"/>
  <c r="M24" i="316"/>
  <c r="N24" i="316"/>
  <c r="C25" i="316"/>
  <c r="D25" i="316"/>
  <c r="E25" i="316"/>
  <c r="G25" i="316"/>
  <c r="H25" i="316"/>
  <c r="J25" i="316"/>
  <c r="K25" i="316"/>
  <c r="M25" i="316"/>
  <c r="N25" i="316"/>
  <c r="C26" i="316"/>
  <c r="D26" i="316"/>
  <c r="E26" i="316"/>
  <c r="G26" i="316"/>
  <c r="H26" i="316"/>
  <c r="J26" i="316"/>
  <c r="K26" i="316"/>
  <c r="M26" i="316"/>
  <c r="N26" i="316"/>
  <c r="C27" i="316"/>
  <c r="D27" i="316"/>
  <c r="E27" i="316"/>
  <c r="G27" i="316"/>
  <c r="H27" i="316"/>
  <c r="J27" i="316"/>
  <c r="K27" i="316"/>
  <c r="M27" i="316"/>
  <c r="N27" i="316"/>
  <c r="D8" i="316"/>
  <c r="E8" i="316"/>
  <c r="G8" i="316"/>
  <c r="H8" i="316"/>
  <c r="J8" i="316"/>
  <c r="K8" i="316"/>
  <c r="M8" i="316"/>
  <c r="N8" i="316"/>
  <c r="C8" i="316"/>
  <c r="L9" i="149" l="1"/>
  <c r="L10" i="149"/>
  <c r="L11" i="149"/>
  <c r="L12" i="149"/>
  <c r="L13" i="149"/>
  <c r="L14" i="149"/>
  <c r="L15" i="149"/>
  <c r="L16" i="149"/>
  <c r="L17" i="149"/>
  <c r="L18" i="149"/>
  <c r="L19" i="149"/>
  <c r="L20" i="149"/>
  <c r="L21" i="149"/>
  <c r="L22" i="149"/>
  <c r="L23" i="149"/>
  <c r="L24" i="149"/>
  <c r="L25" i="149"/>
  <c r="L26" i="149"/>
  <c r="L27" i="149"/>
  <c r="L8" i="149"/>
  <c r="I9" i="149"/>
  <c r="I10" i="149"/>
  <c r="I11" i="149"/>
  <c r="I12" i="149"/>
  <c r="I13" i="149"/>
  <c r="I14" i="149"/>
  <c r="I15" i="149"/>
  <c r="I16" i="149"/>
  <c r="I17" i="149"/>
  <c r="I18" i="149"/>
  <c r="I19" i="149"/>
  <c r="I20" i="149"/>
  <c r="I21" i="149"/>
  <c r="I22" i="149"/>
  <c r="I23" i="149"/>
  <c r="I24" i="149"/>
  <c r="I25" i="149"/>
  <c r="I26" i="149"/>
  <c r="I27" i="149"/>
  <c r="I8" i="149"/>
  <c r="F9" i="149"/>
  <c r="F10" i="149"/>
  <c r="F11" i="149"/>
  <c r="F12" i="149"/>
  <c r="F13" i="149"/>
  <c r="F14" i="149"/>
  <c r="F15" i="149"/>
  <c r="F16" i="149"/>
  <c r="F17" i="149"/>
  <c r="F18" i="149"/>
  <c r="F19" i="149"/>
  <c r="F20" i="149"/>
  <c r="F21" i="149"/>
  <c r="F22" i="149"/>
  <c r="F23" i="149"/>
  <c r="F24" i="149"/>
  <c r="F25" i="149"/>
  <c r="F26" i="149"/>
  <c r="F27" i="149"/>
  <c r="F8" i="149"/>
  <c r="F9" i="148"/>
  <c r="F10" i="148"/>
  <c r="F11" i="148"/>
  <c r="F12" i="148"/>
  <c r="F13" i="148"/>
  <c r="F14" i="148"/>
  <c r="F15" i="148"/>
  <c r="F16" i="148"/>
  <c r="F17" i="148"/>
  <c r="F18" i="148"/>
  <c r="F19" i="148"/>
  <c r="F20" i="148"/>
  <c r="F21" i="148"/>
  <c r="F22" i="148"/>
  <c r="F23" i="148"/>
  <c r="F24" i="148"/>
  <c r="F25" i="148"/>
  <c r="F26" i="148"/>
  <c r="F27" i="148"/>
  <c r="F8" i="148"/>
  <c r="L9" i="148"/>
  <c r="L10" i="148"/>
  <c r="L11" i="148"/>
  <c r="L12" i="148"/>
  <c r="L13" i="148"/>
  <c r="L14" i="148"/>
  <c r="L15" i="148"/>
  <c r="L16" i="148"/>
  <c r="L17" i="148"/>
  <c r="L18" i="148"/>
  <c r="L19" i="148"/>
  <c r="L20" i="148"/>
  <c r="L21" i="148"/>
  <c r="L22" i="148"/>
  <c r="L23" i="148"/>
  <c r="L24" i="148"/>
  <c r="L25" i="148"/>
  <c r="L26" i="148"/>
  <c r="L27" i="148"/>
  <c r="L8" i="148"/>
  <c r="I9" i="148"/>
  <c r="I10" i="148"/>
  <c r="I11" i="148"/>
  <c r="I12" i="148"/>
  <c r="I13" i="148"/>
  <c r="I14" i="148"/>
  <c r="I15" i="148"/>
  <c r="I16" i="148"/>
  <c r="I17" i="148"/>
  <c r="I18" i="148"/>
  <c r="I19" i="148"/>
  <c r="I20" i="148"/>
  <c r="I21" i="148"/>
  <c r="I22" i="148"/>
  <c r="I23" i="148"/>
  <c r="I24" i="148"/>
  <c r="I25" i="148"/>
  <c r="I26" i="148"/>
  <c r="I27" i="148"/>
  <c r="I8" i="148"/>
  <c r="Q9" i="147"/>
  <c r="R9" i="147"/>
  <c r="T9" i="147"/>
  <c r="U9" i="147"/>
  <c r="W9" i="147"/>
  <c r="X9" i="147"/>
  <c r="Y9" i="147"/>
  <c r="Z9" i="147"/>
  <c r="Q10" i="147"/>
  <c r="R10" i="147"/>
  <c r="T10" i="147"/>
  <c r="U10" i="147"/>
  <c r="W10" i="147"/>
  <c r="X10" i="147"/>
  <c r="Y10" i="147"/>
  <c r="Z10" i="147"/>
  <c r="Q11" i="147"/>
  <c r="R11" i="147"/>
  <c r="T11" i="147"/>
  <c r="U11" i="147"/>
  <c r="W11" i="147"/>
  <c r="X11" i="147"/>
  <c r="Y11" i="147"/>
  <c r="Z11" i="147"/>
  <c r="Q12" i="147"/>
  <c r="R12" i="147"/>
  <c r="T12" i="147"/>
  <c r="U12" i="147"/>
  <c r="W12" i="147"/>
  <c r="X12" i="147"/>
  <c r="Y12" i="147"/>
  <c r="Z12" i="147"/>
  <c r="Q13" i="147"/>
  <c r="R13" i="147"/>
  <c r="T13" i="147"/>
  <c r="U13" i="147"/>
  <c r="W13" i="147"/>
  <c r="X13" i="147"/>
  <c r="Y13" i="147"/>
  <c r="Z13" i="147"/>
  <c r="Q14" i="147"/>
  <c r="R14" i="147"/>
  <c r="T14" i="147"/>
  <c r="U14" i="147"/>
  <c r="W14" i="147"/>
  <c r="X14" i="147"/>
  <c r="Y14" i="147"/>
  <c r="Z14" i="147"/>
  <c r="Q15" i="147"/>
  <c r="R15" i="147"/>
  <c r="T15" i="147"/>
  <c r="U15" i="147"/>
  <c r="W15" i="147"/>
  <c r="X15" i="147"/>
  <c r="Y15" i="147"/>
  <c r="Z15" i="147"/>
  <c r="Q16" i="147"/>
  <c r="R16" i="147"/>
  <c r="T16" i="147"/>
  <c r="U16" i="147"/>
  <c r="W16" i="147"/>
  <c r="X16" i="147"/>
  <c r="Y16" i="147"/>
  <c r="Z16" i="147"/>
  <c r="Q17" i="147"/>
  <c r="R17" i="147"/>
  <c r="T17" i="147"/>
  <c r="U17" i="147"/>
  <c r="W17" i="147"/>
  <c r="X17" i="147"/>
  <c r="Y17" i="147"/>
  <c r="Z17" i="147"/>
  <c r="Q18" i="147"/>
  <c r="R18" i="147"/>
  <c r="T18" i="147"/>
  <c r="U18" i="147"/>
  <c r="W18" i="147"/>
  <c r="X18" i="147"/>
  <c r="Y18" i="147"/>
  <c r="Z18" i="147"/>
  <c r="Q19" i="147"/>
  <c r="R19" i="147"/>
  <c r="T19" i="147"/>
  <c r="U19" i="147"/>
  <c r="W19" i="147"/>
  <c r="X19" i="147"/>
  <c r="Y19" i="147"/>
  <c r="Z19" i="147"/>
  <c r="Q20" i="147"/>
  <c r="R20" i="147"/>
  <c r="T20" i="147"/>
  <c r="U20" i="147"/>
  <c r="W20" i="147"/>
  <c r="X20" i="147"/>
  <c r="Y20" i="147"/>
  <c r="Z20" i="147"/>
  <c r="Q21" i="147"/>
  <c r="R21" i="147"/>
  <c r="T21" i="147"/>
  <c r="U21" i="147"/>
  <c r="W21" i="147"/>
  <c r="X21" i="147"/>
  <c r="Y21" i="147"/>
  <c r="Z21" i="147"/>
  <c r="Q22" i="147"/>
  <c r="R22" i="147"/>
  <c r="T22" i="147"/>
  <c r="U22" i="147"/>
  <c r="W22" i="147"/>
  <c r="X22" i="147"/>
  <c r="Y22" i="147"/>
  <c r="Z22" i="147"/>
  <c r="Q23" i="147"/>
  <c r="R23" i="147"/>
  <c r="T23" i="147"/>
  <c r="U23" i="147"/>
  <c r="W23" i="147"/>
  <c r="X23" i="147"/>
  <c r="Y23" i="147"/>
  <c r="Z23" i="147"/>
  <c r="Q24" i="147"/>
  <c r="R24" i="147"/>
  <c r="T24" i="147"/>
  <c r="U24" i="147"/>
  <c r="W24" i="147"/>
  <c r="X24" i="147"/>
  <c r="Y24" i="147"/>
  <c r="Z24" i="147"/>
  <c r="Q25" i="147"/>
  <c r="R25" i="147"/>
  <c r="T25" i="147"/>
  <c r="U25" i="147"/>
  <c r="W25" i="147"/>
  <c r="X25" i="147"/>
  <c r="Y25" i="147"/>
  <c r="Z25" i="147"/>
  <c r="Q26" i="147"/>
  <c r="R26" i="147"/>
  <c r="T26" i="147"/>
  <c r="U26" i="147"/>
  <c r="W26" i="147"/>
  <c r="X26" i="147"/>
  <c r="Y26" i="147"/>
  <c r="Z26" i="147"/>
  <c r="Q27" i="147"/>
  <c r="R27" i="147"/>
  <c r="T27" i="147"/>
  <c r="U27" i="147"/>
  <c r="W27" i="147"/>
  <c r="X27" i="147"/>
  <c r="Y27" i="147"/>
  <c r="Z27" i="147"/>
  <c r="R8" i="147"/>
  <c r="T8" i="147"/>
  <c r="U8" i="147"/>
  <c r="W8" i="147"/>
  <c r="X8" i="147"/>
  <c r="Y8" i="147"/>
  <c r="Z8" i="147"/>
  <c r="Q8" i="147"/>
  <c r="C9" i="147"/>
  <c r="D9" i="147"/>
  <c r="E9" i="147"/>
  <c r="G9" i="147"/>
  <c r="H9" i="147"/>
  <c r="J9" i="147"/>
  <c r="K9" i="147"/>
  <c r="C10" i="147"/>
  <c r="D10" i="147"/>
  <c r="E10" i="147"/>
  <c r="G10" i="147"/>
  <c r="H10" i="147"/>
  <c r="J10" i="147"/>
  <c r="K10" i="147"/>
  <c r="C11" i="147"/>
  <c r="D11" i="147"/>
  <c r="E11" i="147"/>
  <c r="G11" i="147"/>
  <c r="H11" i="147"/>
  <c r="J11" i="147"/>
  <c r="K11" i="147"/>
  <c r="C12" i="147"/>
  <c r="D12" i="147"/>
  <c r="E12" i="147"/>
  <c r="G12" i="147"/>
  <c r="H12" i="147"/>
  <c r="J12" i="147"/>
  <c r="K12" i="147"/>
  <c r="C13" i="147"/>
  <c r="D13" i="147"/>
  <c r="E13" i="147"/>
  <c r="G13" i="147"/>
  <c r="H13" i="147"/>
  <c r="J13" i="147"/>
  <c r="K13" i="147"/>
  <c r="C14" i="147"/>
  <c r="D14" i="147"/>
  <c r="E14" i="147"/>
  <c r="G14" i="147"/>
  <c r="H14" i="147"/>
  <c r="J14" i="147"/>
  <c r="K14" i="147"/>
  <c r="C15" i="147"/>
  <c r="D15" i="147"/>
  <c r="E15" i="147"/>
  <c r="G15" i="147"/>
  <c r="H15" i="147"/>
  <c r="J15" i="147"/>
  <c r="K15" i="147"/>
  <c r="C16" i="147"/>
  <c r="D16" i="147"/>
  <c r="E16" i="147"/>
  <c r="G16" i="147"/>
  <c r="H16" i="147"/>
  <c r="J16" i="147"/>
  <c r="K16" i="147"/>
  <c r="C17" i="147"/>
  <c r="D17" i="147"/>
  <c r="E17" i="147"/>
  <c r="G17" i="147"/>
  <c r="H17" i="147"/>
  <c r="J17" i="147"/>
  <c r="K17" i="147"/>
  <c r="C18" i="147"/>
  <c r="D18" i="147"/>
  <c r="E18" i="147"/>
  <c r="G18" i="147"/>
  <c r="H18" i="147"/>
  <c r="J18" i="147"/>
  <c r="K18" i="147"/>
  <c r="C19" i="147"/>
  <c r="D19" i="147"/>
  <c r="E19" i="147"/>
  <c r="G19" i="147"/>
  <c r="H19" i="147"/>
  <c r="J19" i="147"/>
  <c r="K19" i="147"/>
  <c r="C20" i="147"/>
  <c r="D20" i="147"/>
  <c r="E20" i="147"/>
  <c r="G20" i="147"/>
  <c r="H20" i="147"/>
  <c r="J20" i="147"/>
  <c r="K20" i="147"/>
  <c r="C21" i="147"/>
  <c r="D21" i="147"/>
  <c r="E21" i="147"/>
  <c r="G21" i="147"/>
  <c r="H21" i="147"/>
  <c r="J21" i="147"/>
  <c r="K21" i="147"/>
  <c r="C22" i="147"/>
  <c r="D22" i="147"/>
  <c r="E22" i="147"/>
  <c r="G22" i="147"/>
  <c r="H22" i="147"/>
  <c r="J22" i="147"/>
  <c r="K22" i="147"/>
  <c r="C23" i="147"/>
  <c r="D23" i="147"/>
  <c r="E23" i="147"/>
  <c r="G23" i="147"/>
  <c r="H23" i="147"/>
  <c r="J23" i="147"/>
  <c r="K23" i="147"/>
  <c r="C24" i="147"/>
  <c r="D24" i="147"/>
  <c r="E24" i="147"/>
  <c r="G24" i="147"/>
  <c r="H24" i="147"/>
  <c r="J24" i="147"/>
  <c r="K24" i="147"/>
  <c r="C25" i="147"/>
  <c r="D25" i="147"/>
  <c r="E25" i="147"/>
  <c r="G25" i="147"/>
  <c r="H25" i="147"/>
  <c r="J25" i="147"/>
  <c r="K25" i="147"/>
  <c r="C26" i="147"/>
  <c r="D26" i="147"/>
  <c r="E26" i="147"/>
  <c r="G26" i="147"/>
  <c r="H26" i="147"/>
  <c r="J26" i="147"/>
  <c r="K26" i="147"/>
  <c r="C27" i="147"/>
  <c r="D27" i="147"/>
  <c r="E27" i="147"/>
  <c r="G27" i="147"/>
  <c r="H27" i="147"/>
  <c r="J27" i="147"/>
  <c r="K27" i="147"/>
  <c r="D8" i="147"/>
  <c r="E8" i="147"/>
  <c r="G8" i="147"/>
  <c r="H8" i="147"/>
  <c r="J8" i="147"/>
  <c r="K8" i="147"/>
  <c r="C8" i="147"/>
  <c r="AA66" i="147"/>
  <c r="AA67" i="147"/>
  <c r="AA68" i="147"/>
  <c r="AA69" i="147"/>
  <c r="AA70" i="147"/>
  <c r="AA71" i="147"/>
  <c r="AA72" i="147"/>
  <c r="AA73" i="147"/>
  <c r="AA74" i="147"/>
  <c r="AA75" i="147"/>
  <c r="AA76" i="147"/>
  <c r="AA77" i="147"/>
  <c r="AA78" i="147"/>
  <c r="AA79" i="147"/>
  <c r="AA80" i="147"/>
  <c r="AA81" i="147"/>
  <c r="AA82" i="147"/>
  <c r="AA83" i="147"/>
  <c r="AA84" i="147"/>
  <c r="AA65" i="147"/>
  <c r="V66" i="147"/>
  <c r="V67" i="147"/>
  <c r="V68" i="147"/>
  <c r="V69" i="147"/>
  <c r="V70" i="147"/>
  <c r="V71" i="147"/>
  <c r="V72" i="147"/>
  <c r="V73" i="147"/>
  <c r="V74" i="147"/>
  <c r="V75" i="147"/>
  <c r="V76" i="147"/>
  <c r="V77" i="147"/>
  <c r="V78" i="147"/>
  <c r="V79" i="147"/>
  <c r="V80" i="147"/>
  <c r="V81" i="147"/>
  <c r="V82" i="147"/>
  <c r="V83" i="147"/>
  <c r="V84" i="147"/>
  <c r="V65" i="147"/>
  <c r="S66" i="147"/>
  <c r="S67" i="147"/>
  <c r="S68" i="147"/>
  <c r="S69" i="147"/>
  <c r="S70" i="147"/>
  <c r="S71" i="147"/>
  <c r="S72" i="147"/>
  <c r="S73" i="147"/>
  <c r="S74" i="147"/>
  <c r="S75" i="147"/>
  <c r="S76" i="147"/>
  <c r="S77" i="147"/>
  <c r="S78" i="147"/>
  <c r="S79" i="147"/>
  <c r="S80" i="147"/>
  <c r="S81" i="147"/>
  <c r="S82" i="147"/>
  <c r="S83" i="147"/>
  <c r="S84" i="147"/>
  <c r="S65" i="147"/>
  <c r="L66" i="147"/>
  <c r="L67" i="147"/>
  <c r="L68" i="147"/>
  <c r="L69" i="147"/>
  <c r="L70" i="147"/>
  <c r="L71" i="147"/>
  <c r="L72" i="147"/>
  <c r="L73" i="147"/>
  <c r="L74" i="147"/>
  <c r="L75" i="147"/>
  <c r="L76" i="147"/>
  <c r="L77" i="147"/>
  <c r="L78" i="147"/>
  <c r="L79" i="147"/>
  <c r="L80" i="147"/>
  <c r="L81" i="147"/>
  <c r="L82" i="147"/>
  <c r="L83" i="147"/>
  <c r="L84" i="147"/>
  <c r="L65" i="147"/>
  <c r="I66" i="147"/>
  <c r="I67" i="147"/>
  <c r="I68" i="147"/>
  <c r="I69" i="147"/>
  <c r="I70" i="147"/>
  <c r="I71" i="147"/>
  <c r="I72" i="147"/>
  <c r="I73" i="147"/>
  <c r="I74" i="147"/>
  <c r="I75" i="147"/>
  <c r="I76" i="147"/>
  <c r="I77" i="147"/>
  <c r="I78" i="147"/>
  <c r="I79" i="147"/>
  <c r="I80" i="147"/>
  <c r="I81" i="147"/>
  <c r="I82" i="147"/>
  <c r="I83" i="147"/>
  <c r="I84" i="147"/>
  <c r="I65" i="147"/>
  <c r="F66" i="147"/>
  <c r="F67" i="147"/>
  <c r="F68" i="147"/>
  <c r="F69" i="147"/>
  <c r="F70" i="147"/>
  <c r="F71" i="147"/>
  <c r="F72" i="147"/>
  <c r="F73" i="147"/>
  <c r="F74" i="147"/>
  <c r="F75" i="147"/>
  <c r="F76" i="147"/>
  <c r="F77" i="147"/>
  <c r="F78" i="147"/>
  <c r="F79" i="147"/>
  <c r="F80" i="147"/>
  <c r="F81" i="147"/>
  <c r="F82" i="147"/>
  <c r="F83" i="147"/>
  <c r="F84" i="147"/>
  <c r="F65" i="147"/>
  <c r="AA38" i="147"/>
  <c r="AA9" i="147" s="1"/>
  <c r="AA39" i="147"/>
  <c r="AA10" i="147" s="1"/>
  <c r="AA40" i="147"/>
  <c r="AA11" i="147" s="1"/>
  <c r="AA41" i="147"/>
  <c r="AA12" i="147" s="1"/>
  <c r="AA42" i="147"/>
  <c r="AA13" i="147" s="1"/>
  <c r="AA43" i="147"/>
  <c r="AA14" i="147" s="1"/>
  <c r="AA44" i="147"/>
  <c r="AA15" i="147" s="1"/>
  <c r="AA45" i="147"/>
  <c r="AA16" i="147" s="1"/>
  <c r="AA46" i="147"/>
  <c r="AA17" i="147" s="1"/>
  <c r="AA47" i="147"/>
  <c r="AA18" i="147" s="1"/>
  <c r="AA48" i="147"/>
  <c r="AA19" i="147" s="1"/>
  <c r="AA49" i="147"/>
  <c r="AA20" i="147" s="1"/>
  <c r="AA50" i="147"/>
  <c r="AA21" i="147" s="1"/>
  <c r="AA51" i="147"/>
  <c r="AA22" i="147" s="1"/>
  <c r="AA52" i="147"/>
  <c r="AA23" i="147" s="1"/>
  <c r="AA53" i="147"/>
  <c r="AA24" i="147" s="1"/>
  <c r="AA54" i="147"/>
  <c r="AA25" i="147" s="1"/>
  <c r="AA55" i="147"/>
  <c r="AA26" i="147" s="1"/>
  <c r="AA56" i="147"/>
  <c r="AA27" i="147" s="1"/>
  <c r="AA37" i="147"/>
  <c r="AA8" i="147" s="1"/>
  <c r="V38" i="147"/>
  <c r="V9" i="147" s="1"/>
  <c r="V39" i="147"/>
  <c r="V10" i="147" s="1"/>
  <c r="V40" i="147"/>
  <c r="V11" i="147" s="1"/>
  <c r="V41" i="147"/>
  <c r="V12" i="147" s="1"/>
  <c r="V42" i="147"/>
  <c r="V13" i="147" s="1"/>
  <c r="V43" i="147"/>
  <c r="V14" i="147" s="1"/>
  <c r="V44" i="147"/>
  <c r="V15" i="147" s="1"/>
  <c r="V45" i="147"/>
  <c r="V16" i="147" s="1"/>
  <c r="V46" i="147"/>
  <c r="V17" i="147" s="1"/>
  <c r="V47" i="147"/>
  <c r="V18" i="147" s="1"/>
  <c r="V48" i="147"/>
  <c r="V19" i="147" s="1"/>
  <c r="V49" i="147"/>
  <c r="V20" i="147" s="1"/>
  <c r="V50" i="147"/>
  <c r="V21" i="147" s="1"/>
  <c r="V51" i="147"/>
  <c r="V22" i="147" s="1"/>
  <c r="V52" i="147"/>
  <c r="V23" i="147" s="1"/>
  <c r="V53" i="147"/>
  <c r="V24" i="147" s="1"/>
  <c r="V54" i="147"/>
  <c r="V25" i="147" s="1"/>
  <c r="V55" i="147"/>
  <c r="V26" i="147" s="1"/>
  <c r="V56" i="147"/>
  <c r="V27" i="147" s="1"/>
  <c r="V37" i="147"/>
  <c r="V8" i="147" s="1"/>
  <c r="S38" i="147"/>
  <c r="S9" i="147" s="1"/>
  <c r="S39" i="147"/>
  <c r="S10" i="147" s="1"/>
  <c r="S40" i="147"/>
  <c r="S11" i="147" s="1"/>
  <c r="S41" i="147"/>
  <c r="S12" i="147" s="1"/>
  <c r="S42" i="147"/>
  <c r="S13" i="147" s="1"/>
  <c r="S43" i="147"/>
  <c r="S14" i="147" s="1"/>
  <c r="S44" i="147"/>
  <c r="S15" i="147" s="1"/>
  <c r="S45" i="147"/>
  <c r="S16" i="147" s="1"/>
  <c r="S46" i="147"/>
  <c r="S17" i="147" s="1"/>
  <c r="S47" i="147"/>
  <c r="S18" i="147" s="1"/>
  <c r="S48" i="147"/>
  <c r="S19" i="147" s="1"/>
  <c r="S49" i="147"/>
  <c r="S20" i="147" s="1"/>
  <c r="S50" i="147"/>
  <c r="S21" i="147" s="1"/>
  <c r="S51" i="147"/>
  <c r="S22" i="147" s="1"/>
  <c r="S52" i="147"/>
  <c r="S23" i="147" s="1"/>
  <c r="S53" i="147"/>
  <c r="S24" i="147" s="1"/>
  <c r="S54" i="147"/>
  <c r="S25" i="147" s="1"/>
  <c r="S55" i="147"/>
  <c r="S26" i="147" s="1"/>
  <c r="S56" i="147"/>
  <c r="S27" i="147" s="1"/>
  <c r="S37" i="147"/>
  <c r="S8" i="147" s="1"/>
  <c r="D57" i="147"/>
  <c r="E57" i="147"/>
  <c r="G57" i="147"/>
  <c r="H57" i="147"/>
  <c r="J57" i="147"/>
  <c r="K57" i="147"/>
  <c r="C57" i="147"/>
  <c r="L38" i="147"/>
  <c r="L9" i="147" s="1"/>
  <c r="L39" i="147"/>
  <c r="L10" i="147" s="1"/>
  <c r="L40" i="147"/>
  <c r="L11" i="147" s="1"/>
  <c r="L41" i="147"/>
  <c r="L12" i="147" s="1"/>
  <c r="L42" i="147"/>
  <c r="L13" i="147" s="1"/>
  <c r="L43" i="147"/>
  <c r="L14" i="147" s="1"/>
  <c r="L44" i="147"/>
  <c r="L15" i="147" s="1"/>
  <c r="L45" i="147"/>
  <c r="L16" i="147" s="1"/>
  <c r="L46" i="147"/>
  <c r="L17" i="147" s="1"/>
  <c r="L47" i="147"/>
  <c r="L18" i="147" s="1"/>
  <c r="L48" i="147"/>
  <c r="L19" i="147" s="1"/>
  <c r="L49" i="147"/>
  <c r="L20" i="147" s="1"/>
  <c r="L50" i="147"/>
  <c r="L21" i="147" s="1"/>
  <c r="L51" i="147"/>
  <c r="L22" i="147" s="1"/>
  <c r="L52" i="147"/>
  <c r="L23" i="147" s="1"/>
  <c r="L53" i="147"/>
  <c r="L24" i="147" s="1"/>
  <c r="L54" i="147"/>
  <c r="L25" i="147" s="1"/>
  <c r="L55" i="147"/>
  <c r="L26" i="147" s="1"/>
  <c r="L56" i="147"/>
  <c r="L27" i="147" s="1"/>
  <c r="L37" i="147"/>
  <c r="L57" i="147" s="1"/>
  <c r="I38" i="147"/>
  <c r="I9" i="147" s="1"/>
  <c r="I39" i="147"/>
  <c r="I10" i="147" s="1"/>
  <c r="I40" i="147"/>
  <c r="I11" i="147" s="1"/>
  <c r="I41" i="147"/>
  <c r="I12" i="147" s="1"/>
  <c r="I42" i="147"/>
  <c r="I13" i="147" s="1"/>
  <c r="I43" i="147"/>
  <c r="I14" i="147" s="1"/>
  <c r="I44" i="147"/>
  <c r="I15" i="147" s="1"/>
  <c r="I45" i="147"/>
  <c r="I16" i="147" s="1"/>
  <c r="I46" i="147"/>
  <c r="I17" i="147" s="1"/>
  <c r="I47" i="147"/>
  <c r="I18" i="147" s="1"/>
  <c r="I48" i="147"/>
  <c r="I19" i="147" s="1"/>
  <c r="I49" i="147"/>
  <c r="I20" i="147" s="1"/>
  <c r="I50" i="147"/>
  <c r="I21" i="147" s="1"/>
  <c r="I51" i="147"/>
  <c r="I22" i="147" s="1"/>
  <c r="I52" i="147"/>
  <c r="I23" i="147" s="1"/>
  <c r="I53" i="147"/>
  <c r="I24" i="147" s="1"/>
  <c r="I54" i="147"/>
  <c r="I25" i="147" s="1"/>
  <c r="I55" i="147"/>
  <c r="I26" i="147" s="1"/>
  <c r="I56" i="147"/>
  <c r="I27" i="147" s="1"/>
  <c r="I37" i="147"/>
  <c r="I57" i="147" s="1"/>
  <c r="F38" i="147"/>
  <c r="F9" i="147" s="1"/>
  <c r="F39" i="147"/>
  <c r="F10" i="147" s="1"/>
  <c r="F40" i="147"/>
  <c r="F11" i="147" s="1"/>
  <c r="F41" i="147"/>
  <c r="F12" i="147" s="1"/>
  <c r="F42" i="147"/>
  <c r="F13" i="147" s="1"/>
  <c r="F43" i="147"/>
  <c r="F14" i="147" s="1"/>
  <c r="F44" i="147"/>
  <c r="F15" i="147" s="1"/>
  <c r="F45" i="147"/>
  <c r="F16" i="147" s="1"/>
  <c r="F46" i="147"/>
  <c r="F17" i="147" s="1"/>
  <c r="F47" i="147"/>
  <c r="F18" i="147" s="1"/>
  <c r="F48" i="147"/>
  <c r="F19" i="147" s="1"/>
  <c r="F49" i="147"/>
  <c r="F20" i="147" s="1"/>
  <c r="F50" i="147"/>
  <c r="F21" i="147" s="1"/>
  <c r="F51" i="147"/>
  <c r="F22" i="147" s="1"/>
  <c r="F52" i="147"/>
  <c r="F23" i="147" s="1"/>
  <c r="F53" i="147"/>
  <c r="F24" i="147" s="1"/>
  <c r="F54" i="147"/>
  <c r="F25" i="147" s="1"/>
  <c r="F55" i="147"/>
  <c r="F26" i="147" s="1"/>
  <c r="F56" i="147"/>
  <c r="F27" i="147" s="1"/>
  <c r="F37" i="147"/>
  <c r="F57" i="147" s="1"/>
  <c r="Q57" i="147"/>
  <c r="Q28" i="147" s="1"/>
  <c r="R57" i="147"/>
  <c r="S57" i="147" s="1"/>
  <c r="T57" i="147"/>
  <c r="T28" i="147" s="1"/>
  <c r="U57" i="147"/>
  <c r="U28" i="147" s="1"/>
  <c r="W57" i="147"/>
  <c r="W28" i="147" s="1"/>
  <c r="X57" i="147"/>
  <c r="X28" i="147" s="1"/>
  <c r="Y57" i="147"/>
  <c r="Y28" i="147" s="1"/>
  <c r="Z57" i="147"/>
  <c r="Z28" i="147" s="1"/>
  <c r="Q85" i="147"/>
  <c r="R85" i="147"/>
  <c r="T85" i="147"/>
  <c r="U85" i="147"/>
  <c r="W85" i="147"/>
  <c r="X85" i="147"/>
  <c r="Y85" i="147"/>
  <c r="Z85" i="147"/>
  <c r="Q90" i="147"/>
  <c r="R90" i="147"/>
  <c r="T90" i="147"/>
  <c r="U90" i="147"/>
  <c r="W90" i="147"/>
  <c r="X90" i="147"/>
  <c r="Y90" i="147"/>
  <c r="Z90" i="147"/>
  <c r="D27" i="294"/>
  <c r="E27" i="294"/>
  <c r="F27" i="294"/>
  <c r="G27" i="294"/>
  <c r="H27" i="294"/>
  <c r="I27" i="294"/>
  <c r="J27" i="294"/>
  <c r="K27" i="294"/>
  <c r="L27" i="294"/>
  <c r="M27" i="294"/>
  <c r="C27" i="294"/>
  <c r="N8" i="294"/>
  <c r="N27" i="294" s="1"/>
  <c r="N9" i="294"/>
  <c r="N10" i="294"/>
  <c r="N11" i="294"/>
  <c r="N12" i="294"/>
  <c r="N13" i="294"/>
  <c r="N14" i="294"/>
  <c r="N15" i="294"/>
  <c r="N16" i="294"/>
  <c r="N17" i="294"/>
  <c r="N18" i="294"/>
  <c r="N19" i="294"/>
  <c r="N20" i="294"/>
  <c r="N21" i="294"/>
  <c r="N22" i="294"/>
  <c r="N23" i="294"/>
  <c r="N24" i="294"/>
  <c r="N25" i="294"/>
  <c r="N26" i="294"/>
  <c r="N7" i="294"/>
  <c r="D26" i="293"/>
  <c r="E26" i="293"/>
  <c r="F26" i="293"/>
  <c r="G26" i="293"/>
  <c r="H26" i="293"/>
  <c r="J26" i="293"/>
  <c r="K26" i="293"/>
  <c r="L26" i="293"/>
  <c r="M26" i="293"/>
  <c r="P26" i="293"/>
  <c r="Q26" i="293"/>
  <c r="R26" i="293"/>
  <c r="S26" i="293"/>
  <c r="C26" i="293"/>
  <c r="O7" i="293"/>
  <c r="O8" i="293"/>
  <c r="O9" i="293"/>
  <c r="O10" i="293"/>
  <c r="O11" i="293"/>
  <c r="O12" i="293"/>
  <c r="O13" i="293"/>
  <c r="O14" i="293"/>
  <c r="O15" i="293"/>
  <c r="O16" i="293"/>
  <c r="O17" i="293"/>
  <c r="O18" i="293"/>
  <c r="O19" i="293"/>
  <c r="O20" i="293"/>
  <c r="O21" i="293"/>
  <c r="O22" i="293"/>
  <c r="O23" i="293"/>
  <c r="O24" i="293"/>
  <c r="O25" i="293"/>
  <c r="O6" i="293"/>
  <c r="I7" i="293"/>
  <c r="I8" i="293"/>
  <c r="I9" i="293"/>
  <c r="I10" i="293"/>
  <c r="I11" i="293"/>
  <c r="I12" i="293"/>
  <c r="I13" i="293"/>
  <c r="I14" i="293"/>
  <c r="I15" i="293"/>
  <c r="I16" i="293"/>
  <c r="I17" i="293"/>
  <c r="I18" i="293"/>
  <c r="I19" i="293"/>
  <c r="I20" i="293"/>
  <c r="I21" i="293"/>
  <c r="I22" i="293"/>
  <c r="I23" i="293"/>
  <c r="I24" i="293"/>
  <c r="I25" i="293"/>
  <c r="I6" i="293"/>
  <c r="I26" i="293" s="1"/>
  <c r="L8" i="147" l="1"/>
  <c r="F8" i="147"/>
  <c r="AA85" i="147"/>
  <c r="V85" i="147"/>
  <c r="S85" i="147"/>
  <c r="S28" i="147" s="1"/>
  <c r="I8" i="147"/>
  <c r="R28" i="147"/>
  <c r="F8" i="316"/>
  <c r="F26" i="316"/>
  <c r="F24" i="316"/>
  <c r="F22" i="316"/>
  <c r="F20" i="316"/>
  <c r="F18" i="316"/>
  <c r="F16" i="316"/>
  <c r="F14" i="316"/>
  <c r="F12" i="316"/>
  <c r="F10" i="316"/>
  <c r="I8" i="316"/>
  <c r="I26" i="316"/>
  <c r="I24" i="316"/>
  <c r="I22" i="316"/>
  <c r="I20" i="316"/>
  <c r="I18" i="316"/>
  <c r="I16" i="316"/>
  <c r="I14" i="316"/>
  <c r="I12" i="316"/>
  <c r="I10" i="316"/>
  <c r="L8" i="316"/>
  <c r="L26" i="316"/>
  <c r="L24" i="316"/>
  <c r="L22" i="316"/>
  <c r="L20" i="316"/>
  <c r="L18" i="316"/>
  <c r="L16" i="316"/>
  <c r="L14" i="316"/>
  <c r="L12" i="316"/>
  <c r="L10" i="316"/>
  <c r="F27" i="316"/>
  <c r="F25" i="316"/>
  <c r="F23" i="316"/>
  <c r="F21" i="316"/>
  <c r="F19" i="316"/>
  <c r="F17" i="316"/>
  <c r="F15" i="316"/>
  <c r="F13" i="316"/>
  <c r="F11" i="316"/>
  <c r="F9" i="316"/>
  <c r="I27" i="316"/>
  <c r="I25" i="316"/>
  <c r="I23" i="316"/>
  <c r="I21" i="316"/>
  <c r="I19" i="316"/>
  <c r="I17" i="316"/>
  <c r="I15" i="316"/>
  <c r="I13" i="316"/>
  <c r="I11" i="316"/>
  <c r="I9" i="316"/>
  <c r="L27" i="316"/>
  <c r="L25" i="316"/>
  <c r="L23" i="316"/>
  <c r="L21" i="316"/>
  <c r="L19" i="316"/>
  <c r="L17" i="316"/>
  <c r="L15" i="316"/>
  <c r="L13" i="316"/>
  <c r="L11" i="316"/>
  <c r="L9" i="316"/>
  <c r="O26" i="293"/>
  <c r="S90" i="147"/>
  <c r="AA57" i="147"/>
  <c r="V57" i="147"/>
  <c r="D30" i="292"/>
  <c r="E30" i="292"/>
  <c r="F30" i="292"/>
  <c r="H30" i="292"/>
  <c r="I30" i="292"/>
  <c r="J30" i="292"/>
  <c r="L30" i="292"/>
  <c r="M30" i="292"/>
  <c r="N30" i="292"/>
  <c r="P30" i="292"/>
  <c r="Q30" i="292"/>
  <c r="S30" i="292"/>
  <c r="T30" i="292"/>
  <c r="U30" i="292"/>
  <c r="C30" i="292"/>
  <c r="V11" i="292"/>
  <c r="V12" i="292"/>
  <c r="V13" i="292"/>
  <c r="V14" i="292"/>
  <c r="V15" i="292"/>
  <c r="V16" i="292"/>
  <c r="V17" i="292"/>
  <c r="V18" i="292"/>
  <c r="V19" i="292"/>
  <c r="V20" i="292"/>
  <c r="V21" i="292"/>
  <c r="V22" i="292"/>
  <c r="V23" i="292"/>
  <c r="V24" i="292"/>
  <c r="V25" i="292"/>
  <c r="V26" i="292"/>
  <c r="V27" i="292"/>
  <c r="V28" i="292"/>
  <c r="V29" i="292"/>
  <c r="V10" i="292"/>
  <c r="V30" i="292" s="1"/>
  <c r="R11" i="292"/>
  <c r="R12" i="292"/>
  <c r="R13" i="292"/>
  <c r="R14" i="292"/>
  <c r="R15" i="292"/>
  <c r="R16" i="292"/>
  <c r="R17" i="292"/>
  <c r="R18" i="292"/>
  <c r="R19" i="292"/>
  <c r="R20" i="292"/>
  <c r="R21" i="292"/>
  <c r="R22" i="292"/>
  <c r="R23" i="292"/>
  <c r="R24" i="292"/>
  <c r="R25" i="292"/>
  <c r="R26" i="292"/>
  <c r="R27" i="292"/>
  <c r="R28" i="292"/>
  <c r="R29" i="292"/>
  <c r="R10" i="292"/>
  <c r="R30" i="292" s="1"/>
  <c r="O11" i="292"/>
  <c r="O12" i="292"/>
  <c r="O13" i="292"/>
  <c r="O14" i="292"/>
  <c r="O15" i="292"/>
  <c r="O16" i="292"/>
  <c r="O17" i="292"/>
  <c r="O18" i="292"/>
  <c r="O19" i="292"/>
  <c r="O20" i="292"/>
  <c r="O21" i="292"/>
  <c r="O22" i="292"/>
  <c r="O23" i="292"/>
  <c r="O24" i="292"/>
  <c r="O25" i="292"/>
  <c r="O26" i="292"/>
  <c r="O27" i="292"/>
  <c r="O28" i="292"/>
  <c r="O29" i="292"/>
  <c r="O10" i="292"/>
  <c r="K11" i="292"/>
  <c r="K12" i="292"/>
  <c r="K13" i="292"/>
  <c r="K14" i="292"/>
  <c r="K15" i="292"/>
  <c r="K16" i="292"/>
  <c r="K17" i="292"/>
  <c r="K18" i="292"/>
  <c r="K19" i="292"/>
  <c r="K20" i="292"/>
  <c r="K21" i="292"/>
  <c r="K22" i="292"/>
  <c r="K23" i="292"/>
  <c r="K24" i="292"/>
  <c r="K25" i="292"/>
  <c r="K26" i="292"/>
  <c r="K27" i="292"/>
  <c r="K28" i="292"/>
  <c r="K29" i="292"/>
  <c r="K10" i="292"/>
  <c r="K30" i="292" s="1"/>
  <c r="G11" i="292"/>
  <c r="G12" i="292"/>
  <c r="G13" i="292"/>
  <c r="G14" i="292"/>
  <c r="G15" i="292"/>
  <c r="G16" i="292"/>
  <c r="G17" i="292"/>
  <c r="G18" i="292"/>
  <c r="G19" i="292"/>
  <c r="G20" i="292"/>
  <c r="G21" i="292"/>
  <c r="G22" i="292"/>
  <c r="G23" i="292"/>
  <c r="G24" i="292"/>
  <c r="G25" i="292"/>
  <c r="G26" i="292"/>
  <c r="G27" i="292"/>
  <c r="G28" i="292"/>
  <c r="G29" i="292"/>
  <c r="G10" i="292"/>
  <c r="G30" i="292" s="1"/>
  <c r="V90" i="147" l="1"/>
  <c r="V28" i="147"/>
  <c r="AA90" i="147"/>
  <c r="AA28" i="147"/>
  <c r="O30" i="292"/>
  <c r="F29" i="291"/>
  <c r="G29" i="291"/>
  <c r="H29" i="291"/>
  <c r="I29" i="291"/>
  <c r="J29" i="291"/>
  <c r="C29" i="291"/>
  <c r="D28" i="314" l="1"/>
  <c r="F28" i="314"/>
  <c r="G28" i="314"/>
  <c r="C28" i="314"/>
  <c r="I9" i="314"/>
  <c r="K9" i="314" s="1"/>
  <c r="J9" i="314"/>
  <c r="I10" i="314"/>
  <c r="K10" i="314" s="1"/>
  <c r="J10" i="314"/>
  <c r="I11" i="314"/>
  <c r="K11" i="314" s="1"/>
  <c r="J11" i="314"/>
  <c r="I12" i="314"/>
  <c r="K12" i="314" s="1"/>
  <c r="J12" i="314"/>
  <c r="I13" i="314"/>
  <c r="K13" i="314" s="1"/>
  <c r="J13" i="314"/>
  <c r="I14" i="314"/>
  <c r="K14" i="314" s="1"/>
  <c r="J14" i="314"/>
  <c r="I15" i="314"/>
  <c r="K15" i="314" s="1"/>
  <c r="J15" i="314"/>
  <c r="I16" i="314"/>
  <c r="K16" i="314" s="1"/>
  <c r="J16" i="314"/>
  <c r="I17" i="314"/>
  <c r="K17" i="314" s="1"/>
  <c r="J17" i="314"/>
  <c r="I18" i="314"/>
  <c r="K18" i="314" s="1"/>
  <c r="J18" i="314"/>
  <c r="I19" i="314"/>
  <c r="K19" i="314" s="1"/>
  <c r="J19" i="314"/>
  <c r="I20" i="314"/>
  <c r="K20" i="314" s="1"/>
  <c r="J20" i="314"/>
  <c r="I21" i="314"/>
  <c r="K21" i="314" s="1"/>
  <c r="J21" i="314"/>
  <c r="I22" i="314"/>
  <c r="K22" i="314" s="1"/>
  <c r="J22" i="314"/>
  <c r="I23" i="314"/>
  <c r="K23" i="314" s="1"/>
  <c r="J23" i="314"/>
  <c r="I24" i="314"/>
  <c r="K24" i="314" s="1"/>
  <c r="J24" i="314"/>
  <c r="I25" i="314"/>
  <c r="K25" i="314" s="1"/>
  <c r="J25" i="314"/>
  <c r="I26" i="314"/>
  <c r="K26" i="314" s="1"/>
  <c r="J26" i="314"/>
  <c r="I27" i="314"/>
  <c r="K27" i="314" s="1"/>
  <c r="J27" i="314"/>
  <c r="J8" i="314"/>
  <c r="J28" i="314" s="1"/>
  <c r="I8" i="314"/>
  <c r="I28" i="314" s="1"/>
  <c r="H9" i="314"/>
  <c r="H10" i="314"/>
  <c r="H11" i="314"/>
  <c r="H12" i="314"/>
  <c r="H13" i="314"/>
  <c r="H14" i="314"/>
  <c r="H15" i="314"/>
  <c r="H16" i="314"/>
  <c r="H17" i="314"/>
  <c r="H18" i="314"/>
  <c r="H19" i="314"/>
  <c r="H20" i="314"/>
  <c r="H21" i="314"/>
  <c r="H22" i="314"/>
  <c r="H23" i="314"/>
  <c r="H24" i="314"/>
  <c r="H25" i="314"/>
  <c r="H26" i="314"/>
  <c r="H27" i="314"/>
  <c r="H8" i="314"/>
  <c r="H28" i="314" s="1"/>
  <c r="E9" i="314"/>
  <c r="E10" i="314"/>
  <c r="E11" i="314"/>
  <c r="E12" i="314"/>
  <c r="E13" i="314"/>
  <c r="E14" i="314"/>
  <c r="E15" i="314"/>
  <c r="E16" i="314"/>
  <c r="E17" i="314"/>
  <c r="E18" i="314"/>
  <c r="E19" i="314"/>
  <c r="E20" i="314"/>
  <c r="E21" i="314"/>
  <c r="E22" i="314"/>
  <c r="E23" i="314"/>
  <c r="E24" i="314"/>
  <c r="E25" i="314"/>
  <c r="E26" i="314"/>
  <c r="E27" i="314"/>
  <c r="E8" i="314"/>
  <c r="E28" i="314" s="1"/>
  <c r="AA11" i="287"/>
  <c r="AB11" i="287"/>
  <c r="AC11" i="287" s="1"/>
  <c r="AA12" i="287"/>
  <c r="AB12" i="287"/>
  <c r="AC12" i="287" s="1"/>
  <c r="AA13" i="287"/>
  <c r="AB13" i="287"/>
  <c r="AC13" i="287" s="1"/>
  <c r="AA14" i="287"/>
  <c r="AB14" i="287"/>
  <c r="AC14" i="287" s="1"/>
  <c r="AA15" i="287"/>
  <c r="AB15" i="287"/>
  <c r="AC15" i="287" s="1"/>
  <c r="AA16" i="287"/>
  <c r="AB16" i="287"/>
  <c r="AC16" i="287" s="1"/>
  <c r="AA17" i="287"/>
  <c r="AB17" i="287"/>
  <c r="AC17" i="287" s="1"/>
  <c r="AA18" i="287"/>
  <c r="AB18" i="287"/>
  <c r="AC18" i="287" s="1"/>
  <c r="AA19" i="287"/>
  <c r="AB19" i="287"/>
  <c r="AC19" i="287" s="1"/>
  <c r="AA20" i="287"/>
  <c r="AB20" i="287"/>
  <c r="AC20" i="287" s="1"/>
  <c r="AA21" i="287"/>
  <c r="AB21" i="287"/>
  <c r="AC21" i="287" s="1"/>
  <c r="AA22" i="287"/>
  <c r="AB22" i="287"/>
  <c r="AC22" i="287" s="1"/>
  <c r="AA23" i="287"/>
  <c r="AB23" i="287"/>
  <c r="AC23" i="287" s="1"/>
  <c r="AA24" i="287"/>
  <c r="AB24" i="287"/>
  <c r="AC24" i="287" s="1"/>
  <c r="AA25" i="287"/>
  <c r="AB25" i="287"/>
  <c r="AC25" i="287" s="1"/>
  <c r="AA26" i="287"/>
  <c r="AB26" i="287"/>
  <c r="AC26" i="287" s="1"/>
  <c r="AA27" i="287"/>
  <c r="AB27" i="287"/>
  <c r="AC27" i="287" s="1"/>
  <c r="AA28" i="287"/>
  <c r="AB28" i="287"/>
  <c r="AC28" i="287" s="1"/>
  <c r="AA29" i="287"/>
  <c r="AB29" i="287"/>
  <c r="AC29" i="287" s="1"/>
  <c r="AA30" i="287"/>
  <c r="AB10" i="287"/>
  <c r="AC10" i="287" s="1"/>
  <c r="AA10" i="287"/>
  <c r="K8" i="314" l="1"/>
  <c r="K8" i="283"/>
  <c r="L8" i="283"/>
  <c r="K9" i="283"/>
  <c r="L9" i="283"/>
  <c r="M9" i="283"/>
  <c r="K10" i="283"/>
  <c r="L10" i="283"/>
  <c r="M10" i="283" s="1"/>
  <c r="K11" i="283"/>
  <c r="L11" i="283"/>
  <c r="M11" i="283" s="1"/>
  <c r="K12" i="283"/>
  <c r="L12" i="283"/>
  <c r="K13" i="283"/>
  <c r="L13" i="283"/>
  <c r="M13" i="283" s="1"/>
  <c r="K14" i="283"/>
  <c r="L14" i="283"/>
  <c r="K15" i="283"/>
  <c r="L15" i="283"/>
  <c r="K16" i="283"/>
  <c r="L16" i="283"/>
  <c r="K17" i="283"/>
  <c r="L17" i="283"/>
  <c r="M17" i="283" s="1"/>
  <c r="K18" i="283"/>
  <c r="L18" i="283"/>
  <c r="K19" i="283"/>
  <c r="L19" i="283"/>
  <c r="K20" i="283"/>
  <c r="L20" i="283"/>
  <c r="K21" i="283"/>
  <c r="L21" i="283"/>
  <c r="K22" i="283"/>
  <c r="L22" i="283"/>
  <c r="K23" i="283"/>
  <c r="L23" i="283"/>
  <c r="K24" i="283"/>
  <c r="L24" i="283"/>
  <c r="K25" i="283"/>
  <c r="L25" i="283"/>
  <c r="M25" i="283" s="1"/>
  <c r="K26" i="283"/>
  <c r="L26" i="283"/>
  <c r="K27" i="283"/>
  <c r="L27" i="283"/>
  <c r="M27" i="283" s="1"/>
  <c r="M26" i="283" l="1"/>
  <c r="M21" i="283"/>
  <c r="M19" i="283"/>
  <c r="M18" i="283"/>
  <c r="M23" i="283"/>
  <c r="M22" i="283"/>
  <c r="M15" i="283"/>
  <c r="M14" i="283"/>
  <c r="M24" i="283"/>
  <c r="M20" i="283"/>
  <c r="M16" i="283"/>
  <c r="M12" i="283"/>
  <c r="M8" i="283"/>
  <c r="C9" i="108" l="1"/>
  <c r="D9" i="108"/>
  <c r="E9" i="108"/>
  <c r="F9" i="108"/>
  <c r="G9" i="108"/>
  <c r="H9" i="108"/>
  <c r="I9" i="108"/>
  <c r="J9" i="108"/>
  <c r="K9" i="108"/>
  <c r="L9" i="108"/>
  <c r="M9" i="108"/>
  <c r="N9" i="108"/>
  <c r="C10" i="108"/>
  <c r="D10" i="108"/>
  <c r="E10" i="108"/>
  <c r="F10" i="108"/>
  <c r="G10" i="108"/>
  <c r="H10" i="108"/>
  <c r="I10" i="108"/>
  <c r="J10" i="108"/>
  <c r="K10" i="108"/>
  <c r="L10" i="108"/>
  <c r="M10" i="108"/>
  <c r="N10" i="108"/>
  <c r="C11" i="108"/>
  <c r="D11" i="108"/>
  <c r="E11" i="108"/>
  <c r="F11" i="108"/>
  <c r="G11" i="108"/>
  <c r="H11" i="108"/>
  <c r="I11" i="108"/>
  <c r="J11" i="108"/>
  <c r="K11" i="108"/>
  <c r="L11" i="108"/>
  <c r="M11" i="108"/>
  <c r="N11" i="108"/>
  <c r="C12" i="108"/>
  <c r="D12" i="108"/>
  <c r="E12" i="108"/>
  <c r="F12" i="108"/>
  <c r="G12" i="108"/>
  <c r="H12" i="108"/>
  <c r="I12" i="108"/>
  <c r="J12" i="108"/>
  <c r="K12" i="108"/>
  <c r="L12" i="108"/>
  <c r="M12" i="108"/>
  <c r="N12" i="108"/>
  <c r="C13" i="108"/>
  <c r="D13" i="108"/>
  <c r="E13" i="108"/>
  <c r="F13" i="108"/>
  <c r="G13" i="108"/>
  <c r="H13" i="108"/>
  <c r="I13" i="108"/>
  <c r="J13" i="108"/>
  <c r="K13" i="108"/>
  <c r="L13" i="108"/>
  <c r="M13" i="108"/>
  <c r="N13" i="108"/>
  <c r="C14" i="108"/>
  <c r="D14" i="108"/>
  <c r="E14" i="108"/>
  <c r="F14" i="108"/>
  <c r="G14" i="108"/>
  <c r="H14" i="108"/>
  <c r="I14" i="108"/>
  <c r="J14" i="108"/>
  <c r="K14" i="108"/>
  <c r="L14" i="108"/>
  <c r="M14" i="108"/>
  <c r="N14" i="108"/>
  <c r="C15" i="108"/>
  <c r="D15" i="108"/>
  <c r="E15" i="108"/>
  <c r="F15" i="108"/>
  <c r="G15" i="108"/>
  <c r="H15" i="108"/>
  <c r="I15" i="108"/>
  <c r="J15" i="108"/>
  <c r="K15" i="108"/>
  <c r="L15" i="108"/>
  <c r="M15" i="108"/>
  <c r="N15" i="108"/>
  <c r="C16" i="108"/>
  <c r="D16" i="108"/>
  <c r="E16" i="108"/>
  <c r="F16" i="108"/>
  <c r="G16" i="108"/>
  <c r="H16" i="108"/>
  <c r="I16" i="108"/>
  <c r="J16" i="108"/>
  <c r="K16" i="108"/>
  <c r="L16" i="108"/>
  <c r="M16" i="108"/>
  <c r="N16" i="108"/>
  <c r="C17" i="108"/>
  <c r="D17" i="108"/>
  <c r="E17" i="108"/>
  <c r="F17" i="108"/>
  <c r="G17" i="108"/>
  <c r="H17" i="108"/>
  <c r="I17" i="108"/>
  <c r="J17" i="108"/>
  <c r="K17" i="108"/>
  <c r="L17" i="108"/>
  <c r="M17" i="108"/>
  <c r="N17" i="108"/>
  <c r="C18" i="108"/>
  <c r="D18" i="108"/>
  <c r="E18" i="108"/>
  <c r="F18" i="108"/>
  <c r="G18" i="108"/>
  <c r="H18" i="108"/>
  <c r="I18" i="108"/>
  <c r="J18" i="108"/>
  <c r="K18" i="108"/>
  <c r="L18" i="108"/>
  <c r="M18" i="108"/>
  <c r="N18" i="108"/>
  <c r="C19" i="108"/>
  <c r="D19" i="108"/>
  <c r="E19" i="108"/>
  <c r="F19" i="108"/>
  <c r="G19" i="108"/>
  <c r="H19" i="108"/>
  <c r="I19" i="108"/>
  <c r="J19" i="108"/>
  <c r="K19" i="108"/>
  <c r="L19" i="108"/>
  <c r="M19" i="108"/>
  <c r="N19" i="108"/>
  <c r="C20" i="108"/>
  <c r="D20" i="108"/>
  <c r="E20" i="108"/>
  <c r="F20" i="108"/>
  <c r="G20" i="108"/>
  <c r="H20" i="108"/>
  <c r="I20" i="108"/>
  <c r="J20" i="108"/>
  <c r="K20" i="108"/>
  <c r="L20" i="108"/>
  <c r="M20" i="108"/>
  <c r="N20" i="108"/>
  <c r="C21" i="108"/>
  <c r="D21" i="108"/>
  <c r="E21" i="108"/>
  <c r="F21" i="108"/>
  <c r="G21" i="108"/>
  <c r="H21" i="108"/>
  <c r="I21" i="108"/>
  <c r="J21" i="108"/>
  <c r="K21" i="108"/>
  <c r="L21" i="108"/>
  <c r="M21" i="108"/>
  <c r="N21" i="108"/>
  <c r="C22" i="108"/>
  <c r="D22" i="108"/>
  <c r="E22" i="108"/>
  <c r="F22" i="108"/>
  <c r="G22" i="108"/>
  <c r="H22" i="108"/>
  <c r="I22" i="108"/>
  <c r="J22" i="108"/>
  <c r="K22" i="108"/>
  <c r="L22" i="108"/>
  <c r="M22" i="108"/>
  <c r="C23" i="108"/>
  <c r="D23" i="108"/>
  <c r="E23" i="108"/>
  <c r="F23" i="108"/>
  <c r="G23" i="108"/>
  <c r="H23" i="108"/>
  <c r="I23" i="108"/>
  <c r="J23" i="108"/>
  <c r="K23" i="108"/>
  <c r="L23" i="108"/>
  <c r="M23" i="108"/>
  <c r="N23" i="108"/>
  <c r="C24" i="108"/>
  <c r="D24" i="108"/>
  <c r="E24" i="108"/>
  <c r="F24" i="108"/>
  <c r="G24" i="108"/>
  <c r="H24" i="108"/>
  <c r="I24" i="108"/>
  <c r="J24" i="108"/>
  <c r="K24" i="108"/>
  <c r="L24" i="108"/>
  <c r="M24" i="108"/>
  <c r="N24" i="108"/>
  <c r="C25" i="108"/>
  <c r="D25" i="108"/>
  <c r="E25" i="108"/>
  <c r="F25" i="108"/>
  <c r="G25" i="108"/>
  <c r="H25" i="108"/>
  <c r="I25" i="108"/>
  <c r="J25" i="108"/>
  <c r="K25" i="108"/>
  <c r="L25" i="108"/>
  <c r="M25" i="108"/>
  <c r="N25" i="108"/>
  <c r="C26" i="108"/>
  <c r="D26" i="108"/>
  <c r="E26" i="108"/>
  <c r="F26" i="108"/>
  <c r="G26" i="108"/>
  <c r="H26" i="108"/>
  <c r="I26" i="108"/>
  <c r="J26" i="108"/>
  <c r="K26" i="108"/>
  <c r="L26" i="108"/>
  <c r="M26" i="108"/>
  <c r="C27" i="108"/>
  <c r="D27" i="108"/>
  <c r="E27" i="108"/>
  <c r="F27" i="108"/>
  <c r="G27" i="108"/>
  <c r="H27" i="108"/>
  <c r="I27" i="108"/>
  <c r="J27" i="108"/>
  <c r="K27" i="108"/>
  <c r="L27" i="108"/>
  <c r="M27" i="108"/>
  <c r="N27" i="108"/>
  <c r="D8" i="108"/>
  <c r="E8" i="108"/>
  <c r="F8" i="108"/>
  <c r="G8" i="108"/>
  <c r="H8" i="108"/>
  <c r="I8" i="108"/>
  <c r="J8" i="108"/>
  <c r="K8" i="108"/>
  <c r="L8" i="108"/>
  <c r="M8" i="108"/>
  <c r="N8" i="108"/>
  <c r="C8" i="108"/>
  <c r="N9" i="84" l="1"/>
  <c r="O9" i="84"/>
  <c r="P9" i="84" s="1"/>
  <c r="N10" i="84"/>
  <c r="O10" i="84"/>
  <c r="P10" i="84" s="1"/>
  <c r="N11" i="84"/>
  <c r="O11" i="84"/>
  <c r="P11" i="84" s="1"/>
  <c r="N12" i="84"/>
  <c r="O12" i="84"/>
  <c r="P12" i="84" s="1"/>
  <c r="N13" i="84"/>
  <c r="O13" i="84"/>
  <c r="P13" i="84" s="1"/>
  <c r="N14" i="84"/>
  <c r="O14" i="84"/>
  <c r="P14" i="84" s="1"/>
  <c r="N15" i="84"/>
  <c r="O15" i="84"/>
  <c r="P15" i="84" s="1"/>
  <c r="N16" i="84"/>
  <c r="O16" i="84"/>
  <c r="P16" i="84" s="1"/>
  <c r="N17" i="84"/>
  <c r="O17" i="84"/>
  <c r="P17" i="84" s="1"/>
  <c r="N18" i="84"/>
  <c r="O18" i="84"/>
  <c r="P18" i="84" s="1"/>
  <c r="N19" i="84"/>
  <c r="O8" i="84"/>
  <c r="P8" i="84" s="1"/>
  <c r="N8" i="84"/>
  <c r="O36" i="83" l="1"/>
  <c r="M37" i="83"/>
  <c r="N37" i="83"/>
  <c r="O37" i="83" s="1"/>
  <c r="M38" i="83"/>
  <c r="N38" i="83"/>
  <c r="O38" i="83" s="1"/>
  <c r="M39" i="83"/>
  <c r="N39" i="83"/>
  <c r="O39" i="83" s="1"/>
  <c r="M40" i="83"/>
  <c r="N40" i="83"/>
  <c r="O40" i="83" s="1"/>
  <c r="M41" i="83"/>
  <c r="N41" i="83"/>
  <c r="O41" i="83" s="1"/>
  <c r="M42" i="83"/>
  <c r="N42" i="83"/>
  <c r="M43" i="83"/>
  <c r="N43" i="83"/>
  <c r="O43" i="83" s="1"/>
  <c r="M44" i="83"/>
  <c r="N44" i="83"/>
  <c r="O44" i="83" s="1"/>
  <c r="M45" i="83"/>
  <c r="N45" i="83"/>
  <c r="O45" i="83" s="1"/>
  <c r="M46" i="83"/>
  <c r="N46" i="83"/>
  <c r="O46" i="83" s="1"/>
  <c r="M47" i="83"/>
  <c r="N47" i="83"/>
  <c r="O47" i="83" s="1"/>
  <c r="M48" i="83"/>
  <c r="N48" i="83"/>
  <c r="O48" i="83" s="1"/>
  <c r="M49" i="83"/>
  <c r="N49" i="83"/>
  <c r="O49" i="83" s="1"/>
  <c r="M50" i="83"/>
  <c r="N50" i="83"/>
  <c r="O50" i="83" s="1"/>
  <c r="M51" i="83"/>
  <c r="N51" i="83"/>
  <c r="O51" i="83" s="1"/>
  <c r="M52" i="83"/>
  <c r="N52" i="83"/>
  <c r="O52" i="83" s="1"/>
  <c r="M53" i="83"/>
  <c r="N53" i="83"/>
  <c r="O53" i="83" s="1"/>
  <c r="M54" i="83"/>
  <c r="N54" i="83"/>
  <c r="O54" i="83" s="1"/>
  <c r="M55" i="83"/>
  <c r="N55" i="83"/>
  <c r="O55" i="83" s="1"/>
  <c r="N36" i="83"/>
  <c r="M36" i="83"/>
  <c r="D56" i="83"/>
  <c r="E56" i="83"/>
  <c r="F56" i="83"/>
  <c r="G56" i="83"/>
  <c r="H56" i="83"/>
  <c r="I56" i="83"/>
  <c r="J56" i="83"/>
  <c r="K56" i="83"/>
  <c r="M56" i="83" s="1"/>
  <c r="L56" i="83"/>
  <c r="N56" i="83" s="1"/>
  <c r="O56" i="83" s="1"/>
  <c r="C56" i="83"/>
  <c r="O8" i="82"/>
  <c r="O42" i="83" l="1"/>
  <c r="AE9" i="133"/>
  <c r="AE10" i="133"/>
  <c r="AE11" i="133"/>
  <c r="AE12" i="133"/>
  <c r="AE13" i="133"/>
  <c r="AE14" i="133"/>
  <c r="AE15" i="133"/>
  <c r="AE16" i="133"/>
  <c r="AE17" i="133"/>
  <c r="AE18" i="133"/>
  <c r="AE19" i="133"/>
  <c r="AE20" i="133"/>
  <c r="AE21" i="133"/>
  <c r="AE23" i="133"/>
  <c r="AE24" i="133"/>
  <c r="AE25" i="133"/>
  <c r="AE27" i="133"/>
  <c r="AE8" i="133"/>
  <c r="AC9" i="133"/>
  <c r="AD9" i="133"/>
  <c r="AC10" i="133"/>
  <c r="AD10" i="133"/>
  <c r="AC11" i="133"/>
  <c r="AD11" i="133"/>
  <c r="AC12" i="133"/>
  <c r="AD12" i="133"/>
  <c r="AC13" i="133"/>
  <c r="AD13" i="133"/>
  <c r="AC14" i="133"/>
  <c r="AD14" i="133"/>
  <c r="AC15" i="133"/>
  <c r="AD15" i="133"/>
  <c r="AC16" i="133"/>
  <c r="AD16" i="133"/>
  <c r="AC17" i="133"/>
  <c r="AD17" i="133"/>
  <c r="AC18" i="133"/>
  <c r="AD18" i="133"/>
  <c r="AC19" i="133"/>
  <c r="AD19" i="133"/>
  <c r="AC20" i="133"/>
  <c r="AD20" i="133"/>
  <c r="AC21" i="133"/>
  <c r="AD21" i="133"/>
  <c r="AC22" i="133"/>
  <c r="AD22" i="133"/>
  <c r="AE22" i="133" s="1"/>
  <c r="AC23" i="133"/>
  <c r="AD23" i="133"/>
  <c r="AC24" i="133"/>
  <c r="AD24" i="133"/>
  <c r="AC25" i="133"/>
  <c r="AD25" i="133"/>
  <c r="AC26" i="133"/>
  <c r="AD26" i="133"/>
  <c r="AE26" i="133" s="1"/>
  <c r="AC27" i="133"/>
  <c r="AD27" i="133"/>
  <c r="AC28" i="133"/>
  <c r="AD8" i="133"/>
  <c r="AC8" i="133"/>
  <c r="T28" i="133"/>
  <c r="U28" i="133"/>
  <c r="V28" i="133"/>
  <c r="W28" i="133"/>
  <c r="X28" i="133"/>
  <c r="Y28" i="133"/>
  <c r="Z28" i="133"/>
  <c r="AA28" i="133"/>
  <c r="AB28" i="133"/>
  <c r="S28" i="133"/>
  <c r="AD28" i="133"/>
  <c r="AE28" i="133" s="1"/>
  <c r="O9" i="266"/>
  <c r="Q9" i="266" s="1"/>
  <c r="P9" i="266"/>
  <c r="O10" i="266"/>
  <c r="Q10" i="266" s="1"/>
  <c r="P10" i="266"/>
  <c r="O11" i="266"/>
  <c r="Q11" i="266" s="1"/>
  <c r="P11" i="266"/>
  <c r="O12" i="266"/>
  <c r="Q12" i="266" s="1"/>
  <c r="P12" i="266"/>
  <c r="O13" i="266"/>
  <c r="Q13" i="266" s="1"/>
  <c r="P13" i="266"/>
  <c r="O14" i="266"/>
  <c r="Q14" i="266" s="1"/>
  <c r="P14" i="266"/>
  <c r="O15" i="266"/>
  <c r="Q15" i="266" s="1"/>
  <c r="P15" i="266"/>
  <c r="O16" i="266"/>
  <c r="Q16" i="266" s="1"/>
  <c r="P16" i="266"/>
  <c r="O17" i="266"/>
  <c r="Q17" i="266" s="1"/>
  <c r="P17" i="266"/>
  <c r="O18" i="266"/>
  <c r="Q18" i="266" s="1"/>
  <c r="P18" i="266"/>
  <c r="O19" i="266"/>
  <c r="Q19" i="266" s="1"/>
  <c r="P19" i="266"/>
  <c r="O20" i="266"/>
  <c r="Q20" i="266" s="1"/>
  <c r="P20" i="266"/>
  <c r="O21" i="266"/>
  <c r="Q21" i="266" s="1"/>
  <c r="P21" i="266"/>
  <c r="O22" i="266"/>
  <c r="P22" i="266"/>
  <c r="O23" i="266"/>
  <c r="Q23" i="266" s="1"/>
  <c r="P23" i="266"/>
  <c r="O24" i="266"/>
  <c r="Q24" i="266" s="1"/>
  <c r="P24" i="266"/>
  <c r="O25" i="266"/>
  <c r="Q25" i="266" s="1"/>
  <c r="P25" i="266"/>
  <c r="O26" i="266"/>
  <c r="P26" i="266"/>
  <c r="O27" i="266"/>
  <c r="Q27" i="266" s="1"/>
  <c r="P27" i="266"/>
  <c r="P8" i="266"/>
  <c r="O8" i="266"/>
  <c r="Q8" i="266" s="1"/>
  <c r="C9" i="266"/>
  <c r="D9" i="266"/>
  <c r="E9" i="266"/>
  <c r="F9" i="266"/>
  <c r="G9" i="266"/>
  <c r="H9" i="266"/>
  <c r="I9" i="266"/>
  <c r="J9" i="266"/>
  <c r="K9" i="266"/>
  <c r="L9" i="266"/>
  <c r="M9" i="266"/>
  <c r="N9" i="266"/>
  <c r="C10" i="266"/>
  <c r="D10" i="266"/>
  <c r="E10" i="266"/>
  <c r="F10" i="266"/>
  <c r="G10" i="266"/>
  <c r="H10" i="266"/>
  <c r="I10" i="266"/>
  <c r="J10" i="266"/>
  <c r="K10" i="266"/>
  <c r="L10" i="266"/>
  <c r="M10" i="266"/>
  <c r="N10" i="266"/>
  <c r="C11" i="266"/>
  <c r="D11" i="266"/>
  <c r="E11" i="266"/>
  <c r="F11" i="266"/>
  <c r="G11" i="266"/>
  <c r="H11" i="266"/>
  <c r="I11" i="266"/>
  <c r="J11" i="266"/>
  <c r="K11" i="266"/>
  <c r="L11" i="266"/>
  <c r="M11" i="266"/>
  <c r="N11" i="266"/>
  <c r="C12" i="266"/>
  <c r="D12" i="266"/>
  <c r="E12" i="266"/>
  <c r="F12" i="266"/>
  <c r="G12" i="266"/>
  <c r="H12" i="266"/>
  <c r="I12" i="266"/>
  <c r="J12" i="266"/>
  <c r="K12" i="266"/>
  <c r="L12" i="266"/>
  <c r="M12" i="266"/>
  <c r="N12" i="266"/>
  <c r="C13" i="266"/>
  <c r="D13" i="266"/>
  <c r="E13" i="266"/>
  <c r="F13" i="266"/>
  <c r="G13" i="266"/>
  <c r="H13" i="266"/>
  <c r="I13" i="266"/>
  <c r="J13" i="266"/>
  <c r="K13" i="266"/>
  <c r="L13" i="266"/>
  <c r="M13" i="266"/>
  <c r="N13" i="266"/>
  <c r="C14" i="266"/>
  <c r="D14" i="266"/>
  <c r="E14" i="266"/>
  <c r="F14" i="266"/>
  <c r="G14" i="266"/>
  <c r="H14" i="266"/>
  <c r="I14" i="266"/>
  <c r="J14" i="266"/>
  <c r="K14" i="266"/>
  <c r="L14" i="266"/>
  <c r="M14" i="266"/>
  <c r="N14" i="266"/>
  <c r="C15" i="266"/>
  <c r="D15" i="266"/>
  <c r="E15" i="266"/>
  <c r="F15" i="266"/>
  <c r="G15" i="266"/>
  <c r="H15" i="266"/>
  <c r="I15" i="266"/>
  <c r="J15" i="266"/>
  <c r="K15" i="266"/>
  <c r="L15" i="266"/>
  <c r="M15" i="266"/>
  <c r="N15" i="266"/>
  <c r="C16" i="266"/>
  <c r="D16" i="266"/>
  <c r="E16" i="266"/>
  <c r="F16" i="266"/>
  <c r="G16" i="266"/>
  <c r="H16" i="266"/>
  <c r="I16" i="266"/>
  <c r="J16" i="266"/>
  <c r="K16" i="266"/>
  <c r="L16" i="266"/>
  <c r="M16" i="266"/>
  <c r="N16" i="266"/>
  <c r="C17" i="266"/>
  <c r="D17" i="266"/>
  <c r="E17" i="266"/>
  <c r="F17" i="266"/>
  <c r="G17" i="266"/>
  <c r="H17" i="266"/>
  <c r="I17" i="266"/>
  <c r="J17" i="266"/>
  <c r="K17" i="266"/>
  <c r="L17" i="266"/>
  <c r="M17" i="266"/>
  <c r="N17" i="266"/>
  <c r="C18" i="266"/>
  <c r="D18" i="266"/>
  <c r="E18" i="266"/>
  <c r="F18" i="266"/>
  <c r="G18" i="266"/>
  <c r="H18" i="266"/>
  <c r="I18" i="266"/>
  <c r="J18" i="266"/>
  <c r="K18" i="266"/>
  <c r="L18" i="266"/>
  <c r="M18" i="266"/>
  <c r="N18" i="266"/>
  <c r="C19" i="266"/>
  <c r="D19" i="266"/>
  <c r="E19" i="266"/>
  <c r="F19" i="266"/>
  <c r="G19" i="266"/>
  <c r="H19" i="266"/>
  <c r="I19" i="266"/>
  <c r="J19" i="266"/>
  <c r="K19" i="266"/>
  <c r="L19" i="266"/>
  <c r="M19" i="266"/>
  <c r="N19" i="266"/>
  <c r="C20" i="266"/>
  <c r="D20" i="266"/>
  <c r="E20" i="266"/>
  <c r="F20" i="266"/>
  <c r="G20" i="266"/>
  <c r="H20" i="266"/>
  <c r="I20" i="266"/>
  <c r="J20" i="266"/>
  <c r="K20" i="266"/>
  <c r="L20" i="266"/>
  <c r="M20" i="266"/>
  <c r="N20" i="266"/>
  <c r="C21" i="266"/>
  <c r="D21" i="266"/>
  <c r="E21" i="266"/>
  <c r="F21" i="266"/>
  <c r="G21" i="266"/>
  <c r="H21" i="266"/>
  <c r="I21" i="266"/>
  <c r="J21" i="266"/>
  <c r="K21" i="266"/>
  <c r="L21" i="266"/>
  <c r="M21" i="266"/>
  <c r="N21" i="266"/>
  <c r="C22" i="266"/>
  <c r="D22" i="266"/>
  <c r="E22" i="266"/>
  <c r="F22" i="266"/>
  <c r="G22" i="266"/>
  <c r="H22" i="266"/>
  <c r="I22" i="266"/>
  <c r="J22" i="266"/>
  <c r="K22" i="266"/>
  <c r="L22" i="266"/>
  <c r="M22" i="266"/>
  <c r="C23" i="266"/>
  <c r="D23" i="266"/>
  <c r="E23" i="266"/>
  <c r="F23" i="266"/>
  <c r="G23" i="266"/>
  <c r="H23" i="266"/>
  <c r="I23" i="266"/>
  <c r="J23" i="266"/>
  <c r="K23" i="266"/>
  <c r="L23" i="266"/>
  <c r="M23" i="266"/>
  <c r="N23" i="266"/>
  <c r="C24" i="266"/>
  <c r="D24" i="266"/>
  <c r="E24" i="266"/>
  <c r="F24" i="266"/>
  <c r="G24" i="266"/>
  <c r="H24" i="266"/>
  <c r="I24" i="266"/>
  <c r="J24" i="266"/>
  <c r="K24" i="266"/>
  <c r="L24" i="266"/>
  <c r="M24" i="266"/>
  <c r="N24" i="266"/>
  <c r="C25" i="266"/>
  <c r="D25" i="266"/>
  <c r="E25" i="266"/>
  <c r="F25" i="266"/>
  <c r="G25" i="266"/>
  <c r="H25" i="266"/>
  <c r="I25" i="266"/>
  <c r="J25" i="266"/>
  <c r="K25" i="266"/>
  <c r="L25" i="266"/>
  <c r="M25" i="266"/>
  <c r="N25" i="266"/>
  <c r="C26" i="266"/>
  <c r="D26" i="266"/>
  <c r="E26" i="266"/>
  <c r="F26" i="266"/>
  <c r="G26" i="266"/>
  <c r="H26" i="266"/>
  <c r="I26" i="266"/>
  <c r="J26" i="266"/>
  <c r="K26" i="266"/>
  <c r="L26" i="266"/>
  <c r="M26" i="266"/>
  <c r="C27" i="266"/>
  <c r="D27" i="266"/>
  <c r="E27" i="266"/>
  <c r="F27" i="266"/>
  <c r="G27" i="266"/>
  <c r="H27" i="266"/>
  <c r="I27" i="266"/>
  <c r="J27" i="266"/>
  <c r="K27" i="266"/>
  <c r="L27" i="266"/>
  <c r="M27" i="266"/>
  <c r="N27" i="266"/>
  <c r="D8" i="266"/>
  <c r="E8" i="266"/>
  <c r="F8" i="266"/>
  <c r="G8" i="266"/>
  <c r="H8" i="266"/>
  <c r="I8" i="266"/>
  <c r="J8" i="266"/>
  <c r="K8" i="266"/>
  <c r="L8" i="266"/>
  <c r="M8" i="266"/>
  <c r="N8" i="266"/>
  <c r="C8" i="266"/>
  <c r="O10" i="269"/>
  <c r="P10" i="269"/>
  <c r="Q10" i="269" s="1"/>
  <c r="O11" i="269"/>
  <c r="P11" i="269"/>
  <c r="Q11" i="269" s="1"/>
  <c r="O12" i="269"/>
  <c r="P12" i="269"/>
  <c r="Q12" i="269" s="1"/>
  <c r="O13" i="269"/>
  <c r="P13" i="269"/>
  <c r="Q13" i="269" s="1"/>
  <c r="O14" i="269"/>
  <c r="P14" i="269"/>
  <c r="Q14" i="269" s="1"/>
  <c r="O15" i="269"/>
  <c r="P15" i="269"/>
  <c r="Q15" i="269" s="1"/>
  <c r="O16" i="269"/>
  <c r="P16" i="269"/>
  <c r="Q16" i="269" s="1"/>
  <c r="O17" i="269"/>
  <c r="P17" i="269"/>
  <c r="Q17" i="269" s="1"/>
  <c r="O18" i="269"/>
  <c r="P18" i="269"/>
  <c r="Q18" i="269" s="1"/>
  <c r="O19" i="269"/>
  <c r="P19" i="269"/>
  <c r="Q19" i="269" s="1"/>
  <c r="O20" i="269"/>
  <c r="P20" i="269"/>
  <c r="Q20" i="269" s="1"/>
  <c r="O21" i="269"/>
  <c r="P21" i="269"/>
  <c r="Q21" i="269" s="1"/>
  <c r="O22" i="269"/>
  <c r="P22" i="269"/>
  <c r="Q22" i="269" s="1"/>
  <c r="O23" i="269"/>
  <c r="P23" i="269"/>
  <c r="Q23" i="269" s="1"/>
  <c r="O24" i="269"/>
  <c r="P24" i="269"/>
  <c r="Q24" i="269" s="1"/>
  <c r="O25" i="269"/>
  <c r="P25" i="269"/>
  <c r="Q25" i="269" s="1"/>
  <c r="O26" i="269"/>
  <c r="P26" i="269"/>
  <c r="Q26" i="269" s="1"/>
  <c r="O27" i="269"/>
  <c r="P27" i="269"/>
  <c r="Q27" i="269" s="1"/>
  <c r="O28" i="269"/>
  <c r="P28" i="269"/>
  <c r="Q28" i="269" s="1"/>
  <c r="P9" i="269"/>
  <c r="Q9" i="269" s="1"/>
  <c r="O9" i="269"/>
  <c r="Q26" i="266" l="1"/>
  <c r="Q22" i="266"/>
  <c r="M87" i="313"/>
  <c r="L87" i="313"/>
  <c r="K87" i="313"/>
  <c r="J87" i="313"/>
  <c r="J28" i="313" s="1"/>
  <c r="H87" i="313"/>
  <c r="G87" i="313"/>
  <c r="E87" i="313"/>
  <c r="D87" i="313"/>
  <c r="C87" i="313"/>
  <c r="L86" i="313"/>
  <c r="L27" i="313" s="1"/>
  <c r="I86" i="313"/>
  <c r="F86" i="313"/>
  <c r="F27" i="313" s="1"/>
  <c r="L85" i="313"/>
  <c r="I85" i="313"/>
  <c r="I26" i="313" s="1"/>
  <c r="F85" i="313"/>
  <c r="L84" i="313"/>
  <c r="L25" i="313" s="1"/>
  <c r="I84" i="313"/>
  <c r="F84" i="313"/>
  <c r="F25" i="313" s="1"/>
  <c r="L83" i="313"/>
  <c r="I83" i="313"/>
  <c r="I24" i="313" s="1"/>
  <c r="F83" i="313"/>
  <c r="L82" i="313"/>
  <c r="L23" i="313" s="1"/>
  <c r="I82" i="313"/>
  <c r="F82" i="313"/>
  <c r="F23" i="313" s="1"/>
  <c r="L81" i="313"/>
  <c r="I81" i="313"/>
  <c r="I22" i="313" s="1"/>
  <c r="F81" i="313"/>
  <c r="L80" i="313"/>
  <c r="L21" i="313" s="1"/>
  <c r="I80" i="313"/>
  <c r="F80" i="313"/>
  <c r="F21" i="313" s="1"/>
  <c r="L79" i="313"/>
  <c r="I79" i="313"/>
  <c r="I20" i="313" s="1"/>
  <c r="F79" i="313"/>
  <c r="L78" i="313"/>
  <c r="L19" i="313" s="1"/>
  <c r="I78" i="313"/>
  <c r="F78" i="313"/>
  <c r="F19" i="313" s="1"/>
  <c r="L77" i="313"/>
  <c r="I77" i="313"/>
  <c r="I18" i="313" s="1"/>
  <c r="F77" i="313"/>
  <c r="L76" i="313"/>
  <c r="L17" i="313" s="1"/>
  <c r="I76" i="313"/>
  <c r="F76" i="313"/>
  <c r="F17" i="313" s="1"/>
  <c r="L75" i="313"/>
  <c r="I75" i="313"/>
  <c r="I16" i="313" s="1"/>
  <c r="F75" i="313"/>
  <c r="L74" i="313"/>
  <c r="L15" i="313" s="1"/>
  <c r="I74" i="313"/>
  <c r="F74" i="313"/>
  <c r="F15" i="313" s="1"/>
  <c r="L73" i="313"/>
  <c r="I73" i="313"/>
  <c r="I14" i="313" s="1"/>
  <c r="F73" i="313"/>
  <c r="L72" i="313"/>
  <c r="L13" i="313" s="1"/>
  <c r="I72" i="313"/>
  <c r="F72" i="313"/>
  <c r="F13" i="313" s="1"/>
  <c r="L71" i="313"/>
  <c r="I71" i="313"/>
  <c r="I12" i="313" s="1"/>
  <c r="F71" i="313"/>
  <c r="L70" i="313"/>
  <c r="L11" i="313" s="1"/>
  <c r="I70" i="313"/>
  <c r="F70" i="313"/>
  <c r="F11" i="313" s="1"/>
  <c r="L69" i="313"/>
  <c r="I69" i="313"/>
  <c r="I10" i="313" s="1"/>
  <c r="F69" i="313"/>
  <c r="L68" i="313"/>
  <c r="L9" i="313" s="1"/>
  <c r="I68" i="313"/>
  <c r="F68" i="313"/>
  <c r="F9" i="313" s="1"/>
  <c r="L67" i="313"/>
  <c r="I67" i="313"/>
  <c r="F67" i="313"/>
  <c r="M58" i="313"/>
  <c r="M28" i="313" s="1"/>
  <c r="K58" i="313"/>
  <c r="K28" i="313" s="1"/>
  <c r="J58" i="313"/>
  <c r="I58" i="313"/>
  <c r="H58" i="313"/>
  <c r="G58" i="313"/>
  <c r="G28" i="313" s="1"/>
  <c r="E58" i="313"/>
  <c r="E28" i="313" s="1"/>
  <c r="D58" i="313"/>
  <c r="C58" i="313"/>
  <c r="C28" i="313" s="1"/>
  <c r="L57" i="313"/>
  <c r="I57" i="313"/>
  <c r="F57" i="313"/>
  <c r="L56" i="313"/>
  <c r="I56" i="313"/>
  <c r="F56" i="313"/>
  <c r="L55" i="313"/>
  <c r="I55" i="313"/>
  <c r="F55" i="313"/>
  <c r="L54" i="313"/>
  <c r="I54" i="313"/>
  <c r="F54" i="313"/>
  <c r="L53" i="313"/>
  <c r="I53" i="313"/>
  <c r="F53" i="313"/>
  <c r="L52" i="313"/>
  <c r="I52" i="313"/>
  <c r="F52" i="313"/>
  <c r="L51" i="313"/>
  <c r="I51" i="313"/>
  <c r="F51" i="313"/>
  <c r="L50" i="313"/>
  <c r="I50" i="313"/>
  <c r="F50" i="313"/>
  <c r="L49" i="313"/>
  <c r="I49" i="313"/>
  <c r="F49" i="313"/>
  <c r="L48" i="313"/>
  <c r="I48" i="313"/>
  <c r="F48" i="313"/>
  <c r="L47" i="313"/>
  <c r="I47" i="313"/>
  <c r="F47" i="313"/>
  <c r="L46" i="313"/>
  <c r="I46" i="313"/>
  <c r="F46" i="313"/>
  <c r="L45" i="313"/>
  <c r="I45" i="313"/>
  <c r="F45" i="313"/>
  <c r="L44" i="313"/>
  <c r="I44" i="313"/>
  <c r="F44" i="313"/>
  <c r="L43" i="313"/>
  <c r="I43" i="313"/>
  <c r="F43" i="313"/>
  <c r="L42" i="313"/>
  <c r="I42" i="313"/>
  <c r="F42" i="313"/>
  <c r="L41" i="313"/>
  <c r="I41" i="313"/>
  <c r="F41" i="313"/>
  <c r="L40" i="313"/>
  <c r="I40" i="313"/>
  <c r="F40" i="313"/>
  <c r="L39" i="313"/>
  <c r="I39" i="313"/>
  <c r="F39" i="313"/>
  <c r="L38" i="313"/>
  <c r="L58" i="313" s="1"/>
  <c r="I38" i="313"/>
  <c r="F38" i="313"/>
  <c r="F58" i="313" s="1"/>
  <c r="L28" i="313"/>
  <c r="H28" i="313"/>
  <c r="D28" i="313"/>
  <c r="M27" i="313"/>
  <c r="K27" i="313"/>
  <c r="J27" i="313"/>
  <c r="I27" i="313"/>
  <c r="H27" i="313"/>
  <c r="G27" i="313"/>
  <c r="E27" i="313"/>
  <c r="D27" i="313"/>
  <c r="C27" i="313"/>
  <c r="M26" i="313"/>
  <c r="L26" i="313"/>
  <c r="K26" i="313"/>
  <c r="J26" i="313"/>
  <c r="H26" i="313"/>
  <c r="G26" i="313"/>
  <c r="F26" i="313"/>
  <c r="E26" i="313"/>
  <c r="D26" i="313"/>
  <c r="C26" i="313"/>
  <c r="M25" i="313"/>
  <c r="K25" i="313"/>
  <c r="J25" i="313"/>
  <c r="I25" i="313"/>
  <c r="H25" i="313"/>
  <c r="G25" i="313"/>
  <c r="E25" i="313"/>
  <c r="D25" i="313"/>
  <c r="C25" i="313"/>
  <c r="M24" i="313"/>
  <c r="L24" i="313"/>
  <c r="K24" i="313"/>
  <c r="J24" i="313"/>
  <c r="H24" i="313"/>
  <c r="G24" i="313"/>
  <c r="F24" i="313"/>
  <c r="E24" i="313"/>
  <c r="D24" i="313"/>
  <c r="C24" i="313"/>
  <c r="M23" i="313"/>
  <c r="K23" i="313"/>
  <c r="J23" i="313"/>
  <c r="I23" i="313"/>
  <c r="H23" i="313"/>
  <c r="G23" i="313"/>
  <c r="E23" i="313"/>
  <c r="D23" i="313"/>
  <c r="C23" i="313"/>
  <c r="M22" i="313"/>
  <c r="L22" i="313"/>
  <c r="K22" i="313"/>
  <c r="J22" i="313"/>
  <c r="H22" i="313"/>
  <c r="G22" i="313"/>
  <c r="F22" i="313"/>
  <c r="E22" i="313"/>
  <c r="D22" i="313"/>
  <c r="C22" i="313"/>
  <c r="M21" i="313"/>
  <c r="K21" i="313"/>
  <c r="J21" i="313"/>
  <c r="I21" i="313"/>
  <c r="H21" i="313"/>
  <c r="G21" i="313"/>
  <c r="E21" i="313"/>
  <c r="D21" i="313"/>
  <c r="C21" i="313"/>
  <c r="M20" i="313"/>
  <c r="L20" i="313"/>
  <c r="K20" i="313"/>
  <c r="J20" i="313"/>
  <c r="H20" i="313"/>
  <c r="G20" i="313"/>
  <c r="F20" i="313"/>
  <c r="E20" i="313"/>
  <c r="D20" i="313"/>
  <c r="C20" i="313"/>
  <c r="M19" i="313"/>
  <c r="K19" i="313"/>
  <c r="J19" i="313"/>
  <c r="I19" i="313"/>
  <c r="H19" i="313"/>
  <c r="G19" i="313"/>
  <c r="E19" i="313"/>
  <c r="D19" i="313"/>
  <c r="C19" i="313"/>
  <c r="M18" i="313"/>
  <c r="L18" i="313"/>
  <c r="K18" i="313"/>
  <c r="J18" i="313"/>
  <c r="H18" i="313"/>
  <c r="G18" i="313"/>
  <c r="F18" i="313"/>
  <c r="E18" i="313"/>
  <c r="D18" i="313"/>
  <c r="C18" i="313"/>
  <c r="M17" i="313"/>
  <c r="K17" i="313"/>
  <c r="J17" i="313"/>
  <c r="I17" i="313"/>
  <c r="H17" i="313"/>
  <c r="G17" i="313"/>
  <c r="E17" i="313"/>
  <c r="D17" i="313"/>
  <c r="C17" i="313"/>
  <c r="M16" i="313"/>
  <c r="L16" i="313"/>
  <c r="K16" i="313"/>
  <c r="J16" i="313"/>
  <c r="H16" i="313"/>
  <c r="G16" i="313"/>
  <c r="F16" i="313"/>
  <c r="E16" i="313"/>
  <c r="D16" i="313"/>
  <c r="C16" i="313"/>
  <c r="M15" i="313"/>
  <c r="K15" i="313"/>
  <c r="J15" i="313"/>
  <c r="I15" i="313"/>
  <c r="H15" i="313"/>
  <c r="G15" i="313"/>
  <c r="E15" i="313"/>
  <c r="D15" i="313"/>
  <c r="C15" i="313"/>
  <c r="M14" i="313"/>
  <c r="L14" i="313"/>
  <c r="K14" i="313"/>
  <c r="J14" i="313"/>
  <c r="H14" i="313"/>
  <c r="G14" i="313"/>
  <c r="F14" i="313"/>
  <c r="E14" i="313"/>
  <c r="D14" i="313"/>
  <c r="C14" i="313"/>
  <c r="M13" i="313"/>
  <c r="K13" i="313"/>
  <c r="J13" i="313"/>
  <c r="I13" i="313"/>
  <c r="H13" i="313"/>
  <c r="G13" i="313"/>
  <c r="E13" i="313"/>
  <c r="D13" i="313"/>
  <c r="C13" i="313"/>
  <c r="M12" i="313"/>
  <c r="L12" i="313"/>
  <c r="K12" i="313"/>
  <c r="J12" i="313"/>
  <c r="H12" i="313"/>
  <c r="G12" i="313"/>
  <c r="F12" i="313"/>
  <c r="E12" i="313"/>
  <c r="D12" i="313"/>
  <c r="C12" i="313"/>
  <c r="M11" i="313"/>
  <c r="K11" i="313"/>
  <c r="J11" i="313"/>
  <c r="I11" i="313"/>
  <c r="H11" i="313"/>
  <c r="G11" i="313"/>
  <c r="E11" i="313"/>
  <c r="D11" i="313"/>
  <c r="C11" i="313"/>
  <c r="M10" i="313"/>
  <c r="L10" i="313"/>
  <c r="K10" i="313"/>
  <c r="J10" i="313"/>
  <c r="H10" i="313"/>
  <c r="G10" i="313"/>
  <c r="F10" i="313"/>
  <c r="E10" i="313"/>
  <c r="D10" i="313"/>
  <c r="C10" i="313"/>
  <c r="M9" i="313"/>
  <c r="K9" i="313"/>
  <c r="J9" i="313"/>
  <c r="I9" i="313"/>
  <c r="H9" i="313"/>
  <c r="G9" i="313"/>
  <c r="E9" i="313"/>
  <c r="D9" i="313"/>
  <c r="C9" i="313"/>
  <c r="M8" i="313"/>
  <c r="L8" i="313"/>
  <c r="K8" i="313"/>
  <c r="J8" i="313"/>
  <c r="H8" i="313"/>
  <c r="G8" i="313"/>
  <c r="F8" i="313"/>
  <c r="E8" i="313"/>
  <c r="D8" i="313"/>
  <c r="C8" i="313"/>
  <c r="V86" i="312"/>
  <c r="U86" i="312"/>
  <c r="T86" i="312"/>
  <c r="S86" i="312"/>
  <c r="Q86" i="312"/>
  <c r="P86" i="312"/>
  <c r="N86" i="312"/>
  <c r="M86" i="312"/>
  <c r="K86" i="312"/>
  <c r="J86" i="312"/>
  <c r="H86" i="312"/>
  <c r="G86" i="312"/>
  <c r="E86" i="312"/>
  <c r="D86" i="312"/>
  <c r="C86" i="312"/>
  <c r="W85" i="312"/>
  <c r="R85" i="312"/>
  <c r="O85" i="312"/>
  <c r="L85" i="312"/>
  <c r="I85" i="312"/>
  <c r="F85" i="312"/>
  <c r="W84" i="312"/>
  <c r="R84" i="312"/>
  <c r="O84" i="312"/>
  <c r="L84" i="312"/>
  <c r="I84" i="312"/>
  <c r="F84" i="312"/>
  <c r="W83" i="312"/>
  <c r="R83" i="312"/>
  <c r="O83" i="312"/>
  <c r="L83" i="312"/>
  <c r="I83" i="312"/>
  <c r="F83" i="312"/>
  <c r="W82" i="312"/>
  <c r="R82" i="312"/>
  <c r="O82" i="312"/>
  <c r="L82" i="312"/>
  <c r="I82" i="312"/>
  <c r="F82" i="312"/>
  <c r="W81" i="312"/>
  <c r="R81" i="312"/>
  <c r="O81" i="312"/>
  <c r="L81" i="312"/>
  <c r="I81" i="312"/>
  <c r="F81" i="312"/>
  <c r="W80" i="312"/>
  <c r="R80" i="312"/>
  <c r="O80" i="312"/>
  <c r="L80" i="312"/>
  <c r="I80" i="312"/>
  <c r="F80" i="312"/>
  <c r="W79" i="312"/>
  <c r="R79" i="312"/>
  <c r="O79" i="312"/>
  <c r="L79" i="312"/>
  <c r="I79" i="312"/>
  <c r="F79" i="312"/>
  <c r="W78" i="312"/>
  <c r="R78" i="312"/>
  <c r="O78" i="312"/>
  <c r="L78" i="312"/>
  <c r="I78" i="312"/>
  <c r="F78" i="312"/>
  <c r="W77" i="312"/>
  <c r="R77" i="312"/>
  <c r="O77" i="312"/>
  <c r="L77" i="312"/>
  <c r="I77" i="312"/>
  <c r="F77" i="312"/>
  <c r="W76" i="312"/>
  <c r="R76" i="312"/>
  <c r="O76" i="312"/>
  <c r="L76" i="312"/>
  <c r="I76" i="312"/>
  <c r="F76" i="312"/>
  <c r="W75" i="312"/>
  <c r="R75" i="312"/>
  <c r="O75" i="312"/>
  <c r="L75" i="312"/>
  <c r="I75" i="312"/>
  <c r="F75" i="312"/>
  <c r="W74" i="312"/>
  <c r="R74" i="312"/>
  <c r="O74" i="312"/>
  <c r="L74" i="312"/>
  <c r="I74" i="312"/>
  <c r="F74" i="312"/>
  <c r="W73" i="312"/>
  <c r="R73" i="312"/>
  <c r="O73" i="312"/>
  <c r="L73" i="312"/>
  <c r="I73" i="312"/>
  <c r="F73" i="312"/>
  <c r="W72" i="312"/>
  <c r="R72" i="312"/>
  <c r="O72" i="312"/>
  <c r="L72" i="312"/>
  <c r="I72" i="312"/>
  <c r="F72" i="312"/>
  <c r="W71" i="312"/>
  <c r="R71" i="312"/>
  <c r="O71" i="312"/>
  <c r="L71" i="312"/>
  <c r="I71" i="312"/>
  <c r="F71" i="312"/>
  <c r="W70" i="312"/>
  <c r="R70" i="312"/>
  <c r="O70" i="312"/>
  <c r="L70" i="312"/>
  <c r="I70" i="312"/>
  <c r="F70" i="312"/>
  <c r="W69" i="312"/>
  <c r="R69" i="312"/>
  <c r="O69" i="312"/>
  <c r="L69" i="312"/>
  <c r="I69" i="312"/>
  <c r="F69" i="312"/>
  <c r="W68" i="312"/>
  <c r="R68" i="312"/>
  <c r="O68" i="312"/>
  <c r="L68" i="312"/>
  <c r="I68" i="312"/>
  <c r="F68" i="312"/>
  <c r="W67" i="312"/>
  <c r="R67" i="312"/>
  <c r="O67" i="312"/>
  <c r="L67" i="312"/>
  <c r="I67" i="312"/>
  <c r="F67" i="312"/>
  <c r="W66" i="312"/>
  <c r="W86" i="312" s="1"/>
  <c r="R66" i="312"/>
  <c r="R86" i="312" s="1"/>
  <c r="O66" i="312"/>
  <c r="O86" i="312" s="1"/>
  <c r="L66" i="312"/>
  <c r="L86" i="312" s="1"/>
  <c r="I66" i="312"/>
  <c r="I86" i="312" s="1"/>
  <c r="F66" i="312"/>
  <c r="F86" i="312" s="1"/>
  <c r="W56" i="312"/>
  <c r="W27" i="312" s="1"/>
  <c r="R56" i="312"/>
  <c r="O56" i="312"/>
  <c r="O27" i="312" s="1"/>
  <c r="L56" i="312"/>
  <c r="I56" i="312"/>
  <c r="I27" i="312" s="1"/>
  <c r="F56" i="312"/>
  <c r="W55" i="312"/>
  <c r="R55" i="312"/>
  <c r="O55" i="312"/>
  <c r="L55" i="312"/>
  <c r="I55" i="312"/>
  <c r="F55" i="312"/>
  <c r="W54" i="312"/>
  <c r="W25" i="312" s="1"/>
  <c r="R54" i="312"/>
  <c r="O54" i="312"/>
  <c r="O25" i="312" s="1"/>
  <c r="L54" i="312"/>
  <c r="I54" i="312"/>
  <c r="I25" i="312" s="1"/>
  <c r="F54" i="312"/>
  <c r="W53" i="312"/>
  <c r="R53" i="312"/>
  <c r="O53" i="312"/>
  <c r="L53" i="312"/>
  <c r="I53" i="312"/>
  <c r="F53" i="312"/>
  <c r="W52" i="312"/>
  <c r="W23" i="312" s="1"/>
  <c r="R52" i="312"/>
  <c r="O52" i="312"/>
  <c r="O23" i="312" s="1"/>
  <c r="L52" i="312"/>
  <c r="I52" i="312"/>
  <c r="I23" i="312" s="1"/>
  <c r="F52" i="312"/>
  <c r="W51" i="312"/>
  <c r="R51" i="312"/>
  <c r="O51" i="312"/>
  <c r="L51" i="312"/>
  <c r="I51" i="312"/>
  <c r="F51" i="312"/>
  <c r="W50" i="312"/>
  <c r="W21" i="312" s="1"/>
  <c r="R50" i="312"/>
  <c r="O50" i="312"/>
  <c r="O21" i="312" s="1"/>
  <c r="L50" i="312"/>
  <c r="I50" i="312"/>
  <c r="I21" i="312" s="1"/>
  <c r="F50" i="312"/>
  <c r="W49" i="312"/>
  <c r="R49" i="312"/>
  <c r="O49" i="312"/>
  <c r="L49" i="312"/>
  <c r="I49" i="312"/>
  <c r="F49" i="312"/>
  <c r="W48" i="312"/>
  <c r="W19" i="312" s="1"/>
  <c r="R48" i="312"/>
  <c r="O48" i="312"/>
  <c r="O19" i="312" s="1"/>
  <c r="L48" i="312"/>
  <c r="I48" i="312"/>
  <c r="I19" i="312" s="1"/>
  <c r="F48" i="312"/>
  <c r="W47" i="312"/>
  <c r="R47" i="312"/>
  <c r="O47" i="312"/>
  <c r="L47" i="312"/>
  <c r="I47" i="312"/>
  <c r="F47" i="312"/>
  <c r="W46" i="312"/>
  <c r="R46" i="312"/>
  <c r="O46" i="312"/>
  <c r="L46" i="312"/>
  <c r="I46" i="312"/>
  <c r="F46" i="312"/>
  <c r="W45" i="312"/>
  <c r="R45" i="312"/>
  <c r="O45" i="312"/>
  <c r="L45" i="312"/>
  <c r="I45" i="312"/>
  <c r="F45" i="312"/>
  <c r="W44" i="312"/>
  <c r="R44" i="312"/>
  <c r="O44" i="312"/>
  <c r="L44" i="312"/>
  <c r="I44" i="312"/>
  <c r="F44" i="312"/>
  <c r="W43" i="312"/>
  <c r="R43" i="312"/>
  <c r="O43" i="312"/>
  <c r="L43" i="312"/>
  <c r="I43" i="312"/>
  <c r="F43" i="312"/>
  <c r="W42" i="312"/>
  <c r="R42" i="312"/>
  <c r="O42" i="312"/>
  <c r="L42" i="312"/>
  <c r="I42" i="312"/>
  <c r="F42" i="312"/>
  <c r="W41" i="312"/>
  <c r="R41" i="312"/>
  <c r="O41" i="312"/>
  <c r="L41" i="312"/>
  <c r="I41" i="312"/>
  <c r="F41" i="312"/>
  <c r="W40" i="312"/>
  <c r="R40" i="312"/>
  <c r="O40" i="312"/>
  <c r="L40" i="312"/>
  <c r="I40" i="312"/>
  <c r="F40" i="312"/>
  <c r="W39" i="312"/>
  <c r="R39" i="312"/>
  <c r="O39" i="312"/>
  <c r="L39" i="312"/>
  <c r="I39" i="312"/>
  <c r="F39" i="312"/>
  <c r="W38" i="312"/>
  <c r="R38" i="312"/>
  <c r="O38" i="312"/>
  <c r="L38" i="312"/>
  <c r="I38" i="312"/>
  <c r="F38" i="312"/>
  <c r="W37" i="312"/>
  <c r="R37" i="312"/>
  <c r="O37" i="312"/>
  <c r="L37" i="312"/>
  <c r="I37" i="312"/>
  <c r="F37" i="312"/>
  <c r="V27" i="312"/>
  <c r="U27" i="312"/>
  <c r="T27" i="312"/>
  <c r="S27" i="312"/>
  <c r="Q27" i="312"/>
  <c r="P27" i="312"/>
  <c r="R27" i="312" s="1"/>
  <c r="N27" i="312"/>
  <c r="M27" i="312"/>
  <c r="K27" i="312"/>
  <c r="J27" i="312"/>
  <c r="H27" i="312"/>
  <c r="G27" i="312"/>
  <c r="F27" i="312"/>
  <c r="E27" i="312"/>
  <c r="D27" i="312"/>
  <c r="C27" i="312"/>
  <c r="W26" i="312"/>
  <c r="V26" i="312"/>
  <c r="U26" i="312"/>
  <c r="T26" i="312"/>
  <c r="S26" i="312"/>
  <c r="Q26" i="312"/>
  <c r="P26" i="312"/>
  <c r="O26" i="312"/>
  <c r="N26" i="312" s="1"/>
  <c r="M26" i="312"/>
  <c r="K26" i="312"/>
  <c r="J26" i="312"/>
  <c r="I26" i="312"/>
  <c r="H26" i="312"/>
  <c r="G26" i="312"/>
  <c r="E26" i="312"/>
  <c r="D26" i="312"/>
  <c r="C26" i="312"/>
  <c r="V25" i="312"/>
  <c r="U25" i="312"/>
  <c r="T25" i="312"/>
  <c r="S25" i="312"/>
  <c r="Q25" i="312"/>
  <c r="P25" i="312"/>
  <c r="N25" i="312"/>
  <c r="M25" i="312"/>
  <c r="K25" i="312"/>
  <c r="J25" i="312"/>
  <c r="H25" i="312"/>
  <c r="G25" i="312"/>
  <c r="F25" i="312"/>
  <c r="E25" i="312"/>
  <c r="D25" i="312"/>
  <c r="C25" i="312"/>
  <c r="W24" i="312"/>
  <c r="V24" i="312"/>
  <c r="U24" i="312"/>
  <c r="T24" i="312"/>
  <c r="S24" i="312"/>
  <c r="Q24" i="312"/>
  <c r="P24" i="312"/>
  <c r="R24" i="312" s="1"/>
  <c r="O24" i="312"/>
  <c r="N24" i="312"/>
  <c r="M24" i="312"/>
  <c r="K24" i="312"/>
  <c r="J24" i="312"/>
  <c r="I24" i="312"/>
  <c r="H24" i="312"/>
  <c r="G24" i="312"/>
  <c r="E24" i="312"/>
  <c r="D24" i="312"/>
  <c r="C24" i="312"/>
  <c r="V23" i="312"/>
  <c r="U23" i="312"/>
  <c r="T23" i="312"/>
  <c r="S23" i="312"/>
  <c r="Q23" i="312"/>
  <c r="P23" i="312"/>
  <c r="N23" i="312"/>
  <c r="M23" i="312"/>
  <c r="K23" i="312"/>
  <c r="J23" i="312"/>
  <c r="H23" i="312"/>
  <c r="G23" i="312"/>
  <c r="F23" i="312"/>
  <c r="E23" i="312"/>
  <c r="D23" i="312"/>
  <c r="C23" i="312"/>
  <c r="W22" i="312"/>
  <c r="V22" i="312"/>
  <c r="U22" i="312"/>
  <c r="T22" i="312"/>
  <c r="S22" i="312"/>
  <c r="Q22" i="312"/>
  <c r="P22" i="312"/>
  <c r="R22" i="312" s="1"/>
  <c r="O22" i="312"/>
  <c r="M22" i="312"/>
  <c r="K22" i="312"/>
  <c r="J22" i="312"/>
  <c r="I22" i="312"/>
  <c r="H22" i="312"/>
  <c r="G22" i="312"/>
  <c r="E22" i="312"/>
  <c r="D22" i="312"/>
  <c r="C22" i="312"/>
  <c r="V21" i="312"/>
  <c r="U21" i="312"/>
  <c r="T21" i="312"/>
  <c r="S21" i="312"/>
  <c r="Q21" i="312"/>
  <c r="P21" i="312"/>
  <c r="R21" i="312" s="1"/>
  <c r="N21" i="312"/>
  <c r="M21" i="312"/>
  <c r="K21" i="312"/>
  <c r="J21" i="312"/>
  <c r="H21" i="312"/>
  <c r="G21" i="312"/>
  <c r="F21" i="312"/>
  <c r="E21" i="312"/>
  <c r="D21" i="312"/>
  <c r="C21" i="312"/>
  <c r="W20" i="312"/>
  <c r="V20" i="312"/>
  <c r="U20" i="312"/>
  <c r="T20" i="312"/>
  <c r="S20" i="312"/>
  <c r="Q20" i="312"/>
  <c r="P20" i="312"/>
  <c r="O20" i="312"/>
  <c r="N20" i="312"/>
  <c r="M20" i="312"/>
  <c r="K20" i="312"/>
  <c r="J20" i="312"/>
  <c r="I20" i="312"/>
  <c r="H20" i="312"/>
  <c r="G20" i="312"/>
  <c r="E20" i="312"/>
  <c r="D20" i="312"/>
  <c r="C20" i="312"/>
  <c r="V19" i="312"/>
  <c r="U19" i="312"/>
  <c r="T19" i="312"/>
  <c r="S19" i="312"/>
  <c r="Q19" i="312"/>
  <c r="P19" i="312"/>
  <c r="R19" i="312" s="1"/>
  <c r="N19" i="312"/>
  <c r="M19" i="312"/>
  <c r="K19" i="312"/>
  <c r="J19" i="312"/>
  <c r="H19" i="312"/>
  <c r="G19" i="312"/>
  <c r="F19" i="312"/>
  <c r="E19" i="312"/>
  <c r="D19" i="312"/>
  <c r="C19" i="312"/>
  <c r="W18" i="312"/>
  <c r="V18" i="312"/>
  <c r="U18" i="312"/>
  <c r="T18" i="312"/>
  <c r="S18" i="312"/>
  <c r="Q18" i="312"/>
  <c r="P18" i="312"/>
  <c r="O18" i="312"/>
  <c r="N18" i="312"/>
  <c r="M18" i="312"/>
  <c r="K18" i="312"/>
  <c r="J18" i="312"/>
  <c r="I18" i="312"/>
  <c r="H18" i="312"/>
  <c r="G18" i="312"/>
  <c r="E18" i="312"/>
  <c r="D18" i="312"/>
  <c r="C18" i="312"/>
  <c r="W17" i="312"/>
  <c r="V17" i="312"/>
  <c r="U17" i="312"/>
  <c r="T17" i="312"/>
  <c r="S17" i="312"/>
  <c r="Q17" i="312"/>
  <c r="P17" i="312"/>
  <c r="O17" i="312"/>
  <c r="N17" i="312"/>
  <c r="M17" i="312"/>
  <c r="K17" i="312"/>
  <c r="J17" i="312"/>
  <c r="I17" i="312"/>
  <c r="H17" i="312"/>
  <c r="G17" i="312"/>
  <c r="E17" i="312"/>
  <c r="D17" i="312"/>
  <c r="C17" i="312"/>
  <c r="W16" i="312"/>
  <c r="V16" i="312"/>
  <c r="U16" i="312"/>
  <c r="T16" i="312"/>
  <c r="S16" i="312"/>
  <c r="Q16" i="312"/>
  <c r="P16" i="312"/>
  <c r="O16" i="312"/>
  <c r="N16" i="312"/>
  <c r="M16" i="312"/>
  <c r="L16" i="312"/>
  <c r="K16" i="312"/>
  <c r="J16" i="312"/>
  <c r="I16" i="312"/>
  <c r="H16" i="312"/>
  <c r="G16" i="312"/>
  <c r="F16" i="312"/>
  <c r="E16" i="312"/>
  <c r="D16" i="312"/>
  <c r="C16" i="312"/>
  <c r="W15" i="312"/>
  <c r="V15" i="312"/>
  <c r="U15" i="312"/>
  <c r="T15" i="312"/>
  <c r="S15" i="312"/>
  <c r="Q15" i="312"/>
  <c r="P15" i="312"/>
  <c r="O15" i="312"/>
  <c r="N15" i="312"/>
  <c r="M15" i="312"/>
  <c r="K15" i="312"/>
  <c r="J15" i="312"/>
  <c r="I15" i="312"/>
  <c r="H15" i="312"/>
  <c r="G15" i="312"/>
  <c r="E15" i="312"/>
  <c r="D15" i="312"/>
  <c r="C15" i="312"/>
  <c r="W14" i="312"/>
  <c r="V14" i="312"/>
  <c r="U14" i="312"/>
  <c r="T14" i="312"/>
  <c r="S14" i="312"/>
  <c r="Q14" i="312"/>
  <c r="P14" i="312"/>
  <c r="O14" i="312"/>
  <c r="N14" i="312"/>
  <c r="M14" i="312"/>
  <c r="L14" i="312"/>
  <c r="K14" i="312"/>
  <c r="J14" i="312"/>
  <c r="I14" i="312"/>
  <c r="H14" i="312"/>
  <c r="G14" i="312"/>
  <c r="F14" i="312"/>
  <c r="E14" i="312"/>
  <c r="D14" i="312"/>
  <c r="C14" i="312"/>
  <c r="W13" i="312"/>
  <c r="V13" i="312"/>
  <c r="U13" i="312"/>
  <c r="T13" i="312"/>
  <c r="S13" i="312"/>
  <c r="Q13" i="312"/>
  <c r="P13" i="312"/>
  <c r="O13" i="312"/>
  <c r="N13" i="312"/>
  <c r="M13" i="312"/>
  <c r="K13" i="312"/>
  <c r="J13" i="312"/>
  <c r="I13" i="312"/>
  <c r="H13" i="312"/>
  <c r="G13" i="312"/>
  <c r="E13" i="312"/>
  <c r="D13" i="312"/>
  <c r="C13" i="312"/>
  <c r="W12" i="312"/>
  <c r="V12" i="312"/>
  <c r="U12" i="312"/>
  <c r="T12" i="312"/>
  <c r="S12" i="312"/>
  <c r="Q12" i="312"/>
  <c r="P12" i="312"/>
  <c r="O12" i="312"/>
  <c r="N12" i="312"/>
  <c r="M12" i="312"/>
  <c r="L12" i="312"/>
  <c r="K12" i="312"/>
  <c r="J12" i="312"/>
  <c r="I12" i="312"/>
  <c r="H12" i="312"/>
  <c r="G12" i="312"/>
  <c r="F12" i="312"/>
  <c r="E12" i="312"/>
  <c r="D12" i="312"/>
  <c r="C12" i="312"/>
  <c r="W11" i="312"/>
  <c r="V11" i="312"/>
  <c r="U11" i="312"/>
  <c r="T11" i="312"/>
  <c r="S11" i="312"/>
  <c r="Q11" i="312"/>
  <c r="P11" i="312"/>
  <c r="O11" i="312"/>
  <c r="N11" i="312"/>
  <c r="M11" i="312"/>
  <c r="K11" i="312"/>
  <c r="J11" i="312"/>
  <c r="I11" i="312"/>
  <c r="H11" i="312"/>
  <c r="G11" i="312"/>
  <c r="E11" i="312"/>
  <c r="D11" i="312"/>
  <c r="C11" i="312"/>
  <c r="W10" i="312"/>
  <c r="V10" i="312"/>
  <c r="U10" i="312"/>
  <c r="T10" i="312"/>
  <c r="S10" i="312"/>
  <c r="Q10" i="312"/>
  <c r="P10" i="312"/>
  <c r="O10" i="312"/>
  <c r="N10" i="312"/>
  <c r="M10" i="312"/>
  <c r="L10" i="312"/>
  <c r="K10" i="312"/>
  <c r="J10" i="312"/>
  <c r="I10" i="312"/>
  <c r="H10" i="312"/>
  <c r="G10" i="312"/>
  <c r="F10" i="312"/>
  <c r="E10" i="312"/>
  <c r="D10" i="312"/>
  <c r="C10" i="312"/>
  <c r="W9" i="312"/>
  <c r="V9" i="312"/>
  <c r="U9" i="312"/>
  <c r="T9" i="312"/>
  <c r="S9" i="312"/>
  <c r="Q28" i="312"/>
  <c r="P9" i="312"/>
  <c r="R9" i="312" s="1"/>
  <c r="O9" i="312"/>
  <c r="N9" i="312"/>
  <c r="M9" i="312"/>
  <c r="M28" i="312" s="1"/>
  <c r="K9" i="312"/>
  <c r="I9" i="312"/>
  <c r="H9" i="312"/>
  <c r="G9" i="312"/>
  <c r="E9" i="312"/>
  <c r="D9" i="312"/>
  <c r="C9" i="312"/>
  <c r="W8" i="312"/>
  <c r="W28" i="312" s="1"/>
  <c r="V8" i="312"/>
  <c r="U8" i="312"/>
  <c r="T8" i="312"/>
  <c r="S8" i="312"/>
  <c r="S28" i="312" s="1"/>
  <c r="Q8" i="312"/>
  <c r="P8" i="312"/>
  <c r="O8" i="312"/>
  <c r="N8" i="312"/>
  <c r="N28" i="312" s="1"/>
  <c r="M8" i="312"/>
  <c r="L8" i="312"/>
  <c r="K8" i="312"/>
  <c r="K28" i="312" s="1"/>
  <c r="J8" i="312"/>
  <c r="J28" i="312" s="1"/>
  <c r="I8" i="312"/>
  <c r="H8" i="312"/>
  <c r="H28" i="312" s="1"/>
  <c r="G8" i="312"/>
  <c r="G28" i="312" s="1"/>
  <c r="F8" i="312"/>
  <c r="E8" i="312"/>
  <c r="D8" i="312"/>
  <c r="D28" i="312" s="1"/>
  <c r="C8" i="312"/>
  <c r="C28" i="312" s="1"/>
  <c r="O28" i="312" l="1"/>
  <c r="T28" i="312"/>
  <c r="V28" i="312"/>
  <c r="E28" i="312"/>
  <c r="U28" i="312"/>
  <c r="R10" i="312"/>
  <c r="R11" i="312"/>
  <c r="R12" i="312"/>
  <c r="R13" i="312"/>
  <c r="R14" i="312"/>
  <c r="R15" i="312"/>
  <c r="R16" i="312"/>
  <c r="R17" i="312"/>
  <c r="R18" i="312"/>
  <c r="R20" i="312"/>
  <c r="R23" i="312"/>
  <c r="R25" i="312"/>
  <c r="R26" i="312"/>
  <c r="P28" i="312"/>
  <c r="R28" i="312" s="1"/>
  <c r="R8" i="312"/>
  <c r="I28" i="312"/>
  <c r="F9" i="312"/>
  <c r="L9" i="312"/>
  <c r="F11" i="312"/>
  <c r="L11" i="312"/>
  <c r="F13" i="312"/>
  <c r="L13" i="312"/>
  <c r="F15" i="312"/>
  <c r="L15" i="312"/>
  <c r="F17" i="312"/>
  <c r="L17" i="312"/>
  <c r="F18" i="312"/>
  <c r="L18" i="312"/>
  <c r="L19" i="312"/>
  <c r="F20" i="312"/>
  <c r="L20" i="312"/>
  <c r="L21" i="312"/>
  <c r="F22" i="312"/>
  <c r="L22" i="312"/>
  <c r="L28" i="312" s="1"/>
  <c r="L23" i="312"/>
  <c r="F24" i="312"/>
  <c r="L24" i="312"/>
  <c r="L25" i="312"/>
  <c r="F26" i="312"/>
  <c r="L26" i="312"/>
  <c r="L27" i="312"/>
  <c r="F28" i="312"/>
  <c r="I87" i="313"/>
  <c r="I28" i="313" s="1"/>
  <c r="I8" i="313"/>
  <c r="F87" i="313"/>
  <c r="F28" i="313" s="1"/>
  <c r="BA9" i="284"/>
  <c r="BB9" i="284"/>
  <c r="BA10" i="284"/>
  <c r="BB10" i="284"/>
  <c r="BA11" i="284"/>
  <c r="BB11" i="284"/>
  <c r="BA12" i="284"/>
  <c r="BB12" i="284"/>
  <c r="BA13" i="284"/>
  <c r="BB13" i="284"/>
  <c r="BA14" i="284"/>
  <c r="BB14" i="284"/>
  <c r="BA15" i="284"/>
  <c r="BB15" i="284"/>
  <c r="BA16" i="284"/>
  <c r="BB16" i="284"/>
  <c r="BA17" i="284"/>
  <c r="BB17" i="284"/>
  <c r="BA18" i="284"/>
  <c r="BB18" i="284"/>
  <c r="BA19" i="284"/>
  <c r="BB19" i="284"/>
  <c r="BA20" i="284"/>
  <c r="BB20" i="284"/>
  <c r="BA21" i="284"/>
  <c r="BB21" i="284"/>
  <c r="BA22" i="284"/>
  <c r="BB22" i="284"/>
  <c r="BA23" i="284"/>
  <c r="BB23" i="284"/>
  <c r="BA24" i="284"/>
  <c r="BB24" i="284"/>
  <c r="BA25" i="284"/>
  <c r="BB25" i="284"/>
  <c r="BA26" i="284"/>
  <c r="BB26" i="284"/>
  <c r="BA27" i="284"/>
  <c r="BB27" i="284"/>
  <c r="BB8" i="284"/>
  <c r="BA8" i="284"/>
  <c r="X28" i="284"/>
  <c r="Y28" i="284"/>
  <c r="Z28" i="284"/>
  <c r="AA28" i="284"/>
  <c r="AB28" i="284"/>
  <c r="AC28" i="284"/>
  <c r="AD28" i="284"/>
  <c r="AE28" i="284"/>
  <c r="AF28" i="284"/>
  <c r="AG28" i="284"/>
  <c r="AH28" i="284"/>
  <c r="AI28" i="284"/>
  <c r="AJ28" i="284"/>
  <c r="W28" i="284"/>
  <c r="AP28" i="284"/>
  <c r="AQ28" i="284"/>
  <c r="AR28" i="284"/>
  <c r="AS28" i="284"/>
  <c r="AT28" i="284"/>
  <c r="AU28" i="284"/>
  <c r="AV28" i="284"/>
  <c r="AW28" i="284"/>
  <c r="AX28" i="284"/>
  <c r="AY28" i="284"/>
  <c r="AZ28" i="284"/>
  <c r="AO28" i="284"/>
  <c r="D28" i="284"/>
  <c r="E28" i="284"/>
  <c r="F28" i="284"/>
  <c r="G28" i="284"/>
  <c r="H28" i="284"/>
  <c r="I28" i="284"/>
  <c r="J28" i="284"/>
  <c r="K28" i="284"/>
  <c r="L28" i="284"/>
  <c r="M28" i="284"/>
  <c r="N28" i="284"/>
  <c r="O28" i="284"/>
  <c r="P28" i="284"/>
  <c r="Q28" i="284"/>
  <c r="R28" i="284"/>
  <c r="C28" i="284"/>
  <c r="BC8" i="284" l="1"/>
  <c r="BC26" i="284"/>
  <c r="BC19" i="284"/>
  <c r="BC18" i="284"/>
  <c r="BC11" i="284"/>
  <c r="BC10" i="284"/>
  <c r="BC17" i="284"/>
  <c r="BC15" i="284"/>
  <c r="BC14" i="284"/>
  <c r="BC25" i="284"/>
  <c r="BC23" i="284"/>
  <c r="BC22" i="284"/>
  <c r="BC20" i="284"/>
  <c r="BA28" i="284"/>
  <c r="BC13" i="284"/>
  <c r="BC12" i="284"/>
  <c r="BB28" i="284"/>
  <c r="BC21" i="284"/>
  <c r="BC16" i="284"/>
  <c r="BC24" i="284"/>
  <c r="BC27" i="284"/>
  <c r="BC9" i="284"/>
  <c r="O9" i="130"/>
  <c r="P9" i="130"/>
  <c r="Q9" i="130" s="1"/>
  <c r="O10" i="130"/>
  <c r="P10" i="130"/>
  <c r="Q10" i="130" s="1"/>
  <c r="O11" i="130"/>
  <c r="P11" i="130"/>
  <c r="O12" i="130"/>
  <c r="P12" i="130"/>
  <c r="O13" i="130"/>
  <c r="P13" i="130"/>
  <c r="Q13" i="130" s="1"/>
  <c r="O14" i="130"/>
  <c r="P14" i="130"/>
  <c r="Q14" i="130" s="1"/>
  <c r="O15" i="130"/>
  <c r="P15" i="130"/>
  <c r="O16" i="130"/>
  <c r="P16" i="130"/>
  <c r="O17" i="130"/>
  <c r="P17" i="130"/>
  <c r="Q17" i="130"/>
  <c r="O18" i="130"/>
  <c r="P18" i="130"/>
  <c r="Q18" i="130" s="1"/>
  <c r="O19" i="130"/>
  <c r="P19" i="130"/>
  <c r="O20" i="130"/>
  <c r="P20" i="130"/>
  <c r="O21" i="130"/>
  <c r="P21" i="130"/>
  <c r="Q21" i="130" s="1"/>
  <c r="O22" i="130"/>
  <c r="P22" i="130"/>
  <c r="Q22" i="130" s="1"/>
  <c r="O23" i="130"/>
  <c r="P23" i="130"/>
  <c r="O24" i="130"/>
  <c r="Q24" i="130" s="1"/>
  <c r="P24" i="130"/>
  <c r="O25" i="130"/>
  <c r="P25" i="130"/>
  <c r="Q25" i="130"/>
  <c r="O26" i="130"/>
  <c r="P26" i="130"/>
  <c r="Q26" i="130" s="1"/>
  <c r="O27" i="130"/>
  <c r="P27" i="130"/>
  <c r="P8" i="130"/>
  <c r="O8" i="130"/>
  <c r="Q8" i="130" s="1"/>
  <c r="D28" i="130"/>
  <c r="E28" i="130"/>
  <c r="F28" i="130"/>
  <c r="G28" i="130"/>
  <c r="H28" i="130"/>
  <c r="I28" i="130"/>
  <c r="J28" i="130"/>
  <c r="K28" i="130"/>
  <c r="L28" i="130"/>
  <c r="M28" i="130"/>
  <c r="N28" i="130"/>
  <c r="C28" i="130"/>
  <c r="Q27" i="130" l="1"/>
  <c r="Q20" i="130"/>
  <c r="Q19" i="130"/>
  <c r="Q23" i="130"/>
  <c r="Q16" i="130"/>
  <c r="Q15" i="130"/>
  <c r="Q12" i="130"/>
  <c r="Q11" i="130"/>
  <c r="P28" i="130"/>
  <c r="O28" i="130"/>
  <c r="BC28" i="284"/>
  <c r="Q28" i="130"/>
  <c r="AA11" i="217" l="1"/>
  <c r="AB11" i="217"/>
  <c r="AC11" i="217" s="1"/>
  <c r="AA12" i="217"/>
  <c r="AB12" i="217"/>
  <c r="AC12" i="217" s="1"/>
  <c r="AA13" i="217"/>
  <c r="AB13" i="217"/>
  <c r="AA14" i="217"/>
  <c r="AB14" i="217"/>
  <c r="AA15" i="217"/>
  <c r="AB15" i="217"/>
  <c r="AA16" i="217"/>
  <c r="AB16" i="217"/>
  <c r="AC16" i="217" s="1"/>
  <c r="AA17" i="217"/>
  <c r="AB17" i="217"/>
  <c r="AA18" i="217"/>
  <c r="AB18" i="217"/>
  <c r="AA19" i="217"/>
  <c r="AB19" i="217"/>
  <c r="AC19" i="217" s="1"/>
  <c r="AA20" i="217"/>
  <c r="AB20" i="217"/>
  <c r="AC20" i="217" s="1"/>
  <c r="AA21" i="217"/>
  <c r="AB21" i="217"/>
  <c r="AA22" i="217"/>
  <c r="AB22" i="217"/>
  <c r="AA23" i="217"/>
  <c r="AB23" i="217"/>
  <c r="AC23" i="217" s="1"/>
  <c r="AA24" i="217"/>
  <c r="AB24" i="217"/>
  <c r="AC24" i="217" s="1"/>
  <c r="AA25" i="217"/>
  <c r="AB25" i="217"/>
  <c r="AA26" i="217"/>
  <c r="AB26" i="217"/>
  <c r="AA27" i="217"/>
  <c r="AB27" i="217"/>
  <c r="AC27" i="217" s="1"/>
  <c r="AA28" i="217"/>
  <c r="AB28" i="217"/>
  <c r="AA29" i="217"/>
  <c r="AB29" i="217"/>
  <c r="AB10" i="217"/>
  <c r="AA10" i="217"/>
  <c r="L30" i="217"/>
  <c r="K30" i="217"/>
  <c r="AC10" i="217" l="1"/>
  <c r="AC28" i="217"/>
  <c r="AC26" i="217"/>
  <c r="AC14" i="217"/>
  <c r="AC25" i="217"/>
  <c r="AC13" i="217"/>
  <c r="AC22" i="217"/>
  <c r="AC21" i="217"/>
  <c r="AC18" i="217"/>
  <c r="AC17" i="217"/>
  <c r="AC15" i="217"/>
  <c r="AC29" i="217"/>
  <c r="BB9" i="296"/>
  <c r="BC9" i="296" s="1"/>
  <c r="BB10" i="296"/>
  <c r="BC10" i="296" s="1"/>
  <c r="BB11" i="296"/>
  <c r="BB12" i="296"/>
  <c r="BB13" i="296"/>
  <c r="BC13" i="296" s="1"/>
  <c r="BB14" i="296"/>
  <c r="BB15" i="296"/>
  <c r="BB16" i="296"/>
  <c r="BB17" i="296"/>
  <c r="BC17" i="296" s="1"/>
  <c r="BB18" i="296"/>
  <c r="BB19" i="296"/>
  <c r="BB20" i="296"/>
  <c r="BB21" i="296"/>
  <c r="BC21" i="296" s="1"/>
  <c r="BB22" i="296"/>
  <c r="BB23" i="296"/>
  <c r="BB24" i="296"/>
  <c r="BB25" i="296"/>
  <c r="BB26" i="296"/>
  <c r="BB27" i="296"/>
  <c r="BC18" i="296" l="1"/>
  <c r="BC27" i="296"/>
  <c r="BC16" i="296"/>
  <c r="BC26" i="296"/>
  <c r="BC25" i="296"/>
  <c r="BC22" i="296"/>
  <c r="BC14" i="296"/>
  <c r="BC24" i="296"/>
  <c r="BC23" i="296"/>
  <c r="BC15" i="296"/>
  <c r="BC20" i="296"/>
  <c r="BC19" i="296"/>
  <c r="BC12" i="296"/>
  <c r="BC11" i="296"/>
  <c r="M9" i="157"/>
  <c r="O9" i="157" s="1"/>
  <c r="N9" i="157"/>
  <c r="M10" i="157"/>
  <c r="N10" i="157"/>
  <c r="O10" i="157"/>
  <c r="M11" i="157"/>
  <c r="N11" i="157"/>
  <c r="O11" i="157" s="1"/>
  <c r="M12" i="157"/>
  <c r="N12" i="157"/>
  <c r="M13" i="157"/>
  <c r="N13" i="157"/>
  <c r="M14" i="157"/>
  <c r="N14" i="157"/>
  <c r="M15" i="157"/>
  <c r="N15" i="157"/>
  <c r="O15" i="157" s="1"/>
  <c r="M16" i="157"/>
  <c r="N16" i="157"/>
  <c r="M17" i="157"/>
  <c r="O17" i="157" s="1"/>
  <c r="N17" i="157"/>
  <c r="M18" i="157"/>
  <c r="N18" i="157"/>
  <c r="O18" i="157"/>
  <c r="M19" i="157"/>
  <c r="N19" i="157"/>
  <c r="O19" i="157" s="1"/>
  <c r="M20" i="157"/>
  <c r="N20" i="157"/>
  <c r="M21" i="157"/>
  <c r="N21" i="157"/>
  <c r="M22" i="157"/>
  <c r="N22" i="157"/>
  <c r="O22" i="157" s="1"/>
  <c r="M23" i="157"/>
  <c r="N23" i="157"/>
  <c r="M24" i="157"/>
  <c r="O24" i="157" s="1"/>
  <c r="N24" i="157"/>
  <c r="M25" i="157"/>
  <c r="O25" i="157" s="1"/>
  <c r="N25" i="157"/>
  <c r="M26" i="157"/>
  <c r="N26" i="157"/>
  <c r="O26" i="157"/>
  <c r="M27" i="157"/>
  <c r="N27" i="157"/>
  <c r="O27" i="157" s="1"/>
  <c r="D28" i="157"/>
  <c r="E28" i="157"/>
  <c r="F28" i="157"/>
  <c r="G28" i="157"/>
  <c r="H28" i="157"/>
  <c r="I28" i="157"/>
  <c r="J28" i="157"/>
  <c r="K28" i="157"/>
  <c r="L28" i="157"/>
  <c r="C28" i="157"/>
  <c r="O23" i="157" l="1"/>
  <c r="O21" i="157"/>
  <c r="O20" i="157"/>
  <c r="O13" i="157"/>
  <c r="O12" i="157"/>
  <c r="O16" i="157"/>
  <c r="O14" i="157"/>
  <c r="D28" i="167" l="1"/>
  <c r="E28" i="167"/>
  <c r="F28" i="167"/>
  <c r="G28" i="167"/>
  <c r="H28" i="167"/>
  <c r="I28" i="167"/>
  <c r="J28" i="167"/>
  <c r="K28" i="167"/>
  <c r="L28" i="167"/>
  <c r="M28" i="167"/>
  <c r="N28" i="167"/>
  <c r="O28" i="167"/>
  <c r="P28" i="167"/>
  <c r="Q28" i="167"/>
  <c r="R28" i="167"/>
  <c r="C28" i="167"/>
  <c r="M27" i="304" l="1"/>
  <c r="L27" i="304"/>
  <c r="K27" i="304"/>
  <c r="J27" i="304"/>
  <c r="I27" i="304"/>
  <c r="H27" i="304"/>
  <c r="G27" i="304"/>
  <c r="F27" i="304"/>
  <c r="E27" i="304"/>
  <c r="D27" i="304"/>
  <c r="C27" i="304"/>
  <c r="N26" i="304"/>
  <c r="N25" i="304"/>
  <c r="N24" i="304"/>
  <c r="N23" i="304"/>
  <c r="N22" i="304"/>
  <c r="N21" i="304"/>
  <c r="N20" i="304"/>
  <c r="N19" i="304"/>
  <c r="N18" i="304"/>
  <c r="N17" i="304"/>
  <c r="N16" i="304"/>
  <c r="N15" i="304"/>
  <c r="N14" i="304"/>
  <c r="N13" i="304"/>
  <c r="N12" i="304"/>
  <c r="N11" i="304"/>
  <c r="N10" i="304"/>
  <c r="N9" i="304"/>
  <c r="N8" i="304"/>
  <c r="N7" i="304"/>
  <c r="N27" i="304" l="1"/>
  <c r="AM11" i="303"/>
  <c r="AM12" i="303"/>
  <c r="AM13" i="303"/>
  <c r="AM14" i="303"/>
  <c r="AM15" i="303"/>
  <c r="AM16" i="303"/>
  <c r="AM17" i="303"/>
  <c r="AM18" i="303"/>
  <c r="AM19" i="303"/>
  <c r="AM20" i="303"/>
  <c r="AM21" i="303"/>
  <c r="AM22" i="303"/>
  <c r="AM23" i="303"/>
  <c r="AM24" i="303"/>
  <c r="AM25" i="303"/>
  <c r="AM26" i="303"/>
  <c r="AM27" i="303"/>
  <c r="AM28" i="303"/>
  <c r="AM29" i="303"/>
  <c r="AM10" i="303"/>
  <c r="AQ30" i="303"/>
  <c r="AP30" i="303"/>
  <c r="AO30" i="303"/>
  <c r="AN30" i="303"/>
  <c r="AL30" i="303"/>
  <c r="AK30" i="303"/>
  <c r="AJ30" i="303"/>
  <c r="AI30" i="303"/>
  <c r="AH30" i="303"/>
  <c r="AF30" i="303"/>
  <c r="AE30" i="303"/>
  <c r="AD30" i="303"/>
  <c r="AC30" i="303"/>
  <c r="AB30" i="303"/>
  <c r="AA30" i="303"/>
  <c r="U30" i="303"/>
  <c r="T30" i="303"/>
  <c r="S30" i="303"/>
  <c r="R30" i="303"/>
  <c r="Q30" i="303"/>
  <c r="P30" i="303"/>
  <c r="O30" i="303"/>
  <c r="N30" i="303"/>
  <c r="M30" i="303"/>
  <c r="L30" i="303"/>
  <c r="J30" i="303"/>
  <c r="I30" i="303"/>
  <c r="H30" i="303"/>
  <c r="G30" i="303"/>
  <c r="F30" i="303"/>
  <c r="E30" i="303"/>
  <c r="D30" i="303"/>
  <c r="C30" i="303"/>
  <c r="AG30" i="303"/>
  <c r="U9" i="246"/>
  <c r="V9" i="246"/>
  <c r="W9" i="246"/>
  <c r="U10" i="246"/>
  <c r="V10" i="246"/>
  <c r="W10" i="246"/>
  <c r="U11" i="246"/>
  <c r="V11" i="246"/>
  <c r="W11" i="246"/>
  <c r="U12" i="246"/>
  <c r="V12" i="246"/>
  <c r="W12" i="246"/>
  <c r="U13" i="246"/>
  <c r="V13" i="246"/>
  <c r="W13" i="246"/>
  <c r="U14" i="246"/>
  <c r="V14" i="246"/>
  <c r="W14" i="246"/>
  <c r="U15" i="246"/>
  <c r="V15" i="246"/>
  <c r="W15" i="246"/>
  <c r="U16" i="246"/>
  <c r="V16" i="246"/>
  <c r="W16" i="246"/>
  <c r="U17" i="246"/>
  <c r="V17" i="246"/>
  <c r="W17" i="246"/>
  <c r="U18" i="246"/>
  <c r="V18" i="246"/>
  <c r="W18" i="246"/>
  <c r="U19" i="246"/>
  <c r="V19" i="246"/>
  <c r="W19" i="246"/>
  <c r="U20" i="246"/>
  <c r="V20" i="246"/>
  <c r="W20" i="246"/>
  <c r="U21" i="246"/>
  <c r="V21" i="246"/>
  <c r="W21" i="246"/>
  <c r="U22" i="246"/>
  <c r="V22" i="246"/>
  <c r="W22" i="246"/>
  <c r="U23" i="246"/>
  <c r="V23" i="246"/>
  <c r="W23" i="246"/>
  <c r="U24" i="246"/>
  <c r="V24" i="246"/>
  <c r="W24" i="246"/>
  <c r="U25" i="246"/>
  <c r="V25" i="246"/>
  <c r="W25" i="246"/>
  <c r="U26" i="246"/>
  <c r="V26" i="246"/>
  <c r="W26" i="246"/>
  <c r="U27" i="246"/>
  <c r="V27" i="246"/>
  <c r="W27" i="246"/>
  <c r="V8" i="246"/>
  <c r="W8" i="246"/>
  <c r="U8" i="246"/>
  <c r="X8" i="246" s="1"/>
  <c r="D30" i="240"/>
  <c r="E30" i="240"/>
  <c r="F30" i="240"/>
  <c r="G30" i="240"/>
  <c r="H30" i="240"/>
  <c r="I30" i="240"/>
  <c r="J30" i="240"/>
  <c r="K30" i="240"/>
  <c r="L30" i="240"/>
  <c r="M30" i="240"/>
  <c r="N30" i="240"/>
  <c r="O30" i="240"/>
  <c r="P30" i="240"/>
  <c r="Q30" i="240"/>
  <c r="R30" i="240"/>
  <c r="S30" i="240"/>
  <c r="T30" i="240"/>
  <c r="U30" i="240"/>
  <c r="V30" i="240"/>
  <c r="W11" i="240"/>
  <c r="X11" i="240"/>
  <c r="Y11" i="240" s="1"/>
  <c r="W12" i="240"/>
  <c r="X12" i="240"/>
  <c r="Y12" i="240" s="1"/>
  <c r="W13" i="240"/>
  <c r="X13" i="240"/>
  <c r="W14" i="240"/>
  <c r="X14" i="240"/>
  <c r="W15" i="240"/>
  <c r="X15" i="240"/>
  <c r="W16" i="240"/>
  <c r="X16" i="240"/>
  <c r="W17" i="240"/>
  <c r="X17" i="240"/>
  <c r="Y17" i="240" s="1"/>
  <c r="W18" i="240"/>
  <c r="X18" i="240"/>
  <c r="Y18" i="240" s="1"/>
  <c r="W19" i="240"/>
  <c r="X19" i="240"/>
  <c r="Y19" i="240" s="1"/>
  <c r="W20" i="240"/>
  <c r="X20" i="240"/>
  <c r="Y20" i="240" s="1"/>
  <c r="W21" i="240"/>
  <c r="X21" i="240"/>
  <c r="Y21" i="240" s="1"/>
  <c r="W22" i="240"/>
  <c r="X22" i="240"/>
  <c r="Y22" i="240" s="1"/>
  <c r="W23" i="240"/>
  <c r="X23" i="240"/>
  <c r="Y23" i="240" s="1"/>
  <c r="W24" i="240"/>
  <c r="X24" i="240"/>
  <c r="Y24" i="240" s="1"/>
  <c r="W25" i="240"/>
  <c r="X25" i="240"/>
  <c r="Y25" i="240" s="1"/>
  <c r="W26" i="240"/>
  <c r="X26" i="240"/>
  <c r="W27" i="240"/>
  <c r="X27" i="240"/>
  <c r="Y27" i="240" s="1"/>
  <c r="W28" i="240"/>
  <c r="X28" i="240"/>
  <c r="Y28" i="240" s="1"/>
  <c r="W29" i="240"/>
  <c r="X29" i="240"/>
  <c r="Y29" i="240" s="1"/>
  <c r="X10" i="240"/>
  <c r="W10" i="240"/>
  <c r="Y10" i="240" s="1"/>
  <c r="AP28" i="238"/>
  <c r="AQ28" i="238"/>
  <c r="AR28" i="238"/>
  <c r="AS28" i="238"/>
  <c r="AT28" i="238"/>
  <c r="AU28" i="238"/>
  <c r="AV28" i="238"/>
  <c r="AW28" i="238"/>
  <c r="AX28" i="238"/>
  <c r="AY28" i="238"/>
  <c r="AZ28" i="238"/>
  <c r="AO28" i="238"/>
  <c r="X28" i="238"/>
  <c r="Y28" i="238"/>
  <c r="Z28" i="238"/>
  <c r="AA28" i="238"/>
  <c r="AB28" i="238"/>
  <c r="AC28" i="238"/>
  <c r="AD28" i="238"/>
  <c r="AE28" i="238"/>
  <c r="AF28" i="238"/>
  <c r="AG28" i="238"/>
  <c r="AH28" i="238"/>
  <c r="AI28" i="238"/>
  <c r="AJ28" i="238"/>
  <c r="W28" i="238"/>
  <c r="D28" i="238"/>
  <c r="E28" i="238"/>
  <c r="F28" i="238"/>
  <c r="G28" i="238"/>
  <c r="H28" i="238"/>
  <c r="I28" i="238"/>
  <c r="J28" i="238"/>
  <c r="K28" i="238"/>
  <c r="L28" i="238"/>
  <c r="M28" i="238"/>
  <c r="N28" i="238"/>
  <c r="O28" i="238"/>
  <c r="P28" i="238"/>
  <c r="Q28" i="238"/>
  <c r="R28" i="238"/>
  <c r="C28" i="238"/>
  <c r="BA9" i="238"/>
  <c r="BB9" i="238"/>
  <c r="BA10" i="238"/>
  <c r="BB10" i="238"/>
  <c r="BA11" i="238"/>
  <c r="BB11" i="238"/>
  <c r="BC11" i="238" s="1"/>
  <c r="BA12" i="238"/>
  <c r="BB12" i="238"/>
  <c r="BA13" i="238"/>
  <c r="BB13" i="238"/>
  <c r="BA14" i="238"/>
  <c r="BB14" i="238"/>
  <c r="BA15" i="238"/>
  <c r="BB15" i="238"/>
  <c r="BA16" i="238"/>
  <c r="BB16" i="238"/>
  <c r="BA17" i="238"/>
  <c r="BB17" i="238"/>
  <c r="BA18" i="238"/>
  <c r="BB18" i="238"/>
  <c r="BA19" i="238"/>
  <c r="BB19" i="238"/>
  <c r="BA20" i="238"/>
  <c r="BB20" i="238"/>
  <c r="BA21" i="238"/>
  <c r="BB21" i="238"/>
  <c r="BA22" i="238"/>
  <c r="BB22" i="238"/>
  <c r="BA23" i="238"/>
  <c r="BB23" i="238"/>
  <c r="BA24" i="238"/>
  <c r="BB24" i="238"/>
  <c r="BA25" i="238"/>
  <c r="BB25" i="238"/>
  <c r="BA26" i="238"/>
  <c r="BB26" i="238"/>
  <c r="BA27" i="238"/>
  <c r="BB27" i="238"/>
  <c r="BB8" i="238"/>
  <c r="BA8" i="238"/>
  <c r="K9" i="237"/>
  <c r="L9" i="237"/>
  <c r="K10" i="237"/>
  <c r="L10" i="237"/>
  <c r="K11" i="237"/>
  <c r="L11" i="237"/>
  <c r="K12" i="237"/>
  <c r="L12" i="237"/>
  <c r="K13" i="237"/>
  <c r="L13" i="237"/>
  <c r="M13" i="237" s="1"/>
  <c r="K14" i="237"/>
  <c r="L14" i="237"/>
  <c r="K15" i="237"/>
  <c r="L15" i="237"/>
  <c r="K16" i="237"/>
  <c r="L16" i="237"/>
  <c r="K17" i="237"/>
  <c r="L17" i="237"/>
  <c r="K18" i="237"/>
  <c r="L18" i="237"/>
  <c r="K19" i="237"/>
  <c r="M19" i="237" s="1"/>
  <c r="L19" i="237"/>
  <c r="K20" i="237"/>
  <c r="M20" i="237" s="1"/>
  <c r="L20" i="237"/>
  <c r="K21" i="237"/>
  <c r="L21" i="237"/>
  <c r="M21" i="237"/>
  <c r="K22" i="237"/>
  <c r="L22" i="237"/>
  <c r="M22" i="237" s="1"/>
  <c r="K23" i="237"/>
  <c r="L23" i="237"/>
  <c r="K24" i="237"/>
  <c r="L24" i="237"/>
  <c r="K25" i="237"/>
  <c r="L25" i="237"/>
  <c r="M25" i="237" s="1"/>
  <c r="K26" i="237"/>
  <c r="L26" i="237"/>
  <c r="K27" i="237"/>
  <c r="L27" i="237"/>
  <c r="L8" i="237"/>
  <c r="K8" i="237"/>
  <c r="O9" i="106"/>
  <c r="Q9" i="106" s="1"/>
  <c r="P9" i="106"/>
  <c r="O10" i="106"/>
  <c r="P10" i="106"/>
  <c r="Q10" i="106"/>
  <c r="O11" i="106"/>
  <c r="P11" i="106"/>
  <c r="O12" i="106"/>
  <c r="P12" i="106"/>
  <c r="O13" i="106"/>
  <c r="P13" i="106"/>
  <c r="Q13" i="106" s="1"/>
  <c r="O14" i="106"/>
  <c r="P14" i="106"/>
  <c r="Q14" i="106" s="1"/>
  <c r="O15" i="106"/>
  <c r="P15" i="106"/>
  <c r="O16" i="106"/>
  <c r="P16" i="106"/>
  <c r="O17" i="106"/>
  <c r="P17" i="106"/>
  <c r="O18" i="106"/>
  <c r="P18" i="106"/>
  <c r="Q18" i="106" s="1"/>
  <c r="O19" i="106"/>
  <c r="P19" i="106"/>
  <c r="O20" i="106"/>
  <c r="P20" i="106"/>
  <c r="O21" i="106"/>
  <c r="P21" i="106"/>
  <c r="O22" i="106"/>
  <c r="P22" i="106"/>
  <c r="O23" i="106"/>
  <c r="Q23" i="106" s="1"/>
  <c r="P23" i="106"/>
  <c r="O24" i="106"/>
  <c r="Q24" i="106" s="1"/>
  <c r="P24" i="106"/>
  <c r="O25" i="106"/>
  <c r="P25" i="106"/>
  <c r="O26" i="106"/>
  <c r="P26" i="106"/>
  <c r="Q26" i="106"/>
  <c r="O27" i="106"/>
  <c r="P27" i="106"/>
  <c r="P8" i="106"/>
  <c r="O8" i="106"/>
  <c r="Q8" i="106" s="1"/>
  <c r="O9" i="105"/>
  <c r="Q9" i="105" s="1"/>
  <c r="P9" i="105"/>
  <c r="O10" i="105"/>
  <c r="P10" i="105"/>
  <c r="Q10" i="105"/>
  <c r="O11" i="105"/>
  <c r="P11" i="105"/>
  <c r="O12" i="105"/>
  <c r="P12" i="105"/>
  <c r="O13" i="105"/>
  <c r="P13" i="105"/>
  <c r="Q13" i="105" s="1"/>
  <c r="O14" i="105"/>
  <c r="P14" i="105"/>
  <c r="Q14" i="105" s="1"/>
  <c r="O15" i="105"/>
  <c r="P15" i="105"/>
  <c r="O16" i="105"/>
  <c r="P16" i="105"/>
  <c r="O17" i="105"/>
  <c r="P17" i="105"/>
  <c r="Q17" i="105" s="1"/>
  <c r="O18" i="105"/>
  <c r="P18" i="105"/>
  <c r="Q18" i="105" s="1"/>
  <c r="O19" i="105"/>
  <c r="P19" i="105"/>
  <c r="O20" i="105"/>
  <c r="Q20" i="105" s="1"/>
  <c r="P20" i="105"/>
  <c r="O21" i="105"/>
  <c r="P21" i="105"/>
  <c r="Q21" i="105"/>
  <c r="O22" i="105"/>
  <c r="P22" i="105"/>
  <c r="Q22" i="105" s="1"/>
  <c r="O23" i="105"/>
  <c r="P23" i="105"/>
  <c r="O24" i="105"/>
  <c r="P24" i="105"/>
  <c r="O25" i="105"/>
  <c r="P25" i="105"/>
  <c r="Q25" i="105" s="1"/>
  <c r="O26" i="105"/>
  <c r="P26" i="105"/>
  <c r="O27" i="105"/>
  <c r="Q27" i="105" s="1"/>
  <c r="P27" i="105"/>
  <c r="P8" i="105"/>
  <c r="O8" i="105"/>
  <c r="O9" i="104"/>
  <c r="P9" i="104"/>
  <c r="O10" i="104"/>
  <c r="P10" i="104"/>
  <c r="Q10" i="104" s="1"/>
  <c r="O11" i="104"/>
  <c r="P11" i="104"/>
  <c r="Q11" i="104" s="1"/>
  <c r="O12" i="104"/>
  <c r="P12" i="104"/>
  <c r="O13" i="104"/>
  <c r="P13" i="104"/>
  <c r="O14" i="104"/>
  <c r="P14" i="104"/>
  <c r="O15" i="104"/>
  <c r="P15" i="104"/>
  <c r="Q15" i="104"/>
  <c r="O16" i="104"/>
  <c r="P16" i="104"/>
  <c r="O17" i="104"/>
  <c r="P17" i="104"/>
  <c r="O18" i="104"/>
  <c r="P18" i="104"/>
  <c r="Q18" i="104" s="1"/>
  <c r="O19" i="104"/>
  <c r="P19" i="104"/>
  <c r="Q19" i="104" s="1"/>
  <c r="O20" i="104"/>
  <c r="P20" i="104"/>
  <c r="O21" i="104"/>
  <c r="Q21" i="104" s="1"/>
  <c r="P21" i="104"/>
  <c r="O22" i="104"/>
  <c r="P22" i="104"/>
  <c r="O23" i="104"/>
  <c r="P23" i="104"/>
  <c r="Q23" i="104"/>
  <c r="O24" i="104"/>
  <c r="P24" i="104"/>
  <c r="O25" i="104"/>
  <c r="P25" i="104"/>
  <c r="O26" i="104"/>
  <c r="P26" i="104"/>
  <c r="Q26" i="104" s="1"/>
  <c r="O27" i="104"/>
  <c r="P27" i="104"/>
  <c r="Q27" i="104" s="1"/>
  <c r="P8" i="104"/>
  <c r="O8" i="104"/>
  <c r="Q8" i="104" s="1"/>
  <c r="O9" i="132"/>
  <c r="Q9" i="132" s="1"/>
  <c r="P9" i="132"/>
  <c r="O10" i="132"/>
  <c r="P10" i="132"/>
  <c r="Q10" i="132"/>
  <c r="O11" i="132"/>
  <c r="P11" i="132"/>
  <c r="O12" i="132"/>
  <c r="P12" i="132"/>
  <c r="O13" i="132"/>
  <c r="P13" i="132"/>
  <c r="Q13" i="132" s="1"/>
  <c r="O14" i="132"/>
  <c r="P14" i="132"/>
  <c r="O15" i="132"/>
  <c r="P15" i="132"/>
  <c r="O16" i="132"/>
  <c r="P16" i="132"/>
  <c r="O17" i="132"/>
  <c r="P17" i="132"/>
  <c r="O18" i="132"/>
  <c r="Q18" i="132" s="1"/>
  <c r="P18" i="132"/>
  <c r="O19" i="132"/>
  <c r="Q19" i="132" s="1"/>
  <c r="P19" i="132"/>
  <c r="O20" i="132"/>
  <c r="Q20" i="132" s="1"/>
  <c r="P20" i="132"/>
  <c r="O21" i="132"/>
  <c r="P21" i="132"/>
  <c r="Q21" i="132"/>
  <c r="O22" i="132"/>
  <c r="P22" i="132"/>
  <c r="O23" i="132"/>
  <c r="P23" i="132"/>
  <c r="O24" i="132"/>
  <c r="P24" i="132"/>
  <c r="O25" i="132"/>
  <c r="P25" i="132"/>
  <c r="O26" i="132"/>
  <c r="P26" i="132"/>
  <c r="Q26" i="132" s="1"/>
  <c r="O27" i="132"/>
  <c r="P27" i="132"/>
  <c r="P8" i="132"/>
  <c r="O8" i="132"/>
  <c r="Q8" i="132" s="1"/>
  <c r="O9" i="131"/>
  <c r="P9" i="131"/>
  <c r="Q9" i="131" s="1"/>
  <c r="O10" i="131"/>
  <c r="P10" i="131"/>
  <c r="Q10" i="131" s="1"/>
  <c r="O11" i="131"/>
  <c r="P11" i="131"/>
  <c r="O12" i="131"/>
  <c r="P12" i="131"/>
  <c r="O13" i="131"/>
  <c r="P13" i="131"/>
  <c r="Q13" i="131" s="1"/>
  <c r="O14" i="131"/>
  <c r="P14" i="131"/>
  <c r="O15" i="131"/>
  <c r="Q15" i="131" s="1"/>
  <c r="P15" i="131"/>
  <c r="O16" i="131"/>
  <c r="Q16" i="131" s="1"/>
  <c r="P16" i="131"/>
  <c r="O17" i="131"/>
  <c r="P17" i="131"/>
  <c r="Q17" i="131"/>
  <c r="O18" i="131"/>
  <c r="P18" i="131"/>
  <c r="Q18" i="131" s="1"/>
  <c r="O19" i="131"/>
  <c r="P19" i="131"/>
  <c r="O20" i="131"/>
  <c r="P20" i="131"/>
  <c r="O21" i="131"/>
  <c r="P21" i="131"/>
  <c r="Q21" i="131"/>
  <c r="O22" i="131"/>
  <c r="P22" i="131"/>
  <c r="Q22" i="131" s="1"/>
  <c r="O23" i="131"/>
  <c r="P23" i="131"/>
  <c r="O24" i="131"/>
  <c r="Q24" i="131" s="1"/>
  <c r="P24" i="131"/>
  <c r="O25" i="131"/>
  <c r="P25" i="131"/>
  <c r="Q25" i="131"/>
  <c r="O26" i="131"/>
  <c r="P26" i="131"/>
  <c r="Q26" i="131" s="1"/>
  <c r="O27" i="131"/>
  <c r="P27" i="131"/>
  <c r="P8" i="131"/>
  <c r="O8" i="131"/>
  <c r="Q8" i="131" s="1"/>
  <c r="Y14" i="240" l="1"/>
  <c r="Y16" i="240"/>
  <c r="Y26" i="240"/>
  <c r="Y13" i="240"/>
  <c r="Y15" i="240"/>
  <c r="BA28" i="238"/>
  <c r="BC26" i="238"/>
  <c r="BC22" i="238"/>
  <c r="BC21" i="238"/>
  <c r="BC18" i="238"/>
  <c r="BC15" i="238"/>
  <c r="BC9" i="238"/>
  <c r="M27" i="237"/>
  <c r="M17" i="237"/>
  <c r="M14" i="237"/>
  <c r="M12" i="237"/>
  <c r="M11" i="237"/>
  <c r="M8" i="237"/>
  <c r="M26" i="237"/>
  <c r="M24" i="237"/>
  <c r="M23" i="237"/>
  <c r="M18" i="237"/>
  <c r="M16" i="237"/>
  <c r="M15" i="237"/>
  <c r="M10" i="237"/>
  <c r="M9" i="237"/>
  <c r="Q22" i="106"/>
  <c r="Q21" i="106"/>
  <c r="Q16" i="106"/>
  <c r="Q15" i="106"/>
  <c r="Q8" i="105"/>
  <c r="Q26" i="105"/>
  <c r="Q24" i="105"/>
  <c r="Q23" i="105"/>
  <c r="Q16" i="105"/>
  <c r="Q15" i="105"/>
  <c r="Q19" i="105"/>
  <c r="Q20" i="104"/>
  <c r="Q13" i="104"/>
  <c r="Q12" i="104"/>
  <c r="Q17" i="132"/>
  <c r="Q16" i="132"/>
  <c r="Q15" i="132"/>
  <c r="Q14" i="132"/>
  <c r="Q23" i="131"/>
  <c r="Q27" i="131"/>
  <c r="Q20" i="131"/>
  <c r="Q19" i="131"/>
  <c r="Q14" i="131"/>
  <c r="Q12" i="131"/>
  <c r="X27" i="246"/>
  <c r="X25" i="246"/>
  <c r="X23" i="246"/>
  <c r="X21" i="246"/>
  <c r="X19" i="246"/>
  <c r="X17" i="246"/>
  <c r="X15" i="246"/>
  <c r="X13" i="246"/>
  <c r="X11" i="246"/>
  <c r="X9" i="246"/>
  <c r="X26" i="246"/>
  <c r="X24" i="246"/>
  <c r="X22" i="246"/>
  <c r="X20" i="246"/>
  <c r="X18" i="246"/>
  <c r="X16" i="246"/>
  <c r="X14" i="246"/>
  <c r="X12" i="246"/>
  <c r="X10" i="246"/>
  <c r="AM30" i="303"/>
  <c r="BB28" i="238"/>
  <c r="BC13" i="238"/>
  <c r="BC17" i="238"/>
  <c r="BC24" i="238"/>
  <c r="BC23" i="238"/>
  <c r="BC12" i="238"/>
  <c r="BC8" i="238"/>
  <c r="BC27" i="238"/>
  <c r="BC25" i="238"/>
  <c r="BC20" i="238"/>
  <c r="BC19" i="238"/>
  <c r="BC10" i="238"/>
  <c r="BC16" i="238"/>
  <c r="BC14" i="238"/>
  <c r="Q27" i="106"/>
  <c r="Q25" i="106"/>
  <c r="Q20" i="106"/>
  <c r="Q19" i="106"/>
  <c r="Q17" i="106"/>
  <c r="Q12" i="106"/>
  <c r="Q11" i="106"/>
  <c r="Q12" i="105"/>
  <c r="Q11" i="105"/>
  <c r="Q25" i="104"/>
  <c r="Q24" i="104"/>
  <c r="Q22" i="104"/>
  <c r="Q17" i="104"/>
  <c r="Q16" i="104"/>
  <c r="Q14" i="104"/>
  <c r="Q9" i="104"/>
  <c r="Q27" i="132"/>
  <c r="Q25" i="132"/>
  <c r="Q24" i="132"/>
  <c r="Q23" i="132"/>
  <c r="Q22" i="132"/>
  <c r="Q12" i="132"/>
  <c r="Q11" i="132"/>
  <c r="Q11" i="131"/>
  <c r="V30" i="303"/>
  <c r="M126" i="61"/>
  <c r="O126" i="61" s="1"/>
  <c r="N126" i="61"/>
  <c r="M127" i="61"/>
  <c r="N127" i="61"/>
  <c r="O127" i="61"/>
  <c r="M128" i="61"/>
  <c r="N128" i="61"/>
  <c r="M129" i="61"/>
  <c r="N129" i="61"/>
  <c r="M130" i="61"/>
  <c r="N130" i="61"/>
  <c r="O130" i="61" s="1"/>
  <c r="M131" i="61"/>
  <c r="N131" i="61"/>
  <c r="O131" i="61" s="1"/>
  <c r="M132" i="61"/>
  <c r="N132" i="61"/>
  <c r="M133" i="61"/>
  <c r="N133" i="61"/>
  <c r="M134" i="61"/>
  <c r="N134" i="61"/>
  <c r="M135" i="61"/>
  <c r="N135" i="61"/>
  <c r="M136" i="61"/>
  <c r="N136" i="61"/>
  <c r="M137" i="61"/>
  <c r="O137" i="61" s="1"/>
  <c r="N137" i="61"/>
  <c r="M138" i="61"/>
  <c r="N138" i="61"/>
  <c r="O138" i="61"/>
  <c r="M139" i="61"/>
  <c r="N139" i="61"/>
  <c r="O139" i="61" s="1"/>
  <c r="M140" i="61"/>
  <c r="N140" i="61"/>
  <c r="M141" i="61"/>
  <c r="N141" i="61"/>
  <c r="M142" i="61"/>
  <c r="N142" i="61"/>
  <c r="O142" i="61" s="1"/>
  <c r="M143" i="61"/>
  <c r="N143" i="61"/>
  <c r="M144" i="61"/>
  <c r="N144" i="61"/>
  <c r="N125" i="61"/>
  <c r="M125" i="61"/>
  <c r="O125" i="61" s="1"/>
  <c r="M97" i="61"/>
  <c r="O97" i="61" s="1"/>
  <c r="N97" i="61"/>
  <c r="M98" i="61"/>
  <c r="N98" i="61"/>
  <c r="M99" i="61"/>
  <c r="N99" i="61"/>
  <c r="M100" i="61"/>
  <c r="N100" i="61"/>
  <c r="M101" i="61"/>
  <c r="O101" i="61" s="1"/>
  <c r="N101" i="61"/>
  <c r="M102" i="61"/>
  <c r="N102" i="61"/>
  <c r="M103" i="61"/>
  <c r="O103" i="61" s="1"/>
  <c r="N103" i="61"/>
  <c r="M104" i="61"/>
  <c r="O104" i="61" s="1"/>
  <c r="N104" i="61"/>
  <c r="M105" i="61"/>
  <c r="O105" i="61" s="1"/>
  <c r="N105" i="61"/>
  <c r="M106" i="61"/>
  <c r="N106" i="61"/>
  <c r="M107" i="61"/>
  <c r="O107" i="61" s="1"/>
  <c r="N107" i="61"/>
  <c r="M108" i="61"/>
  <c r="N108" i="61"/>
  <c r="M109" i="61"/>
  <c r="O109" i="61" s="1"/>
  <c r="N109" i="61"/>
  <c r="M110" i="61"/>
  <c r="O110" i="61" s="1"/>
  <c r="N110" i="61"/>
  <c r="M111" i="61"/>
  <c r="N111" i="61"/>
  <c r="M112" i="61"/>
  <c r="O112" i="61" s="1"/>
  <c r="N112" i="61"/>
  <c r="M113" i="61"/>
  <c r="N113" i="61"/>
  <c r="M114" i="61"/>
  <c r="N114" i="61"/>
  <c r="O114" i="61"/>
  <c r="M115" i="61"/>
  <c r="N115" i="61"/>
  <c r="N96" i="61"/>
  <c r="M96" i="61"/>
  <c r="O96" i="61" s="1"/>
  <c r="M68" i="61"/>
  <c r="O68" i="61" s="1"/>
  <c r="N68" i="61"/>
  <c r="M69" i="61"/>
  <c r="O69" i="61" s="1"/>
  <c r="N69" i="61"/>
  <c r="M70" i="61"/>
  <c r="N70" i="61"/>
  <c r="M71" i="61"/>
  <c r="O71" i="61" s="1"/>
  <c r="N71" i="61"/>
  <c r="M72" i="61"/>
  <c r="N72" i="61"/>
  <c r="M73" i="61"/>
  <c r="O73" i="61" s="1"/>
  <c r="N73" i="61"/>
  <c r="M74" i="61"/>
  <c r="O74" i="61" s="1"/>
  <c r="N74" i="61"/>
  <c r="M75" i="61"/>
  <c r="N75" i="61"/>
  <c r="M76" i="61"/>
  <c r="O76" i="61" s="1"/>
  <c r="N76" i="61"/>
  <c r="M77" i="61"/>
  <c r="N77" i="61"/>
  <c r="M78" i="61"/>
  <c r="O78" i="61" s="1"/>
  <c r="N78" i="61"/>
  <c r="M79" i="61"/>
  <c r="N79" i="61"/>
  <c r="M80" i="61"/>
  <c r="O80" i="61" s="1"/>
  <c r="N80" i="61"/>
  <c r="M81" i="61"/>
  <c r="N81" i="61"/>
  <c r="M82" i="61"/>
  <c r="N82" i="61"/>
  <c r="M83" i="61"/>
  <c r="O83" i="61" s="1"/>
  <c r="N83" i="61"/>
  <c r="M84" i="61"/>
  <c r="O84" i="61" s="1"/>
  <c r="N84" i="61"/>
  <c r="M85" i="61"/>
  <c r="O85" i="61" s="1"/>
  <c r="N85" i="61"/>
  <c r="M86" i="61"/>
  <c r="N86" i="61"/>
  <c r="N67" i="61"/>
  <c r="M67" i="61"/>
  <c r="M39" i="61"/>
  <c r="N39" i="61"/>
  <c r="M40" i="61"/>
  <c r="N40" i="61"/>
  <c r="M41" i="61"/>
  <c r="N41" i="61"/>
  <c r="M42" i="61"/>
  <c r="O42" i="61" s="1"/>
  <c r="N42" i="61"/>
  <c r="M43" i="61"/>
  <c r="N43" i="61"/>
  <c r="M44" i="61"/>
  <c r="N44" i="61"/>
  <c r="M45" i="61"/>
  <c r="O45" i="61" s="1"/>
  <c r="N45" i="61"/>
  <c r="M46" i="61"/>
  <c r="N46" i="61"/>
  <c r="M47" i="61"/>
  <c r="O47" i="61" s="1"/>
  <c r="N47" i="61"/>
  <c r="M48" i="61"/>
  <c r="N48" i="61"/>
  <c r="M49" i="61"/>
  <c r="N49" i="61"/>
  <c r="M50" i="61"/>
  <c r="O50" i="61" s="1"/>
  <c r="N50" i="61"/>
  <c r="M51" i="61"/>
  <c r="O51" i="61" s="1"/>
  <c r="N51" i="61"/>
  <c r="M52" i="61"/>
  <c r="N52" i="61"/>
  <c r="M53" i="61"/>
  <c r="N53" i="61"/>
  <c r="M54" i="61"/>
  <c r="N54" i="61"/>
  <c r="M55" i="61"/>
  <c r="N55" i="61"/>
  <c r="M56" i="61"/>
  <c r="N56" i="61"/>
  <c r="M57" i="61"/>
  <c r="N57" i="61"/>
  <c r="N38" i="61"/>
  <c r="M38" i="61"/>
  <c r="M9" i="61"/>
  <c r="N9" i="61"/>
  <c r="M10" i="61"/>
  <c r="N10" i="61"/>
  <c r="M11" i="61"/>
  <c r="O11" i="61" s="1"/>
  <c r="N11" i="61"/>
  <c r="M12" i="61"/>
  <c r="O12" i="61" s="1"/>
  <c r="N12" i="61"/>
  <c r="M13" i="61"/>
  <c r="O13" i="61" s="1"/>
  <c r="N13" i="61"/>
  <c r="M14" i="61"/>
  <c r="N14" i="61"/>
  <c r="M15" i="61"/>
  <c r="O15" i="61" s="1"/>
  <c r="N15" i="61"/>
  <c r="M16" i="61"/>
  <c r="O16" i="61" s="1"/>
  <c r="N16" i="61"/>
  <c r="M17" i="61"/>
  <c r="O17" i="61" s="1"/>
  <c r="N17" i="61"/>
  <c r="M18" i="61"/>
  <c r="O18" i="61" s="1"/>
  <c r="N18" i="61"/>
  <c r="M19" i="61"/>
  <c r="N19" i="61"/>
  <c r="M20" i="61"/>
  <c r="O20" i="61" s="1"/>
  <c r="N20" i="61"/>
  <c r="M21" i="61"/>
  <c r="N21" i="61"/>
  <c r="M22" i="61"/>
  <c r="O22" i="61" s="1"/>
  <c r="N22" i="61"/>
  <c r="M23" i="61"/>
  <c r="N23" i="61"/>
  <c r="M24" i="61"/>
  <c r="N24" i="61"/>
  <c r="M25" i="61"/>
  <c r="N25" i="61"/>
  <c r="M26" i="61"/>
  <c r="N26" i="61"/>
  <c r="M27" i="61"/>
  <c r="N27" i="61"/>
  <c r="N8" i="61"/>
  <c r="M8" i="61"/>
  <c r="O9" i="99"/>
  <c r="P9" i="99"/>
  <c r="Q9" i="99" s="1"/>
  <c r="O10" i="99"/>
  <c r="P10" i="99"/>
  <c r="Q10" i="99" s="1"/>
  <c r="O11" i="99"/>
  <c r="P11" i="99"/>
  <c r="O12" i="99"/>
  <c r="P12" i="99"/>
  <c r="O13" i="99"/>
  <c r="P13" i="99"/>
  <c r="Q13" i="99" s="1"/>
  <c r="O14" i="99"/>
  <c r="P14" i="99"/>
  <c r="O15" i="99"/>
  <c r="Q15" i="99" s="1"/>
  <c r="P15" i="99"/>
  <c r="O16" i="99"/>
  <c r="Q16" i="99" s="1"/>
  <c r="P16" i="99"/>
  <c r="O17" i="99"/>
  <c r="P17" i="99"/>
  <c r="Q17" i="99"/>
  <c r="O18" i="99"/>
  <c r="P18" i="99"/>
  <c r="Q18" i="99" s="1"/>
  <c r="O19" i="99"/>
  <c r="P19" i="99"/>
  <c r="O20" i="99"/>
  <c r="P20" i="99"/>
  <c r="O21" i="99"/>
  <c r="P21" i="99"/>
  <c r="Q21" i="99" s="1"/>
  <c r="O22" i="99"/>
  <c r="P22" i="99"/>
  <c r="O23" i="99"/>
  <c r="Q23" i="99" s="1"/>
  <c r="P23" i="99"/>
  <c r="O24" i="99"/>
  <c r="Q24" i="99" s="1"/>
  <c r="P24" i="99"/>
  <c r="O25" i="99"/>
  <c r="P25" i="99"/>
  <c r="Q25" i="99"/>
  <c r="O26" i="99"/>
  <c r="P26" i="99"/>
  <c r="Q26" i="99" s="1"/>
  <c r="O27" i="99"/>
  <c r="P27" i="99"/>
  <c r="P8" i="99"/>
  <c r="O8" i="99"/>
  <c r="Q8" i="99" s="1"/>
  <c r="AC9" i="69"/>
  <c r="AD9" i="69"/>
  <c r="AC10" i="69"/>
  <c r="AD10" i="69"/>
  <c r="AC11" i="69"/>
  <c r="AD11" i="69"/>
  <c r="AC12" i="69"/>
  <c r="AD12" i="69"/>
  <c r="AC13" i="69"/>
  <c r="AD13" i="69"/>
  <c r="AE13" i="69" s="1"/>
  <c r="AC14" i="69"/>
  <c r="AD14" i="69"/>
  <c r="AE14" i="69" s="1"/>
  <c r="AC15" i="69"/>
  <c r="AD15" i="69"/>
  <c r="AC16" i="69"/>
  <c r="AD16" i="69"/>
  <c r="AC17" i="69"/>
  <c r="AD17" i="69"/>
  <c r="AE17" i="69" s="1"/>
  <c r="AC18" i="69"/>
  <c r="AD18" i="69"/>
  <c r="AE18" i="69" s="1"/>
  <c r="AC19" i="69"/>
  <c r="AD19" i="69"/>
  <c r="AC20" i="69"/>
  <c r="AD20" i="69"/>
  <c r="AC21" i="69"/>
  <c r="AD21" i="69"/>
  <c r="AE21" i="69" s="1"/>
  <c r="AC22" i="69"/>
  <c r="AD22" i="69"/>
  <c r="AC23" i="69"/>
  <c r="AD23" i="69"/>
  <c r="AC24" i="69"/>
  <c r="AD24" i="69"/>
  <c r="AC25" i="69"/>
  <c r="AD25" i="69"/>
  <c r="AC26" i="69"/>
  <c r="AD26" i="69"/>
  <c r="AE26" i="69" s="1"/>
  <c r="AC27" i="69"/>
  <c r="AD27" i="69"/>
  <c r="AD8" i="69"/>
  <c r="AC8" i="69"/>
  <c r="N9" i="68"/>
  <c r="P9" i="68" s="1"/>
  <c r="O9" i="68"/>
  <c r="N10" i="68"/>
  <c r="O10" i="68"/>
  <c r="N11" i="68"/>
  <c r="P11" i="68" s="1"/>
  <c r="O11" i="68"/>
  <c r="N12" i="68"/>
  <c r="O12" i="68"/>
  <c r="N13" i="68"/>
  <c r="O13" i="68"/>
  <c r="N14" i="68"/>
  <c r="O14" i="68"/>
  <c r="N15" i="68"/>
  <c r="P15" i="68" s="1"/>
  <c r="O15" i="68"/>
  <c r="N16" i="68"/>
  <c r="O16" i="68"/>
  <c r="N17" i="68"/>
  <c r="P17" i="68" s="1"/>
  <c r="O17" i="68"/>
  <c r="N18" i="68"/>
  <c r="O18" i="68"/>
  <c r="O8" i="68"/>
  <c r="N8" i="68"/>
  <c r="O9" i="234"/>
  <c r="Q9" i="234" s="1"/>
  <c r="P9" i="234"/>
  <c r="O10" i="234"/>
  <c r="P10" i="234"/>
  <c r="O11" i="234"/>
  <c r="Q11" i="234" s="1"/>
  <c r="P11" i="234"/>
  <c r="O12" i="234"/>
  <c r="P12" i="234"/>
  <c r="O13" i="234"/>
  <c r="P13" i="234"/>
  <c r="Q13" i="234"/>
  <c r="O14" i="234"/>
  <c r="P14" i="234"/>
  <c r="O15" i="234"/>
  <c r="P15" i="234"/>
  <c r="O16" i="234"/>
  <c r="P16" i="234"/>
  <c r="O17" i="234"/>
  <c r="P17" i="234"/>
  <c r="O18" i="234"/>
  <c r="P18" i="234"/>
  <c r="O19" i="234"/>
  <c r="P19" i="234"/>
  <c r="O20" i="234"/>
  <c r="P20" i="234"/>
  <c r="O21" i="234"/>
  <c r="P21" i="234"/>
  <c r="Q21" i="234" s="1"/>
  <c r="O22" i="234"/>
  <c r="P22" i="234"/>
  <c r="O23" i="234"/>
  <c r="P23" i="234"/>
  <c r="O24" i="234"/>
  <c r="P24" i="234"/>
  <c r="O25" i="234"/>
  <c r="P25" i="234"/>
  <c r="O26" i="234"/>
  <c r="P26" i="234"/>
  <c r="Q26" i="234" s="1"/>
  <c r="O27" i="234"/>
  <c r="P27" i="234"/>
  <c r="P8" i="234"/>
  <c r="O8" i="234"/>
  <c r="Q8" i="234" s="1"/>
  <c r="O10" i="232"/>
  <c r="Q10" i="232" s="1"/>
  <c r="P10" i="232"/>
  <c r="O11" i="232"/>
  <c r="P11" i="232"/>
  <c r="Q11" i="232"/>
  <c r="O12" i="232"/>
  <c r="P12" i="232"/>
  <c r="O13" i="232"/>
  <c r="P13" i="232"/>
  <c r="O14" i="232"/>
  <c r="P14" i="232"/>
  <c r="O15" i="232"/>
  <c r="P15" i="232"/>
  <c r="O16" i="232"/>
  <c r="P16" i="232"/>
  <c r="O17" i="232"/>
  <c r="P17" i="232"/>
  <c r="O18" i="232"/>
  <c r="P18" i="232"/>
  <c r="Q18" i="232" s="1"/>
  <c r="O19" i="232"/>
  <c r="P19" i="232"/>
  <c r="O20" i="232"/>
  <c r="P20" i="232"/>
  <c r="O21" i="232"/>
  <c r="Q21" i="232" s="1"/>
  <c r="P21" i="232"/>
  <c r="O22" i="232"/>
  <c r="Q22" i="232" s="1"/>
  <c r="P22" i="232"/>
  <c r="O23" i="232"/>
  <c r="P23" i="232"/>
  <c r="O24" i="232"/>
  <c r="Q24" i="232" s="1"/>
  <c r="P24" i="232"/>
  <c r="O25" i="232"/>
  <c r="Q25" i="232" s="1"/>
  <c r="P25" i="232"/>
  <c r="O26" i="232"/>
  <c r="Q26" i="232" s="1"/>
  <c r="P26" i="232"/>
  <c r="O27" i="232"/>
  <c r="Q27" i="232" s="1"/>
  <c r="P27" i="232"/>
  <c r="O28" i="232"/>
  <c r="Q28" i="232" s="1"/>
  <c r="P28" i="232"/>
  <c r="P9" i="232"/>
  <c r="O9" i="232"/>
  <c r="M27" i="301"/>
  <c r="L27" i="301"/>
  <c r="K27" i="301"/>
  <c r="J27" i="301"/>
  <c r="I27" i="301"/>
  <c r="H27" i="301"/>
  <c r="G27" i="301"/>
  <c r="F27" i="301"/>
  <c r="E27" i="301"/>
  <c r="D27" i="301"/>
  <c r="C27" i="301"/>
  <c r="N26" i="301"/>
  <c r="N25" i="301"/>
  <c r="N24" i="301"/>
  <c r="N23" i="301"/>
  <c r="N22" i="301"/>
  <c r="N21" i="301"/>
  <c r="N20" i="301"/>
  <c r="N19" i="301"/>
  <c r="N18" i="301"/>
  <c r="N17" i="301"/>
  <c r="N16" i="301"/>
  <c r="N15" i="301"/>
  <c r="N14" i="301"/>
  <c r="N13" i="301"/>
  <c r="N12" i="301"/>
  <c r="N11" i="301"/>
  <c r="N10" i="301"/>
  <c r="N9" i="301"/>
  <c r="N8" i="301"/>
  <c r="N7" i="301"/>
  <c r="N8" i="300"/>
  <c r="N9" i="300"/>
  <c r="N10" i="300"/>
  <c r="N11" i="300"/>
  <c r="N12" i="300"/>
  <c r="N13" i="300"/>
  <c r="N14" i="300"/>
  <c r="N15" i="300"/>
  <c r="N16" i="300"/>
  <c r="N17" i="300"/>
  <c r="N18" i="300"/>
  <c r="N19" i="300"/>
  <c r="N20" i="300"/>
  <c r="N21" i="300"/>
  <c r="N22" i="300"/>
  <c r="N23" i="300"/>
  <c r="N24" i="300"/>
  <c r="N25" i="300"/>
  <c r="N26" i="300"/>
  <c r="N7" i="300"/>
  <c r="M27" i="300"/>
  <c r="L27" i="300"/>
  <c r="K27" i="300"/>
  <c r="J27" i="300"/>
  <c r="I27" i="300"/>
  <c r="H27" i="300"/>
  <c r="G27" i="300"/>
  <c r="F27" i="300"/>
  <c r="E27" i="300"/>
  <c r="D27" i="300"/>
  <c r="C27" i="300"/>
  <c r="D29" i="191"/>
  <c r="E29" i="191"/>
  <c r="F29" i="191"/>
  <c r="G29" i="191"/>
  <c r="H29" i="191"/>
  <c r="I29" i="191"/>
  <c r="J29" i="191"/>
  <c r="K29" i="191"/>
  <c r="L29" i="191"/>
  <c r="C29" i="191"/>
  <c r="M10" i="191"/>
  <c r="N10" i="191"/>
  <c r="O10" i="191" s="1"/>
  <c r="M11" i="191"/>
  <c r="N11" i="191"/>
  <c r="O11" i="191" s="1"/>
  <c r="M12" i="191"/>
  <c r="N12" i="191"/>
  <c r="M13" i="191"/>
  <c r="O13" i="191" s="1"/>
  <c r="N13" i="191"/>
  <c r="M14" i="191"/>
  <c r="N14" i="191"/>
  <c r="O14" i="191"/>
  <c r="M15" i="191"/>
  <c r="N15" i="191"/>
  <c r="O15" i="191" s="1"/>
  <c r="M16" i="191"/>
  <c r="N16" i="191"/>
  <c r="M17" i="191"/>
  <c r="N17" i="191"/>
  <c r="M18" i="191"/>
  <c r="N18" i="191"/>
  <c r="O18" i="191" s="1"/>
  <c r="M19" i="191"/>
  <c r="N19" i="191"/>
  <c r="O19" i="191" s="1"/>
  <c r="M20" i="191"/>
  <c r="N20" i="191"/>
  <c r="M21" i="191"/>
  <c r="O21" i="191" s="1"/>
  <c r="N21" i="191"/>
  <c r="M22" i="191"/>
  <c r="N22" i="191"/>
  <c r="O22" i="191"/>
  <c r="M23" i="191"/>
  <c r="N23" i="191"/>
  <c r="O23" i="191" s="1"/>
  <c r="M24" i="191"/>
  <c r="N24" i="191"/>
  <c r="M25" i="191"/>
  <c r="N25" i="191"/>
  <c r="M26" i="191"/>
  <c r="N26" i="191"/>
  <c r="O26" i="191" s="1"/>
  <c r="M27" i="191"/>
  <c r="N27" i="191"/>
  <c r="M28" i="191"/>
  <c r="O28" i="191" s="1"/>
  <c r="N28" i="191"/>
  <c r="N9" i="191"/>
  <c r="N29" i="191" s="1"/>
  <c r="M9" i="191"/>
  <c r="M29" i="191" s="1"/>
  <c r="D29" i="190"/>
  <c r="E29" i="190"/>
  <c r="F29" i="190"/>
  <c r="G29" i="190"/>
  <c r="H29" i="190"/>
  <c r="I29" i="190"/>
  <c r="J29" i="190"/>
  <c r="K29" i="190"/>
  <c r="L29" i="190"/>
  <c r="M29" i="190"/>
  <c r="N29" i="190"/>
  <c r="C29" i="190"/>
  <c r="O10" i="190"/>
  <c r="Q10" i="190" s="1"/>
  <c r="P10" i="190"/>
  <c r="O11" i="190"/>
  <c r="P11" i="190"/>
  <c r="Q11" i="190"/>
  <c r="O12" i="190"/>
  <c r="P12" i="190"/>
  <c r="O13" i="190"/>
  <c r="P13" i="190"/>
  <c r="O14" i="190"/>
  <c r="P14" i="190"/>
  <c r="Q14" i="190" s="1"/>
  <c r="O15" i="190"/>
  <c r="P15" i="190"/>
  <c r="Q15" i="190" s="1"/>
  <c r="O16" i="190"/>
  <c r="P16" i="190"/>
  <c r="O17" i="190"/>
  <c r="P17" i="190"/>
  <c r="O18" i="190"/>
  <c r="Q18" i="190"/>
  <c r="O19" i="190"/>
  <c r="P19" i="190"/>
  <c r="Q19" i="190" s="1"/>
  <c r="O20" i="190"/>
  <c r="P20" i="190"/>
  <c r="O21" i="190"/>
  <c r="P21" i="190"/>
  <c r="O22" i="190"/>
  <c r="P22" i="190"/>
  <c r="Q22" i="190"/>
  <c r="O23" i="190"/>
  <c r="P23" i="190"/>
  <c r="Q23" i="190" s="1"/>
  <c r="O24" i="190"/>
  <c r="P24" i="190"/>
  <c r="O25" i="190"/>
  <c r="P25" i="190"/>
  <c r="O26" i="190"/>
  <c r="P26" i="190"/>
  <c r="Q26" i="190"/>
  <c r="O27" i="190"/>
  <c r="P27" i="190"/>
  <c r="Q27" i="190" s="1"/>
  <c r="O28" i="190"/>
  <c r="P28" i="190"/>
  <c r="P9" i="190"/>
  <c r="P29" i="190" s="1"/>
  <c r="O9" i="190"/>
  <c r="Q9" i="190" s="1"/>
  <c r="D29" i="182"/>
  <c r="F29" i="182"/>
  <c r="G29" i="182"/>
  <c r="I29" i="182"/>
  <c r="J29" i="182"/>
  <c r="L29" i="182"/>
  <c r="M29" i="182"/>
  <c r="O29" i="182"/>
  <c r="P29" i="182"/>
  <c r="R29" i="182"/>
  <c r="S29" i="182"/>
  <c r="C29" i="182"/>
  <c r="O8" i="180"/>
  <c r="P8" i="180"/>
  <c r="Q8" i="180" s="1"/>
  <c r="O9" i="180"/>
  <c r="P9" i="180"/>
  <c r="O10" i="180"/>
  <c r="P10" i="180"/>
  <c r="O11" i="180"/>
  <c r="P11" i="180"/>
  <c r="O12" i="180"/>
  <c r="P12" i="180"/>
  <c r="O13" i="180"/>
  <c r="P13" i="180"/>
  <c r="Q13" i="180"/>
  <c r="O14" i="180"/>
  <c r="P14" i="180"/>
  <c r="O15" i="180"/>
  <c r="P15" i="180"/>
  <c r="O16" i="180"/>
  <c r="P16" i="180"/>
  <c r="Q16" i="180" s="1"/>
  <c r="O17" i="180"/>
  <c r="P17" i="180"/>
  <c r="O18" i="180"/>
  <c r="P18" i="180"/>
  <c r="O19" i="180"/>
  <c r="P19" i="180"/>
  <c r="O20" i="180"/>
  <c r="Q20" i="180" s="1"/>
  <c r="P20" i="180"/>
  <c r="O21" i="180"/>
  <c r="P21" i="180"/>
  <c r="Q21" i="180"/>
  <c r="O22" i="180"/>
  <c r="P22" i="180"/>
  <c r="O23" i="180"/>
  <c r="P23" i="180"/>
  <c r="O24" i="180"/>
  <c r="P24" i="180"/>
  <c r="Q24" i="180" s="1"/>
  <c r="O25" i="180"/>
  <c r="P25" i="180"/>
  <c r="O26" i="180"/>
  <c r="P26" i="180"/>
  <c r="P7" i="180"/>
  <c r="O7" i="180"/>
  <c r="Q7" i="180" s="1"/>
  <c r="D27" i="180"/>
  <c r="E27" i="180"/>
  <c r="F27" i="180"/>
  <c r="G27" i="180"/>
  <c r="H27" i="180"/>
  <c r="I27" i="180"/>
  <c r="J27" i="180"/>
  <c r="K27" i="180"/>
  <c r="L27" i="180"/>
  <c r="M27" i="180"/>
  <c r="N27" i="180"/>
  <c r="C27" i="180"/>
  <c r="I9" i="181"/>
  <c r="I10" i="181"/>
  <c r="I11" i="181"/>
  <c r="I12" i="181"/>
  <c r="I13" i="181"/>
  <c r="I14" i="181"/>
  <c r="I15" i="181"/>
  <c r="I16" i="181"/>
  <c r="I17" i="181"/>
  <c r="I18" i="181"/>
  <c r="I19" i="181"/>
  <c r="I20" i="181"/>
  <c r="I21" i="181"/>
  <c r="I22" i="181"/>
  <c r="I23" i="181"/>
  <c r="I24" i="181"/>
  <c r="I25" i="181"/>
  <c r="I26" i="181"/>
  <c r="I27" i="181"/>
  <c r="I8" i="181"/>
  <c r="D28" i="181"/>
  <c r="F28" i="181" s="1"/>
  <c r="E28" i="181"/>
  <c r="G28" i="181"/>
  <c r="H28" i="181"/>
  <c r="J28" i="181"/>
  <c r="L28" i="181" s="1"/>
  <c r="K28" i="181"/>
  <c r="M28" i="181"/>
  <c r="O28" i="181" s="1"/>
  <c r="N28" i="181"/>
  <c r="P28" i="181"/>
  <c r="S28" i="181" s="1"/>
  <c r="Q28" i="181"/>
  <c r="R28" i="181"/>
  <c r="C28" i="181"/>
  <c r="F8" i="181"/>
  <c r="T29" i="182" l="1"/>
  <c r="E29" i="182"/>
  <c r="Q29" i="182"/>
  <c r="O136" i="61"/>
  <c r="O134" i="61"/>
  <c r="O133" i="61"/>
  <c r="O144" i="61"/>
  <c r="O67" i="61"/>
  <c r="O38" i="61"/>
  <c r="O9" i="61"/>
  <c r="O8" i="61"/>
  <c r="Q27" i="99"/>
  <c r="Q22" i="99"/>
  <c r="Q20" i="99"/>
  <c r="Q19" i="99"/>
  <c r="Q14" i="99"/>
  <c r="Q12" i="99"/>
  <c r="Q11" i="99"/>
  <c r="AE12" i="69"/>
  <c r="AE11" i="69"/>
  <c r="AE9" i="69"/>
  <c r="AE8" i="69"/>
  <c r="Q20" i="234"/>
  <c r="Q19" i="234"/>
  <c r="Q18" i="234"/>
  <c r="Q17" i="234"/>
  <c r="Q14" i="232"/>
  <c r="BC28" i="238"/>
  <c r="O143" i="61"/>
  <c r="O141" i="61"/>
  <c r="O140" i="61"/>
  <c r="O135" i="61"/>
  <c r="O129" i="61"/>
  <c r="O128" i="61"/>
  <c r="O132" i="61"/>
  <c r="O99" i="61"/>
  <c r="O115" i="61"/>
  <c r="O113" i="61"/>
  <c r="O106" i="61"/>
  <c r="O98" i="61"/>
  <c r="O56" i="61"/>
  <c r="O55" i="61"/>
  <c r="AE25" i="69"/>
  <c r="AE22" i="69"/>
  <c r="AE20" i="69"/>
  <c r="AE24" i="69"/>
  <c r="AE23" i="69"/>
  <c r="AE16" i="69"/>
  <c r="AE15" i="69"/>
  <c r="AE10" i="69"/>
  <c r="AE19" i="69"/>
  <c r="AE27" i="69"/>
  <c r="P8" i="68"/>
  <c r="P18" i="68"/>
  <c r="P13" i="68"/>
  <c r="P10" i="68"/>
  <c r="Q16" i="234"/>
  <c r="Q15" i="234"/>
  <c r="Q14" i="234"/>
  <c r="Q10" i="234"/>
  <c r="Q27" i="234"/>
  <c r="Q25" i="234"/>
  <c r="Q24" i="234"/>
  <c r="Q23" i="234"/>
  <c r="Q22" i="234"/>
  <c r="Q9" i="232"/>
  <c r="Q23" i="232"/>
  <c r="Q16" i="232"/>
  <c r="Q12" i="232"/>
  <c r="Q19" i="232"/>
  <c r="Q15" i="232"/>
  <c r="O20" i="191"/>
  <c r="O12" i="191"/>
  <c r="O27" i="191"/>
  <c r="O25" i="191"/>
  <c r="O24" i="191"/>
  <c r="O17" i="191"/>
  <c r="O16" i="191"/>
  <c r="Q25" i="190"/>
  <c r="Q24" i="190"/>
  <c r="Q17" i="190"/>
  <c r="Q28" i="190"/>
  <c r="Q21" i="190"/>
  <c r="Q20" i="190"/>
  <c r="N29" i="182"/>
  <c r="K29" i="182"/>
  <c r="H29" i="182"/>
  <c r="Q19" i="180"/>
  <c r="Q17" i="180"/>
  <c r="Q25" i="180"/>
  <c r="Q12" i="180"/>
  <c r="O9" i="191"/>
  <c r="O29" i="191" s="1"/>
  <c r="O29" i="190"/>
  <c r="Q16" i="190"/>
  <c r="Q13" i="190"/>
  <c r="Q12" i="190"/>
  <c r="Q29" i="190" s="1"/>
  <c r="V29" i="182"/>
  <c r="U29" i="182"/>
  <c r="Q9" i="180"/>
  <c r="Q22" i="180"/>
  <c r="I28" i="181"/>
  <c r="N27" i="300"/>
  <c r="O54" i="61"/>
  <c r="O44" i="61"/>
  <c r="O86" i="61"/>
  <c r="O82" i="61"/>
  <c r="O57" i="61"/>
  <c r="O43" i="61"/>
  <c r="O77" i="61"/>
  <c r="O81" i="61"/>
  <c r="O25" i="61"/>
  <c r="O23" i="61"/>
  <c r="O21" i="61"/>
  <c r="O26" i="61"/>
  <c r="O10" i="61"/>
  <c r="P12" i="68"/>
  <c r="P14" i="68"/>
  <c r="P16" i="68"/>
  <c r="Q12" i="234"/>
  <c r="Q20" i="232"/>
  <c r="Q17" i="232"/>
  <c r="Q13" i="232"/>
  <c r="P27" i="180"/>
  <c r="O27" i="180"/>
  <c r="Q14" i="180"/>
  <c r="Q11" i="180"/>
  <c r="Q26" i="180"/>
  <c r="Q23" i="180"/>
  <c r="Q18" i="180"/>
  <c r="Q15" i="180"/>
  <c r="Q10" i="180"/>
  <c r="Q27" i="180" s="1"/>
  <c r="O27" i="61"/>
  <c r="O24" i="61"/>
  <c r="O19" i="61"/>
  <c r="O53" i="61"/>
  <c r="O46" i="61"/>
  <c r="O41" i="61"/>
  <c r="O39" i="61"/>
  <c r="O75" i="61"/>
  <c r="O72" i="61"/>
  <c r="O70" i="61"/>
  <c r="O111" i="61"/>
  <c r="O108" i="61"/>
  <c r="O102" i="61"/>
  <c r="O52" i="61"/>
  <c r="O49" i="61"/>
  <c r="O40" i="61"/>
  <c r="O100" i="61"/>
  <c r="O14" i="61"/>
  <c r="O48" i="61"/>
  <c r="O79" i="61"/>
  <c r="N27" i="301"/>
  <c r="W29" i="182" l="1"/>
  <c r="AB30" i="226"/>
  <c r="AC30" i="226"/>
  <c r="AD30" i="226"/>
  <c r="AE30" i="226"/>
  <c r="AF30" i="226"/>
  <c r="AG30" i="226"/>
  <c r="AL30" i="226"/>
  <c r="AM30" i="226"/>
  <c r="AN30" i="226"/>
  <c r="AO30" i="226"/>
  <c r="AP30" i="226"/>
  <c r="AR30" i="226"/>
  <c r="AS30" i="226"/>
  <c r="AT30" i="226"/>
  <c r="AU30" i="226"/>
  <c r="AA30" i="226"/>
  <c r="D30" i="226"/>
  <c r="E30" i="226"/>
  <c r="F30" i="226"/>
  <c r="H30" i="226"/>
  <c r="I30" i="226"/>
  <c r="J30" i="226"/>
  <c r="L30" i="226"/>
  <c r="M30" i="226"/>
  <c r="N30" i="226"/>
  <c r="T30" i="226"/>
  <c r="U30" i="226"/>
  <c r="W30" i="226"/>
  <c r="X30" i="226"/>
  <c r="Y30" i="226"/>
  <c r="C30" i="226"/>
  <c r="K11" i="226"/>
  <c r="K12" i="226"/>
  <c r="K13" i="226"/>
  <c r="K14" i="226"/>
  <c r="K15" i="226"/>
  <c r="K16" i="226"/>
  <c r="K17" i="226"/>
  <c r="K18" i="226"/>
  <c r="K20" i="226"/>
  <c r="K21" i="226"/>
  <c r="K22" i="226"/>
  <c r="K23" i="226"/>
  <c r="K24" i="226"/>
  <c r="K25" i="226"/>
  <c r="K26" i="226"/>
  <c r="K27" i="226"/>
  <c r="K28" i="226"/>
  <c r="K29" i="226"/>
  <c r="K10" i="226"/>
  <c r="G11" i="226"/>
  <c r="G12" i="226"/>
  <c r="G13" i="226"/>
  <c r="G14" i="226"/>
  <c r="G15" i="226"/>
  <c r="G16" i="226"/>
  <c r="G17" i="226"/>
  <c r="G18" i="226"/>
  <c r="G19" i="226"/>
  <c r="G20" i="226"/>
  <c r="G23" i="226"/>
  <c r="G24" i="226"/>
  <c r="G25" i="226"/>
  <c r="G26" i="226"/>
  <c r="G27" i="226"/>
  <c r="G28" i="226"/>
  <c r="G29" i="226"/>
  <c r="G10" i="226"/>
  <c r="D28" i="224"/>
  <c r="E28" i="224"/>
  <c r="F28" i="224"/>
  <c r="G28" i="224"/>
  <c r="H28" i="224"/>
  <c r="I28" i="224"/>
  <c r="J28" i="224"/>
  <c r="K28" i="224"/>
  <c r="L28" i="224"/>
  <c r="M28" i="224"/>
  <c r="N28" i="224"/>
  <c r="C28" i="224"/>
  <c r="Y9" i="224"/>
  <c r="Z9" i="224"/>
  <c r="AA9" i="224"/>
  <c r="Y10" i="224"/>
  <c r="Z10" i="224"/>
  <c r="AA10" i="224"/>
  <c r="Y11" i="224"/>
  <c r="Z11" i="224"/>
  <c r="AA11" i="224"/>
  <c r="Y12" i="224"/>
  <c r="Z12" i="224"/>
  <c r="AA12" i="224"/>
  <c r="Y13" i="224"/>
  <c r="Z13" i="224"/>
  <c r="AA13" i="224"/>
  <c r="Y14" i="224"/>
  <c r="Z14" i="224"/>
  <c r="AA14" i="224"/>
  <c r="Y15" i="224"/>
  <c r="Z15" i="224"/>
  <c r="AA15" i="224"/>
  <c r="Y16" i="224"/>
  <c r="Z16" i="224"/>
  <c r="AA16" i="224"/>
  <c r="Y17" i="224"/>
  <c r="Z17" i="224"/>
  <c r="AA17" i="224"/>
  <c r="Y18" i="224"/>
  <c r="Z18" i="224"/>
  <c r="AA18" i="224"/>
  <c r="Y19" i="224"/>
  <c r="Z19" i="224"/>
  <c r="AA19" i="224"/>
  <c r="Y20" i="224"/>
  <c r="Z20" i="224"/>
  <c r="AA20" i="224"/>
  <c r="Y21" i="224"/>
  <c r="Z21" i="224"/>
  <c r="AA21" i="224"/>
  <c r="Y22" i="224"/>
  <c r="Z22" i="224"/>
  <c r="AA22" i="224"/>
  <c r="Y23" i="224"/>
  <c r="Z23" i="224"/>
  <c r="AA23" i="224"/>
  <c r="Y24" i="224"/>
  <c r="Z24" i="224"/>
  <c r="AA24" i="224"/>
  <c r="Y25" i="224"/>
  <c r="Z25" i="224"/>
  <c r="AA25" i="224"/>
  <c r="Y26" i="224"/>
  <c r="Z26" i="224"/>
  <c r="AA26" i="224"/>
  <c r="Y27" i="224"/>
  <c r="Z27" i="224"/>
  <c r="AA27" i="224"/>
  <c r="Z8" i="224"/>
  <c r="AA8" i="224"/>
  <c r="Y8" i="224"/>
  <c r="AB26" i="224" l="1"/>
  <c r="AB22" i="224"/>
  <c r="AB18" i="224"/>
  <c r="AB14" i="224"/>
  <c r="AB10" i="224"/>
  <c r="AB25" i="224"/>
  <c r="AB21" i="224"/>
  <c r="AB17" i="224"/>
  <c r="AB13" i="224"/>
  <c r="AB9" i="224"/>
  <c r="G30" i="226"/>
  <c r="K30" i="226"/>
  <c r="AB27" i="224"/>
  <c r="AB23" i="224"/>
  <c r="AB19" i="224"/>
  <c r="AB15" i="224"/>
  <c r="AB11" i="224"/>
  <c r="AB24" i="224"/>
  <c r="AB20" i="224"/>
  <c r="AB16" i="224"/>
  <c r="AB12" i="224"/>
  <c r="AB8" i="224"/>
  <c r="AQ11" i="178"/>
  <c r="AQ12" i="178"/>
  <c r="AQ13" i="178"/>
  <c r="AQ14" i="178"/>
  <c r="AQ15" i="178"/>
  <c r="AQ16" i="178"/>
  <c r="AQ17" i="178"/>
  <c r="AQ18" i="178"/>
  <c r="AQ19" i="178"/>
  <c r="AQ20" i="178"/>
  <c r="AQ21" i="178"/>
  <c r="AQ22" i="178"/>
  <c r="AQ23" i="178"/>
  <c r="AQ24" i="178"/>
  <c r="AQ25" i="178"/>
  <c r="AQ26" i="178"/>
  <c r="AQ27" i="178"/>
  <c r="AQ28" i="178"/>
  <c r="AQ29" i="178"/>
  <c r="AQ10" i="178"/>
  <c r="AG11" i="178"/>
  <c r="AG12" i="178"/>
  <c r="AG13" i="178"/>
  <c r="AG14" i="178"/>
  <c r="AG15" i="178"/>
  <c r="AG16" i="178"/>
  <c r="AG17" i="178"/>
  <c r="AG18" i="178"/>
  <c r="AG19" i="178"/>
  <c r="AG20" i="178"/>
  <c r="AG21" i="178"/>
  <c r="AG22" i="178"/>
  <c r="AG23" i="178"/>
  <c r="AG24" i="178"/>
  <c r="AG25" i="178"/>
  <c r="AG26" i="178"/>
  <c r="AG27" i="178"/>
  <c r="AG28" i="178"/>
  <c r="AG29" i="178"/>
  <c r="AG10" i="178"/>
  <c r="D30" i="178"/>
  <c r="E30" i="178"/>
  <c r="G30" i="178" s="1"/>
  <c r="F30" i="178"/>
  <c r="H30" i="178"/>
  <c r="I30" i="178"/>
  <c r="J30" i="178"/>
  <c r="K30" i="178"/>
  <c r="L30" i="178"/>
  <c r="M30" i="178"/>
  <c r="N30" i="178"/>
  <c r="T30" i="178"/>
  <c r="U30" i="178"/>
  <c r="V30" i="178" s="1"/>
  <c r="W30" i="178"/>
  <c r="X30" i="178"/>
  <c r="Y30" i="178"/>
  <c r="C30" i="178"/>
  <c r="D29" i="177"/>
  <c r="E29" i="177"/>
  <c r="F29" i="177"/>
  <c r="G29" i="177"/>
  <c r="H29" i="177"/>
  <c r="I29" i="177"/>
  <c r="J29" i="177"/>
  <c r="C29" i="177"/>
  <c r="U9" i="176"/>
  <c r="V9" i="176"/>
  <c r="W9" i="176"/>
  <c r="U10" i="176"/>
  <c r="V10" i="176"/>
  <c r="W10" i="176"/>
  <c r="U11" i="176"/>
  <c r="V11" i="176"/>
  <c r="W11" i="176"/>
  <c r="U12" i="176"/>
  <c r="V12" i="176"/>
  <c r="W12" i="176"/>
  <c r="U13" i="176"/>
  <c r="V13" i="176"/>
  <c r="W13" i="176"/>
  <c r="U14" i="176"/>
  <c r="V14" i="176"/>
  <c r="W14" i="176"/>
  <c r="U15" i="176"/>
  <c r="V15" i="176"/>
  <c r="W15" i="176"/>
  <c r="U16" i="176"/>
  <c r="V16" i="176"/>
  <c r="W16" i="176"/>
  <c r="U17" i="176"/>
  <c r="V17" i="176"/>
  <c r="W17" i="176"/>
  <c r="U18" i="176"/>
  <c r="V18" i="176"/>
  <c r="W18" i="176"/>
  <c r="U19" i="176"/>
  <c r="V19" i="176"/>
  <c r="W19" i="176"/>
  <c r="U20" i="176"/>
  <c r="V20" i="176"/>
  <c r="W20" i="176"/>
  <c r="U21" i="176"/>
  <c r="V21" i="176"/>
  <c r="W21" i="176"/>
  <c r="U22" i="176"/>
  <c r="V22" i="176"/>
  <c r="W22" i="176"/>
  <c r="U23" i="176"/>
  <c r="V23" i="176"/>
  <c r="W23" i="176"/>
  <c r="U24" i="176"/>
  <c r="V24" i="176"/>
  <c r="W24" i="176"/>
  <c r="U25" i="176"/>
  <c r="V25" i="176"/>
  <c r="W25" i="176"/>
  <c r="U26" i="176"/>
  <c r="V26" i="176"/>
  <c r="W26" i="176"/>
  <c r="U27" i="176"/>
  <c r="V27" i="176"/>
  <c r="W27" i="176"/>
  <c r="V8" i="176"/>
  <c r="W8" i="176"/>
  <c r="U8" i="176"/>
  <c r="X8" i="176" s="1"/>
  <c r="O30" i="178" l="1"/>
  <c r="X26" i="176"/>
  <c r="X24" i="176"/>
  <c r="X22" i="176"/>
  <c r="X20" i="176"/>
  <c r="X18" i="176"/>
  <c r="X16" i="176"/>
  <c r="X14" i="176"/>
  <c r="X12" i="176"/>
  <c r="X10" i="176"/>
  <c r="X27" i="176"/>
  <c r="X25" i="176"/>
  <c r="X23" i="176"/>
  <c r="X21" i="176"/>
  <c r="X19" i="176"/>
  <c r="X17" i="176"/>
  <c r="X15" i="176"/>
  <c r="X13" i="176"/>
  <c r="X11" i="176"/>
  <c r="X9" i="176"/>
  <c r="D30" i="217"/>
  <c r="E30" i="217"/>
  <c r="F30" i="217"/>
  <c r="G30" i="217"/>
  <c r="H30" i="217"/>
  <c r="I30" i="217"/>
  <c r="J30" i="217"/>
  <c r="Q30" i="217"/>
  <c r="R30" i="217"/>
  <c r="S30" i="217"/>
  <c r="T30" i="217"/>
  <c r="U30" i="217"/>
  <c r="V30" i="217"/>
  <c r="W30" i="217"/>
  <c r="X30" i="217"/>
  <c r="Y30" i="217"/>
  <c r="Z30" i="217"/>
  <c r="C30" i="217"/>
  <c r="AA30" i="217" s="1"/>
  <c r="X28" i="296"/>
  <c r="Y28" i="296"/>
  <c r="Z28" i="296"/>
  <c r="AA28" i="296"/>
  <c r="AB28" i="296"/>
  <c r="AC28" i="296"/>
  <c r="AD28" i="296"/>
  <c r="AE28" i="296"/>
  <c r="AF28" i="296"/>
  <c r="AG28" i="296"/>
  <c r="AH28" i="296"/>
  <c r="AI28" i="296"/>
  <c r="AJ28" i="296"/>
  <c r="W28" i="296"/>
  <c r="D28" i="213"/>
  <c r="E28" i="213"/>
  <c r="F28" i="213"/>
  <c r="G28" i="213"/>
  <c r="H28" i="213"/>
  <c r="I28" i="213"/>
  <c r="J28" i="213"/>
  <c r="C28" i="213"/>
  <c r="K9" i="213"/>
  <c r="L9" i="213"/>
  <c r="K10" i="213"/>
  <c r="L10" i="213"/>
  <c r="M10" i="213" s="1"/>
  <c r="K11" i="213"/>
  <c r="L11" i="213"/>
  <c r="K12" i="213"/>
  <c r="L12" i="213"/>
  <c r="K13" i="213"/>
  <c r="L13" i="213"/>
  <c r="K14" i="213"/>
  <c r="L14" i="213"/>
  <c r="K15" i="213"/>
  <c r="L15" i="213"/>
  <c r="K16" i="213"/>
  <c r="L16" i="213"/>
  <c r="K17" i="213"/>
  <c r="L17" i="213"/>
  <c r="M17" i="213" s="1"/>
  <c r="K18" i="213"/>
  <c r="L18" i="213"/>
  <c r="M18" i="213" s="1"/>
  <c r="K19" i="213"/>
  <c r="L19" i="213"/>
  <c r="K20" i="213"/>
  <c r="L20" i="213"/>
  <c r="K21" i="213"/>
  <c r="L21" i="213"/>
  <c r="M21" i="213" s="1"/>
  <c r="K22" i="213"/>
  <c r="L22" i="213"/>
  <c r="K23" i="213"/>
  <c r="L23" i="213"/>
  <c r="K24" i="213"/>
  <c r="L24" i="213"/>
  <c r="K25" i="213"/>
  <c r="L25" i="213"/>
  <c r="M25" i="213" s="1"/>
  <c r="K26" i="213"/>
  <c r="L26" i="213"/>
  <c r="M26" i="213" s="1"/>
  <c r="K27" i="213"/>
  <c r="L27" i="213"/>
  <c r="L8" i="213"/>
  <c r="K8" i="213"/>
  <c r="M8" i="213" s="1"/>
  <c r="D28" i="107"/>
  <c r="E28" i="107"/>
  <c r="F28" i="107"/>
  <c r="G28" i="107"/>
  <c r="H28" i="107"/>
  <c r="I28" i="107"/>
  <c r="J28" i="107"/>
  <c r="K28" i="107"/>
  <c r="L28" i="107"/>
  <c r="M28" i="107"/>
  <c r="N28" i="107"/>
  <c r="C28" i="107"/>
  <c r="O9" i="107"/>
  <c r="P9" i="107"/>
  <c r="Q9" i="107" s="1"/>
  <c r="O10" i="107"/>
  <c r="P10" i="107"/>
  <c r="O11" i="107"/>
  <c r="Q11" i="107" s="1"/>
  <c r="P11" i="107"/>
  <c r="O12" i="107"/>
  <c r="Q12" i="107" s="1"/>
  <c r="P12" i="107"/>
  <c r="O13" i="107"/>
  <c r="P13" i="107"/>
  <c r="Q13" i="107"/>
  <c r="O14" i="107"/>
  <c r="P14" i="107"/>
  <c r="Q14" i="107" s="1"/>
  <c r="O15" i="107"/>
  <c r="P15" i="107"/>
  <c r="O16" i="107"/>
  <c r="P16" i="107"/>
  <c r="O17" i="107"/>
  <c r="P17" i="107"/>
  <c r="Q17" i="107" s="1"/>
  <c r="O18" i="107"/>
  <c r="P18" i="107"/>
  <c r="O19" i="107"/>
  <c r="Q19" i="107" s="1"/>
  <c r="P19" i="107"/>
  <c r="O20" i="107"/>
  <c r="Q20" i="107" s="1"/>
  <c r="P20" i="107"/>
  <c r="O21" i="107"/>
  <c r="P21" i="107"/>
  <c r="Q21" i="107"/>
  <c r="O22" i="107"/>
  <c r="P22" i="107"/>
  <c r="Q22" i="107" s="1"/>
  <c r="O23" i="107"/>
  <c r="P23" i="107"/>
  <c r="O24" i="107"/>
  <c r="P24" i="107"/>
  <c r="O25" i="107"/>
  <c r="P25" i="107"/>
  <c r="Q25" i="107" s="1"/>
  <c r="O26" i="107"/>
  <c r="P26" i="107"/>
  <c r="O27" i="107"/>
  <c r="Q27" i="107" s="1"/>
  <c r="P27" i="107"/>
  <c r="P8" i="107"/>
  <c r="P28" i="107" s="1"/>
  <c r="O8" i="107"/>
  <c r="D28" i="124"/>
  <c r="E28" i="124"/>
  <c r="F28" i="124"/>
  <c r="G28" i="124"/>
  <c r="H28" i="124"/>
  <c r="I28" i="124"/>
  <c r="J28" i="124"/>
  <c r="K28" i="124"/>
  <c r="L28" i="124"/>
  <c r="M28" i="124"/>
  <c r="N28" i="124"/>
  <c r="C28" i="124"/>
  <c r="O9" i="124"/>
  <c r="Q9" i="124" s="1"/>
  <c r="P9" i="124"/>
  <c r="O10" i="124"/>
  <c r="P10" i="124"/>
  <c r="Q10" i="124"/>
  <c r="O11" i="124"/>
  <c r="P11" i="124"/>
  <c r="O12" i="124"/>
  <c r="P12" i="124"/>
  <c r="O13" i="124"/>
  <c r="P13" i="124"/>
  <c r="Q13" i="124" s="1"/>
  <c r="O14" i="124"/>
  <c r="P14" i="124"/>
  <c r="Q14" i="124" s="1"/>
  <c r="O15" i="124"/>
  <c r="P15" i="124"/>
  <c r="O16" i="124"/>
  <c r="P16" i="124"/>
  <c r="O17" i="124"/>
  <c r="P17" i="124"/>
  <c r="Q17" i="124" s="1"/>
  <c r="O18" i="124"/>
  <c r="P18" i="124"/>
  <c r="O19" i="124"/>
  <c r="Q19" i="124" s="1"/>
  <c r="P19" i="124"/>
  <c r="O20" i="124"/>
  <c r="Q20" i="124" s="1"/>
  <c r="P20" i="124"/>
  <c r="O21" i="124"/>
  <c r="P21" i="124"/>
  <c r="Q21" i="124"/>
  <c r="O22" i="124"/>
  <c r="P22" i="124"/>
  <c r="Q22" i="124" s="1"/>
  <c r="O23" i="124"/>
  <c r="P23" i="124"/>
  <c r="O24" i="124"/>
  <c r="P24" i="124"/>
  <c r="O25" i="124"/>
  <c r="P25" i="124"/>
  <c r="Q25" i="124" s="1"/>
  <c r="O26" i="124"/>
  <c r="P26" i="124"/>
  <c r="O27" i="124"/>
  <c r="Q27" i="124" s="1"/>
  <c r="P27" i="124"/>
  <c r="P8" i="124"/>
  <c r="P28" i="124" s="1"/>
  <c r="O8" i="124"/>
  <c r="O28" i="124" s="1"/>
  <c r="D28" i="125"/>
  <c r="E28" i="125"/>
  <c r="F28" i="125"/>
  <c r="G28" i="125"/>
  <c r="H28" i="125"/>
  <c r="I28" i="125"/>
  <c r="J28" i="125"/>
  <c r="K28" i="125"/>
  <c r="L28" i="125"/>
  <c r="M28" i="125"/>
  <c r="N28" i="125"/>
  <c r="C28" i="125"/>
  <c r="O9" i="125"/>
  <c r="P9" i="125"/>
  <c r="O10" i="125"/>
  <c r="P10" i="125"/>
  <c r="Q10" i="125"/>
  <c r="O11" i="125"/>
  <c r="P11" i="125"/>
  <c r="O12" i="125"/>
  <c r="P12" i="125"/>
  <c r="O13" i="125"/>
  <c r="P13" i="125"/>
  <c r="Q13" i="125" s="1"/>
  <c r="O14" i="125"/>
  <c r="P14" i="125"/>
  <c r="Q14" i="125" s="1"/>
  <c r="O15" i="125"/>
  <c r="P15" i="125"/>
  <c r="O16" i="125"/>
  <c r="P16" i="125"/>
  <c r="O17" i="125"/>
  <c r="P17" i="125"/>
  <c r="Q17" i="125" s="1"/>
  <c r="O18" i="125"/>
  <c r="P18" i="125"/>
  <c r="O19" i="125"/>
  <c r="Q19" i="125" s="1"/>
  <c r="P19" i="125"/>
  <c r="O20" i="125"/>
  <c r="Q20" i="125" s="1"/>
  <c r="P20" i="125"/>
  <c r="O21" i="125"/>
  <c r="P21" i="125"/>
  <c r="Q21" i="125"/>
  <c r="O22" i="125"/>
  <c r="P22" i="125"/>
  <c r="Q22" i="125" s="1"/>
  <c r="O23" i="125"/>
  <c r="P23" i="125"/>
  <c r="O24" i="125"/>
  <c r="P24" i="125"/>
  <c r="O25" i="125"/>
  <c r="P25" i="125"/>
  <c r="Q25" i="125" s="1"/>
  <c r="O26" i="125"/>
  <c r="P26" i="125"/>
  <c r="O27" i="125"/>
  <c r="Q27" i="125" s="1"/>
  <c r="P27" i="125"/>
  <c r="P8" i="125"/>
  <c r="P28" i="125" s="1"/>
  <c r="O8" i="125"/>
  <c r="O28" i="125" s="1"/>
  <c r="D28" i="127"/>
  <c r="E28" i="127"/>
  <c r="F28" i="127"/>
  <c r="G28" i="127"/>
  <c r="H28" i="127"/>
  <c r="I28" i="127"/>
  <c r="J28" i="127"/>
  <c r="K28" i="127"/>
  <c r="L28" i="127"/>
  <c r="M28" i="127"/>
  <c r="N28" i="127"/>
  <c r="C28" i="127"/>
  <c r="O9" i="127"/>
  <c r="P9" i="127"/>
  <c r="Q9" i="127" s="1"/>
  <c r="O10" i="127"/>
  <c r="P10" i="127"/>
  <c r="Q10" i="127" s="1"/>
  <c r="O11" i="127"/>
  <c r="P11" i="127"/>
  <c r="O12" i="127"/>
  <c r="Q12" i="127" s="1"/>
  <c r="P12" i="127"/>
  <c r="O13" i="127"/>
  <c r="P13" i="127"/>
  <c r="Q13" i="127"/>
  <c r="O14" i="127"/>
  <c r="P14" i="127"/>
  <c r="Q14" i="127" s="1"/>
  <c r="O15" i="127"/>
  <c r="P15" i="127"/>
  <c r="O16" i="127"/>
  <c r="P16" i="127"/>
  <c r="O17" i="127"/>
  <c r="P17" i="127"/>
  <c r="Q17" i="127" s="1"/>
  <c r="O18" i="127"/>
  <c r="P18" i="127"/>
  <c r="O19" i="127"/>
  <c r="Q19" i="127" s="1"/>
  <c r="P19" i="127"/>
  <c r="O20" i="127"/>
  <c r="Q20" i="127" s="1"/>
  <c r="P20" i="127"/>
  <c r="O21" i="127"/>
  <c r="P21" i="127"/>
  <c r="Q21" i="127"/>
  <c r="O22" i="127"/>
  <c r="P22" i="127"/>
  <c r="Q22" i="127" s="1"/>
  <c r="O23" i="127"/>
  <c r="P23" i="127"/>
  <c r="O24" i="127"/>
  <c r="P24" i="127"/>
  <c r="O25" i="127"/>
  <c r="P25" i="127"/>
  <c r="Q25" i="127" s="1"/>
  <c r="O26" i="127"/>
  <c r="P26" i="127"/>
  <c r="O27" i="127"/>
  <c r="Q27" i="127" s="1"/>
  <c r="P27" i="127"/>
  <c r="P8" i="127"/>
  <c r="P28" i="127" s="1"/>
  <c r="O8" i="127"/>
  <c r="O28" i="127" s="1"/>
  <c r="D28" i="126"/>
  <c r="E28" i="126"/>
  <c r="F28" i="126"/>
  <c r="G28" i="126"/>
  <c r="H28" i="126"/>
  <c r="I28" i="126"/>
  <c r="J28" i="126"/>
  <c r="K28" i="126"/>
  <c r="L28" i="126"/>
  <c r="M28" i="126"/>
  <c r="N28" i="126"/>
  <c r="C28" i="126"/>
  <c r="O9" i="126"/>
  <c r="Q9" i="126" s="1"/>
  <c r="P9" i="126"/>
  <c r="O10" i="126"/>
  <c r="P10" i="126"/>
  <c r="O11" i="126"/>
  <c r="Q11" i="126" s="1"/>
  <c r="P11" i="126"/>
  <c r="O12" i="126"/>
  <c r="Q12" i="126" s="1"/>
  <c r="P12" i="126"/>
  <c r="O13" i="126"/>
  <c r="P13" i="126"/>
  <c r="Q13" i="126"/>
  <c r="O14" i="126"/>
  <c r="P14" i="126"/>
  <c r="Q14" i="126" s="1"/>
  <c r="O15" i="126"/>
  <c r="P15" i="126"/>
  <c r="O16" i="126"/>
  <c r="P16" i="126"/>
  <c r="O17" i="126"/>
  <c r="P17" i="126"/>
  <c r="Q17" i="126"/>
  <c r="O18" i="126"/>
  <c r="P18" i="126"/>
  <c r="Q18" i="126" s="1"/>
  <c r="O19" i="126"/>
  <c r="P19" i="126"/>
  <c r="O20" i="126"/>
  <c r="Q20" i="126" s="1"/>
  <c r="P20" i="126"/>
  <c r="O21" i="126"/>
  <c r="P21" i="126"/>
  <c r="Q21" i="126"/>
  <c r="O22" i="126"/>
  <c r="P22" i="126"/>
  <c r="Q22" i="126" s="1"/>
  <c r="O23" i="126"/>
  <c r="P23" i="126"/>
  <c r="O24" i="126"/>
  <c r="P24" i="126"/>
  <c r="O25" i="126"/>
  <c r="P25" i="126"/>
  <c r="Q25" i="126" s="1"/>
  <c r="O26" i="126"/>
  <c r="P26" i="126"/>
  <c r="O27" i="126"/>
  <c r="P27" i="126"/>
  <c r="P8" i="126"/>
  <c r="P28" i="126" s="1"/>
  <c r="O8" i="126"/>
  <c r="O28" i="126" s="1"/>
  <c r="D28" i="128"/>
  <c r="E28" i="128"/>
  <c r="F28" i="128"/>
  <c r="G28" i="128"/>
  <c r="H28" i="128"/>
  <c r="I28" i="128"/>
  <c r="J28" i="128"/>
  <c r="K28" i="128"/>
  <c r="L28" i="128"/>
  <c r="M28" i="128"/>
  <c r="N28" i="128"/>
  <c r="C28" i="128"/>
  <c r="O9" i="128"/>
  <c r="Q9" i="128" s="1"/>
  <c r="P9" i="128"/>
  <c r="O10" i="128"/>
  <c r="P10" i="128"/>
  <c r="Q10" i="128"/>
  <c r="O11" i="128"/>
  <c r="P11" i="128"/>
  <c r="O12" i="128"/>
  <c r="P12" i="128"/>
  <c r="O13" i="128"/>
  <c r="P13" i="128"/>
  <c r="Q13" i="128" s="1"/>
  <c r="O14" i="128"/>
  <c r="P14" i="128"/>
  <c r="Q14" i="128" s="1"/>
  <c r="O15" i="128"/>
  <c r="P15" i="128"/>
  <c r="O16" i="128"/>
  <c r="P16" i="128"/>
  <c r="O17" i="128"/>
  <c r="P17" i="128"/>
  <c r="Q17" i="128" s="1"/>
  <c r="O18" i="128"/>
  <c r="P18" i="128"/>
  <c r="Q18" i="128" s="1"/>
  <c r="O19" i="128"/>
  <c r="P19" i="128"/>
  <c r="O20" i="128"/>
  <c r="P20" i="128"/>
  <c r="O21" i="128"/>
  <c r="P21" i="128"/>
  <c r="Q21" i="128"/>
  <c r="O22" i="128"/>
  <c r="P22" i="128"/>
  <c r="Q22" i="128" s="1"/>
  <c r="O23" i="128"/>
  <c r="P23" i="128"/>
  <c r="O24" i="128"/>
  <c r="P24" i="128"/>
  <c r="O25" i="128"/>
  <c r="P25" i="128"/>
  <c r="Q25" i="128"/>
  <c r="O26" i="128"/>
  <c r="P26" i="128"/>
  <c r="Q26" i="128" s="1"/>
  <c r="O27" i="128"/>
  <c r="P27" i="128"/>
  <c r="P8" i="128"/>
  <c r="P28" i="128" s="1"/>
  <c r="O8" i="128"/>
  <c r="Q8" i="128" s="1"/>
  <c r="D148" i="123"/>
  <c r="E148" i="123"/>
  <c r="F148" i="123"/>
  <c r="G148" i="123"/>
  <c r="H148" i="123"/>
  <c r="I148" i="123"/>
  <c r="J148" i="123"/>
  <c r="K148" i="123"/>
  <c r="L148" i="123"/>
  <c r="C148" i="123"/>
  <c r="M129" i="123"/>
  <c r="N129" i="123"/>
  <c r="O129" i="123"/>
  <c r="M130" i="123"/>
  <c r="N130" i="123"/>
  <c r="O130" i="123" s="1"/>
  <c r="M131" i="123"/>
  <c r="N131" i="123"/>
  <c r="M132" i="123"/>
  <c r="N132" i="123"/>
  <c r="M133" i="123"/>
  <c r="N133" i="123"/>
  <c r="O133" i="123"/>
  <c r="M134" i="123"/>
  <c r="N134" i="123"/>
  <c r="O134" i="123" s="1"/>
  <c r="M135" i="123"/>
  <c r="N135" i="123"/>
  <c r="M136" i="123"/>
  <c r="N136" i="123"/>
  <c r="M137" i="123"/>
  <c r="N137" i="123"/>
  <c r="O137" i="123" s="1"/>
  <c r="M138" i="123"/>
  <c r="N138" i="123"/>
  <c r="M139" i="123"/>
  <c r="N139" i="123"/>
  <c r="M140" i="123"/>
  <c r="N140" i="123"/>
  <c r="M141" i="123"/>
  <c r="N141" i="123"/>
  <c r="O141" i="123"/>
  <c r="M142" i="123"/>
  <c r="N142" i="123"/>
  <c r="O142" i="123" s="1"/>
  <c r="M143" i="123"/>
  <c r="N143" i="123"/>
  <c r="M144" i="123"/>
  <c r="N144" i="123"/>
  <c r="M145" i="123"/>
  <c r="N145" i="123"/>
  <c r="O145" i="123" s="1"/>
  <c r="M146" i="123"/>
  <c r="N146" i="123"/>
  <c r="O146" i="123" s="1"/>
  <c r="M147" i="123"/>
  <c r="N147" i="123"/>
  <c r="N128" i="123"/>
  <c r="M128" i="123"/>
  <c r="M148" i="123" s="1"/>
  <c r="D118" i="123"/>
  <c r="E118" i="123"/>
  <c r="F118" i="123"/>
  <c r="G118" i="123"/>
  <c r="H118" i="123"/>
  <c r="I118" i="123"/>
  <c r="J118" i="123"/>
  <c r="K118" i="123"/>
  <c r="L118" i="123"/>
  <c r="C118" i="123"/>
  <c r="M99" i="123"/>
  <c r="N99" i="123"/>
  <c r="O99" i="123"/>
  <c r="M100" i="123"/>
  <c r="N100" i="123"/>
  <c r="O100" i="123" s="1"/>
  <c r="M101" i="123"/>
  <c r="N101" i="123"/>
  <c r="M102" i="123"/>
  <c r="N102" i="123"/>
  <c r="M103" i="123"/>
  <c r="N103" i="123"/>
  <c r="O103" i="123" s="1"/>
  <c r="M104" i="123"/>
  <c r="N104" i="123"/>
  <c r="O104" i="123" s="1"/>
  <c r="M105" i="123"/>
  <c r="N105" i="123"/>
  <c r="M106" i="123"/>
  <c r="N106" i="123"/>
  <c r="M107" i="123"/>
  <c r="N107" i="123"/>
  <c r="O107" i="123" s="1"/>
  <c r="M108" i="123"/>
  <c r="N108" i="123"/>
  <c r="M109" i="123"/>
  <c r="N109" i="123"/>
  <c r="M110" i="123"/>
  <c r="N110" i="123"/>
  <c r="M111" i="123"/>
  <c r="N111" i="123"/>
  <c r="O111" i="123" s="1"/>
  <c r="M112" i="123"/>
  <c r="N112" i="123"/>
  <c r="M113" i="123"/>
  <c r="N113" i="123"/>
  <c r="M114" i="123"/>
  <c r="N114" i="123"/>
  <c r="M115" i="123"/>
  <c r="N115" i="123"/>
  <c r="O115" i="123" s="1"/>
  <c r="M116" i="123"/>
  <c r="N116" i="123"/>
  <c r="O116" i="123" s="1"/>
  <c r="M117" i="123"/>
  <c r="N117" i="123"/>
  <c r="N98" i="123"/>
  <c r="M98" i="123"/>
  <c r="M118" i="123" s="1"/>
  <c r="D87" i="123"/>
  <c r="E87" i="123"/>
  <c r="F87" i="123"/>
  <c r="G87" i="123"/>
  <c r="H87" i="123"/>
  <c r="I87" i="123"/>
  <c r="J87" i="123"/>
  <c r="K87" i="123"/>
  <c r="L87" i="123"/>
  <c r="C87" i="123"/>
  <c r="M68" i="123"/>
  <c r="N68" i="123"/>
  <c r="O68" i="123" s="1"/>
  <c r="M69" i="123"/>
  <c r="N69" i="123"/>
  <c r="M70" i="123"/>
  <c r="N70" i="123"/>
  <c r="M71" i="123"/>
  <c r="N71" i="123"/>
  <c r="M72" i="123"/>
  <c r="N72" i="123"/>
  <c r="O72" i="123" s="1"/>
  <c r="M73" i="123"/>
  <c r="N73" i="123"/>
  <c r="O73" i="123" s="1"/>
  <c r="M74" i="123"/>
  <c r="N74" i="123"/>
  <c r="M75" i="123"/>
  <c r="N75" i="123"/>
  <c r="M76" i="123"/>
  <c r="N76" i="123"/>
  <c r="O76" i="123" s="1"/>
  <c r="M77" i="123"/>
  <c r="N77" i="123"/>
  <c r="M78" i="123"/>
  <c r="N78" i="123"/>
  <c r="M79" i="123"/>
  <c r="N79" i="123"/>
  <c r="M80" i="123"/>
  <c r="N80" i="123"/>
  <c r="O80" i="123" s="1"/>
  <c r="M81" i="123"/>
  <c r="N81" i="123"/>
  <c r="O81" i="123" s="1"/>
  <c r="M82" i="123"/>
  <c r="N82" i="123"/>
  <c r="M83" i="123"/>
  <c r="N83" i="123"/>
  <c r="M84" i="123"/>
  <c r="N84" i="123"/>
  <c r="O84" i="123" s="1"/>
  <c r="M85" i="123"/>
  <c r="N85" i="123"/>
  <c r="M86" i="123"/>
  <c r="N86" i="123"/>
  <c r="N67" i="123"/>
  <c r="M67" i="123"/>
  <c r="M87" i="123" s="1"/>
  <c r="D58" i="123"/>
  <c r="E58" i="123"/>
  <c r="F58" i="123"/>
  <c r="G58" i="123"/>
  <c r="H58" i="123"/>
  <c r="I58" i="123"/>
  <c r="J58" i="123"/>
  <c r="K58" i="123"/>
  <c r="L58" i="123"/>
  <c r="C58" i="123"/>
  <c r="D28" i="123"/>
  <c r="E28" i="123"/>
  <c r="F28" i="123"/>
  <c r="G28" i="123"/>
  <c r="H28" i="123"/>
  <c r="I28" i="123"/>
  <c r="J28" i="123"/>
  <c r="K28" i="123"/>
  <c r="L28" i="123"/>
  <c r="C28" i="123"/>
  <c r="M9" i="123"/>
  <c r="N9" i="123"/>
  <c r="M10" i="123"/>
  <c r="N10" i="123"/>
  <c r="M11" i="123"/>
  <c r="N11" i="123"/>
  <c r="M12" i="123"/>
  <c r="N12" i="123"/>
  <c r="M13" i="123"/>
  <c r="N13" i="123"/>
  <c r="M14" i="123"/>
  <c r="N14" i="123"/>
  <c r="M15" i="123"/>
  <c r="O15" i="123" s="1"/>
  <c r="N15" i="123"/>
  <c r="M16" i="123"/>
  <c r="O16" i="123" s="1"/>
  <c r="N16" i="123"/>
  <c r="M17" i="123"/>
  <c r="O17" i="123" s="1"/>
  <c r="N17" i="123"/>
  <c r="M18" i="123"/>
  <c r="N18" i="123"/>
  <c r="M19" i="123"/>
  <c r="N19" i="123"/>
  <c r="M20" i="123"/>
  <c r="N20" i="123"/>
  <c r="M21" i="123"/>
  <c r="N21" i="123"/>
  <c r="M22" i="123"/>
  <c r="N22" i="123"/>
  <c r="M23" i="123"/>
  <c r="N23" i="123"/>
  <c r="M24" i="123"/>
  <c r="O24" i="123" s="1"/>
  <c r="N24" i="123"/>
  <c r="M25" i="123"/>
  <c r="N25" i="123"/>
  <c r="M26" i="123"/>
  <c r="N26" i="123"/>
  <c r="M27" i="123"/>
  <c r="O27" i="123" s="1"/>
  <c r="N27" i="123"/>
  <c r="N8" i="123"/>
  <c r="M8" i="123"/>
  <c r="M24" i="213" l="1"/>
  <c r="M23" i="213"/>
  <c r="L28" i="213"/>
  <c r="M27" i="213"/>
  <c r="M22" i="213"/>
  <c r="M20" i="213"/>
  <c r="M19" i="213"/>
  <c r="M14" i="213"/>
  <c r="M9" i="213"/>
  <c r="O28" i="107"/>
  <c r="Q26" i="107"/>
  <c r="Q24" i="107"/>
  <c r="Q23" i="107"/>
  <c r="Q18" i="107"/>
  <c r="Q16" i="107"/>
  <c r="Q15" i="107"/>
  <c r="Q10" i="107"/>
  <c r="Q26" i="124"/>
  <c r="Q24" i="124"/>
  <c r="Q23" i="124"/>
  <c r="Q18" i="124"/>
  <c r="Q9" i="125"/>
  <c r="Q26" i="125"/>
  <c r="Q24" i="125"/>
  <c r="Q23" i="125"/>
  <c r="Q18" i="125"/>
  <c r="Q16" i="125"/>
  <c r="Q11" i="127"/>
  <c r="Q26" i="127"/>
  <c r="Q24" i="127"/>
  <c r="Q23" i="127"/>
  <c r="Q18" i="127"/>
  <c r="Q16" i="127"/>
  <c r="Q15" i="127"/>
  <c r="Q27" i="126"/>
  <c r="Q19" i="126"/>
  <c r="Q26" i="126"/>
  <c r="Q24" i="126"/>
  <c r="Q23" i="126"/>
  <c r="Q16" i="126"/>
  <c r="Q15" i="126"/>
  <c r="Q10" i="126"/>
  <c r="Q8" i="126"/>
  <c r="Q28" i="126" s="1"/>
  <c r="Q24" i="128"/>
  <c r="Q23" i="128"/>
  <c r="Q27" i="128"/>
  <c r="Q20" i="128"/>
  <c r="Q19" i="128"/>
  <c r="O132" i="123"/>
  <c r="N148" i="123"/>
  <c r="O138" i="123"/>
  <c r="O69" i="123"/>
  <c r="N87" i="123"/>
  <c r="O112" i="123"/>
  <c r="O110" i="123"/>
  <c r="O102" i="123"/>
  <c r="N118" i="123"/>
  <c r="O108" i="123"/>
  <c r="O85" i="123"/>
  <c r="O77" i="123"/>
  <c r="O13" i="123"/>
  <c r="O86" i="123"/>
  <c r="O79" i="123"/>
  <c r="O78" i="123"/>
  <c r="O71" i="123"/>
  <c r="O70" i="123"/>
  <c r="O114" i="123"/>
  <c r="O113" i="123"/>
  <c r="O106" i="123"/>
  <c r="O105" i="123"/>
  <c r="O147" i="123"/>
  <c r="O140" i="123"/>
  <c r="O139" i="123"/>
  <c r="O131" i="123"/>
  <c r="O83" i="123"/>
  <c r="O82" i="123"/>
  <c r="O75" i="123"/>
  <c r="O74" i="123"/>
  <c r="O117" i="123"/>
  <c r="O109" i="123"/>
  <c r="O101" i="123"/>
  <c r="O144" i="123"/>
  <c r="O143" i="123"/>
  <c r="O136" i="123"/>
  <c r="O135" i="123"/>
  <c r="N58" i="123"/>
  <c r="M58" i="123"/>
  <c r="O8" i="123"/>
  <c r="AB30" i="217"/>
  <c r="AC30" i="217" s="1"/>
  <c r="BB28" i="296"/>
  <c r="BC28" i="296" s="1"/>
  <c r="K28" i="213"/>
  <c r="M16" i="213"/>
  <c r="M15" i="213"/>
  <c r="M13" i="213"/>
  <c r="M12" i="213"/>
  <c r="M11" i="213"/>
  <c r="Q8" i="107"/>
  <c r="Q12" i="124"/>
  <c r="Q11" i="124"/>
  <c r="Q8" i="124"/>
  <c r="Q16" i="124"/>
  <c r="Q15" i="124"/>
  <c r="Q12" i="125"/>
  <c r="Q11" i="125"/>
  <c r="Q8" i="125"/>
  <c r="Q15" i="125"/>
  <c r="Q8" i="127"/>
  <c r="Q28" i="127" s="1"/>
  <c r="O28" i="128"/>
  <c r="Q16" i="128"/>
  <c r="Q15" i="128"/>
  <c r="Q12" i="128"/>
  <c r="Q11" i="128"/>
  <c r="Q28" i="128" s="1"/>
  <c r="O128" i="123"/>
  <c r="O148" i="123" s="1"/>
  <c r="O98" i="123"/>
  <c r="O118" i="123" s="1"/>
  <c r="O67" i="123"/>
  <c r="O87" i="123" s="1"/>
  <c r="O10" i="123"/>
  <c r="O25" i="123"/>
  <c r="O23" i="123"/>
  <c r="O21" i="123"/>
  <c r="O19" i="123"/>
  <c r="O12" i="123"/>
  <c r="O26" i="123"/>
  <c r="N28" i="123"/>
  <c r="O22" i="123"/>
  <c r="O20" i="123"/>
  <c r="O18" i="123"/>
  <c r="O11" i="123"/>
  <c r="M28" i="123"/>
  <c r="O14" i="123"/>
  <c r="O9" i="123"/>
  <c r="D28" i="55"/>
  <c r="E28" i="55"/>
  <c r="F28" i="55"/>
  <c r="G28" i="55"/>
  <c r="H28" i="55"/>
  <c r="I28" i="55"/>
  <c r="J28" i="55"/>
  <c r="K28" i="55"/>
  <c r="L28" i="55"/>
  <c r="M28" i="55"/>
  <c r="N28" i="55"/>
  <c r="C28" i="55"/>
  <c r="O9" i="55"/>
  <c r="P9" i="55"/>
  <c r="Q9" i="55"/>
  <c r="O10" i="55"/>
  <c r="P10" i="55"/>
  <c r="Q10" i="55" s="1"/>
  <c r="O11" i="55"/>
  <c r="P11" i="55"/>
  <c r="O12" i="55"/>
  <c r="Q12" i="55" s="1"/>
  <c r="P12" i="55"/>
  <c r="O13" i="55"/>
  <c r="P13" i="55"/>
  <c r="Q13" i="55"/>
  <c r="O14" i="55"/>
  <c r="P14" i="55"/>
  <c r="Q14" i="55" s="1"/>
  <c r="O15" i="55"/>
  <c r="P15" i="55"/>
  <c r="O16" i="55"/>
  <c r="P16" i="55"/>
  <c r="O17" i="55"/>
  <c r="P17" i="55"/>
  <c r="Q17" i="55" s="1"/>
  <c r="O18" i="55"/>
  <c r="P18" i="55"/>
  <c r="Q18" i="55" s="1"/>
  <c r="O19" i="55"/>
  <c r="Q19" i="55" s="1"/>
  <c r="P19" i="55"/>
  <c r="O20" i="55"/>
  <c r="Q20" i="55" s="1"/>
  <c r="P20" i="55"/>
  <c r="O21" i="55"/>
  <c r="P21" i="55"/>
  <c r="Q21" i="55"/>
  <c r="O22" i="55"/>
  <c r="P22" i="55"/>
  <c r="Q22" i="55" s="1"/>
  <c r="O23" i="55"/>
  <c r="P23" i="55"/>
  <c r="O24" i="55"/>
  <c r="P24" i="55"/>
  <c r="O25" i="55"/>
  <c r="P25" i="55"/>
  <c r="Q25" i="55" s="1"/>
  <c r="O26" i="55"/>
  <c r="P26" i="55"/>
  <c r="O27" i="55"/>
  <c r="P27" i="55"/>
  <c r="P8" i="55"/>
  <c r="P28" i="55" s="1"/>
  <c r="O8" i="55"/>
  <c r="O28" i="55" s="1"/>
  <c r="M28" i="213" l="1"/>
  <c r="Q28" i="107"/>
  <c r="O28" i="123"/>
  <c r="O58" i="123"/>
  <c r="Q26" i="55"/>
  <c r="Q24" i="55"/>
  <c r="Q23" i="55"/>
  <c r="Q16" i="55"/>
  <c r="Q15" i="55"/>
  <c r="Q27" i="55"/>
  <c r="Q11" i="55"/>
  <c r="Q28" i="124"/>
  <c r="Q28" i="125"/>
  <c r="Q8" i="55"/>
  <c r="Q28" i="55" s="1"/>
  <c r="AC9" i="115"/>
  <c r="AE9" i="115" s="1"/>
  <c r="AD9" i="115"/>
  <c r="AC10" i="115"/>
  <c r="AD10" i="115"/>
  <c r="AC11" i="115"/>
  <c r="AD11" i="115"/>
  <c r="AE11" i="115"/>
  <c r="AC12" i="115"/>
  <c r="AD12" i="115"/>
  <c r="AC13" i="115"/>
  <c r="AD13" i="115"/>
  <c r="AC14" i="115"/>
  <c r="AD14" i="115"/>
  <c r="AE14" i="115" s="1"/>
  <c r="AC15" i="115"/>
  <c r="AD15" i="115"/>
  <c r="AE15" i="115" s="1"/>
  <c r="AC16" i="115"/>
  <c r="AD16" i="115"/>
  <c r="AC17" i="115"/>
  <c r="AD17" i="115"/>
  <c r="AC18" i="115"/>
  <c r="AD18" i="115"/>
  <c r="AE18" i="115" s="1"/>
  <c r="AC19" i="115"/>
  <c r="AD19" i="115"/>
  <c r="AC20" i="115"/>
  <c r="AD20" i="115"/>
  <c r="AC21" i="115"/>
  <c r="AD21" i="115"/>
  <c r="AC22" i="115"/>
  <c r="AD22" i="115"/>
  <c r="AE22" i="115" s="1"/>
  <c r="AC23" i="115"/>
  <c r="AD23" i="115"/>
  <c r="AC24" i="115"/>
  <c r="AD24" i="115"/>
  <c r="AC25" i="115"/>
  <c r="AD25" i="115"/>
  <c r="AC26" i="115"/>
  <c r="AD26" i="115"/>
  <c r="AE26" i="115" s="1"/>
  <c r="AC27" i="115"/>
  <c r="AD27" i="115"/>
  <c r="AD8" i="115"/>
  <c r="AC8" i="115"/>
  <c r="AE8" i="115" s="1"/>
  <c r="V28" i="115"/>
  <c r="W28" i="115"/>
  <c r="X28" i="115"/>
  <c r="Y28" i="115"/>
  <c r="Z28" i="115"/>
  <c r="AA28" i="115"/>
  <c r="AB28" i="115"/>
  <c r="U28" i="115"/>
  <c r="D28" i="115"/>
  <c r="E28" i="115"/>
  <c r="F28" i="115"/>
  <c r="G28" i="115"/>
  <c r="H28" i="115"/>
  <c r="I28" i="115"/>
  <c r="J28" i="115"/>
  <c r="K28" i="115"/>
  <c r="L28" i="115"/>
  <c r="M28" i="115"/>
  <c r="N28" i="115"/>
  <c r="O28" i="115"/>
  <c r="P28" i="115"/>
  <c r="C28" i="115"/>
  <c r="C19" i="212"/>
  <c r="D19" i="212"/>
  <c r="E19" i="212"/>
  <c r="F19" i="212"/>
  <c r="G19" i="212"/>
  <c r="H19" i="212"/>
  <c r="I19" i="212"/>
  <c r="J19" i="212"/>
  <c r="K19" i="212"/>
  <c r="L19" i="212"/>
  <c r="M19" i="212"/>
  <c r="B19" i="212"/>
  <c r="N9" i="212"/>
  <c r="P9" i="212" s="1"/>
  <c r="O9" i="212"/>
  <c r="N10" i="212"/>
  <c r="P10" i="212" s="1"/>
  <c r="O10" i="212"/>
  <c r="N11" i="212"/>
  <c r="P11" i="212" s="1"/>
  <c r="O11" i="212"/>
  <c r="N12" i="212"/>
  <c r="P12" i="212" s="1"/>
  <c r="O12" i="212"/>
  <c r="N13" i="212"/>
  <c r="P13" i="212" s="1"/>
  <c r="O13" i="212"/>
  <c r="N14" i="212"/>
  <c r="O14" i="212"/>
  <c r="P14" i="212"/>
  <c r="N15" i="212"/>
  <c r="O15" i="212"/>
  <c r="N16" i="212"/>
  <c r="O16" i="212"/>
  <c r="N17" i="212"/>
  <c r="O17" i="212"/>
  <c r="N18" i="212"/>
  <c r="O18" i="212"/>
  <c r="O8" i="212"/>
  <c r="N8" i="212"/>
  <c r="O9" i="209"/>
  <c r="P9" i="209"/>
  <c r="Q9" i="209" s="1"/>
  <c r="O10" i="209"/>
  <c r="P10" i="209"/>
  <c r="Q10" i="209" s="1"/>
  <c r="O11" i="209"/>
  <c r="P11" i="209"/>
  <c r="O12" i="209"/>
  <c r="P12" i="209"/>
  <c r="O13" i="209"/>
  <c r="P13" i="209"/>
  <c r="O14" i="209"/>
  <c r="Q14" i="209" s="1"/>
  <c r="P14" i="209"/>
  <c r="O15" i="209"/>
  <c r="P15" i="209"/>
  <c r="O16" i="209"/>
  <c r="Q16" i="209" s="1"/>
  <c r="P16" i="209"/>
  <c r="O17" i="209"/>
  <c r="P17" i="209"/>
  <c r="Q17" i="209"/>
  <c r="O18" i="209"/>
  <c r="P18" i="209"/>
  <c r="Q18" i="209" s="1"/>
  <c r="O19" i="209"/>
  <c r="P19" i="209"/>
  <c r="O20" i="209"/>
  <c r="P20" i="209"/>
  <c r="O21" i="209"/>
  <c r="P21" i="209"/>
  <c r="O22" i="209"/>
  <c r="P22" i="209"/>
  <c r="O23" i="209"/>
  <c r="P23" i="209"/>
  <c r="O24" i="209"/>
  <c r="P24" i="209"/>
  <c r="O25" i="209"/>
  <c r="P25" i="209"/>
  <c r="Q25" i="209" s="1"/>
  <c r="O26" i="209"/>
  <c r="P26" i="209"/>
  <c r="O27" i="209"/>
  <c r="P27" i="209"/>
  <c r="P8" i="209"/>
  <c r="O8" i="209"/>
  <c r="Q8" i="209" s="1"/>
  <c r="D28" i="209"/>
  <c r="E28" i="209"/>
  <c r="F28" i="209"/>
  <c r="G28" i="209"/>
  <c r="H28" i="209"/>
  <c r="I28" i="209"/>
  <c r="J28" i="209"/>
  <c r="K28" i="209"/>
  <c r="L28" i="209"/>
  <c r="M28" i="209"/>
  <c r="N28" i="209"/>
  <c r="C28" i="209"/>
  <c r="D29" i="207"/>
  <c r="E29" i="207"/>
  <c r="F29" i="207"/>
  <c r="G29" i="207"/>
  <c r="H29" i="207"/>
  <c r="I29" i="207"/>
  <c r="J29" i="207"/>
  <c r="K29" i="207"/>
  <c r="L29" i="207"/>
  <c r="M29" i="207"/>
  <c r="N29" i="207"/>
  <c r="C29" i="207"/>
  <c r="O10" i="207"/>
  <c r="Q10" i="207" s="1"/>
  <c r="P10" i="207"/>
  <c r="O11" i="207"/>
  <c r="P11" i="207"/>
  <c r="Q11" i="207"/>
  <c r="O12" i="207"/>
  <c r="P12" i="207"/>
  <c r="O13" i="207"/>
  <c r="P13" i="207"/>
  <c r="O14" i="207"/>
  <c r="P14" i="207"/>
  <c r="O15" i="207"/>
  <c r="P15" i="207"/>
  <c r="Q15" i="207" s="1"/>
  <c r="O16" i="207"/>
  <c r="P16" i="207"/>
  <c r="O17" i="207"/>
  <c r="P17" i="207"/>
  <c r="O18" i="207"/>
  <c r="P18" i="207"/>
  <c r="Q18" i="207" s="1"/>
  <c r="O19" i="207"/>
  <c r="P19" i="207"/>
  <c r="Q19" i="207" s="1"/>
  <c r="O20" i="207"/>
  <c r="P20" i="207"/>
  <c r="O21" i="207"/>
  <c r="P21" i="207"/>
  <c r="O22" i="207"/>
  <c r="P22" i="207"/>
  <c r="Q22" i="207" s="1"/>
  <c r="O23" i="207"/>
  <c r="P23" i="207"/>
  <c r="Q23" i="207" s="1"/>
  <c r="O24" i="207"/>
  <c r="P24" i="207"/>
  <c r="O25" i="207"/>
  <c r="P25" i="207"/>
  <c r="O26" i="207"/>
  <c r="P26" i="207"/>
  <c r="O27" i="207"/>
  <c r="P27" i="207"/>
  <c r="Q27" i="207" s="1"/>
  <c r="O28" i="207"/>
  <c r="P28" i="207"/>
  <c r="P9" i="207"/>
  <c r="P29" i="207" s="1"/>
  <c r="O9" i="207"/>
  <c r="Q9" i="207" s="1"/>
  <c r="L9" i="202"/>
  <c r="L10" i="202"/>
  <c r="L11" i="202"/>
  <c r="L12" i="202"/>
  <c r="L13" i="202"/>
  <c r="L14" i="202"/>
  <c r="L15" i="202"/>
  <c r="L16" i="202"/>
  <c r="L17" i="202"/>
  <c r="L18" i="202"/>
  <c r="L19" i="202"/>
  <c r="L20" i="202"/>
  <c r="L21" i="202"/>
  <c r="L22" i="202"/>
  <c r="L23" i="202"/>
  <c r="L24" i="202"/>
  <c r="L25" i="202"/>
  <c r="L26" i="202"/>
  <c r="L27" i="202"/>
  <c r="L8" i="202"/>
  <c r="I9" i="202"/>
  <c r="I10" i="202"/>
  <c r="I11" i="202"/>
  <c r="I12" i="202"/>
  <c r="I13" i="202"/>
  <c r="I14" i="202"/>
  <c r="I15" i="202"/>
  <c r="I16" i="202"/>
  <c r="I17" i="202"/>
  <c r="I18" i="202"/>
  <c r="I19" i="202"/>
  <c r="I20" i="202"/>
  <c r="I21" i="202"/>
  <c r="I22" i="202"/>
  <c r="I23" i="202"/>
  <c r="I24" i="202"/>
  <c r="I25" i="202"/>
  <c r="I26" i="202"/>
  <c r="I27" i="202"/>
  <c r="D89" i="201"/>
  <c r="E89" i="201"/>
  <c r="G89" i="201"/>
  <c r="H89" i="201"/>
  <c r="J89" i="201"/>
  <c r="K89" i="201"/>
  <c r="M89" i="201"/>
  <c r="N89" i="201"/>
  <c r="P89" i="201"/>
  <c r="Q89" i="201"/>
  <c r="S89" i="201"/>
  <c r="T89" i="201"/>
  <c r="U89" i="201"/>
  <c r="V89" i="201"/>
  <c r="C89" i="201"/>
  <c r="W70" i="201"/>
  <c r="W71" i="201"/>
  <c r="W72" i="201"/>
  <c r="W73" i="201"/>
  <c r="W74" i="201"/>
  <c r="W75" i="201"/>
  <c r="W76" i="201"/>
  <c r="W77" i="201"/>
  <c r="W78" i="201"/>
  <c r="W79" i="201"/>
  <c r="W80" i="201"/>
  <c r="W81" i="201"/>
  <c r="W82" i="201"/>
  <c r="W83" i="201"/>
  <c r="W84" i="201"/>
  <c r="W85" i="201"/>
  <c r="W86" i="201"/>
  <c r="W87" i="201"/>
  <c r="W88" i="201"/>
  <c r="W69" i="201"/>
  <c r="R70" i="201"/>
  <c r="R71" i="201"/>
  <c r="R72" i="201"/>
  <c r="R73" i="201"/>
  <c r="R74" i="201"/>
  <c r="R75" i="201"/>
  <c r="R76" i="201"/>
  <c r="R77" i="201"/>
  <c r="R78" i="201"/>
  <c r="R79" i="201"/>
  <c r="R80" i="201"/>
  <c r="R81" i="201"/>
  <c r="R82" i="201"/>
  <c r="R83" i="201"/>
  <c r="R84" i="201"/>
  <c r="R85" i="201"/>
  <c r="R86" i="201"/>
  <c r="R87" i="201"/>
  <c r="R88" i="201"/>
  <c r="R69" i="201"/>
  <c r="O70" i="201"/>
  <c r="O71" i="201"/>
  <c r="O72" i="201"/>
  <c r="O73" i="201"/>
  <c r="O74" i="201"/>
  <c r="O75" i="201"/>
  <c r="O76" i="201"/>
  <c r="O77" i="201"/>
  <c r="O78" i="201"/>
  <c r="O79" i="201"/>
  <c r="O80" i="201"/>
  <c r="O81" i="201"/>
  <c r="O82" i="201"/>
  <c r="O83" i="201"/>
  <c r="O84" i="201"/>
  <c r="O85" i="201"/>
  <c r="O86" i="201"/>
  <c r="O87" i="201"/>
  <c r="O88" i="201"/>
  <c r="O69" i="201"/>
  <c r="L70" i="201"/>
  <c r="L71" i="201"/>
  <c r="L72" i="201"/>
  <c r="L73" i="201"/>
  <c r="L74" i="201"/>
  <c r="L75" i="201"/>
  <c r="L76" i="201"/>
  <c r="L77" i="201"/>
  <c r="L78" i="201"/>
  <c r="L79" i="201"/>
  <c r="L80" i="201"/>
  <c r="L81" i="201"/>
  <c r="L82" i="201"/>
  <c r="L83" i="201"/>
  <c r="L84" i="201"/>
  <c r="L85" i="201"/>
  <c r="L86" i="201"/>
  <c r="L87" i="201"/>
  <c r="L88" i="201"/>
  <c r="L69" i="201"/>
  <c r="I70" i="201"/>
  <c r="I71" i="201"/>
  <c r="I72" i="201"/>
  <c r="I73" i="201"/>
  <c r="I74" i="201"/>
  <c r="I75" i="201"/>
  <c r="I76" i="201"/>
  <c r="I77" i="201"/>
  <c r="I78" i="201"/>
  <c r="I79" i="201"/>
  <c r="I80" i="201"/>
  <c r="I81" i="201"/>
  <c r="I82" i="201"/>
  <c r="I83" i="201"/>
  <c r="I84" i="201"/>
  <c r="I85" i="201"/>
  <c r="I86" i="201"/>
  <c r="I87" i="201"/>
  <c r="I88" i="201"/>
  <c r="I69" i="201"/>
  <c r="F70" i="201"/>
  <c r="F71" i="201"/>
  <c r="F72" i="201"/>
  <c r="F73" i="201"/>
  <c r="F74" i="201"/>
  <c r="F75" i="201"/>
  <c r="F76" i="201"/>
  <c r="F77" i="201"/>
  <c r="F78" i="201"/>
  <c r="F79" i="201"/>
  <c r="F80" i="201"/>
  <c r="F81" i="201"/>
  <c r="F82" i="201"/>
  <c r="F83" i="201"/>
  <c r="F84" i="201"/>
  <c r="F85" i="201"/>
  <c r="F86" i="201"/>
  <c r="F87" i="201"/>
  <c r="F88" i="201"/>
  <c r="D58" i="201"/>
  <c r="E58" i="201"/>
  <c r="G58" i="201"/>
  <c r="H58" i="201"/>
  <c r="J58" i="201"/>
  <c r="K58" i="201"/>
  <c r="M58" i="201"/>
  <c r="N58" i="201"/>
  <c r="P58" i="201"/>
  <c r="Q58" i="201"/>
  <c r="S58" i="201"/>
  <c r="T58" i="201"/>
  <c r="U58" i="201"/>
  <c r="V58" i="201"/>
  <c r="C58" i="201"/>
  <c r="W39" i="201"/>
  <c r="W9" i="201" s="1"/>
  <c r="W40" i="201"/>
  <c r="W10" i="201" s="1"/>
  <c r="W41" i="201"/>
  <c r="W11" i="201" s="1"/>
  <c r="W42" i="201"/>
  <c r="W12" i="201" s="1"/>
  <c r="W43" i="201"/>
  <c r="W13" i="201" s="1"/>
  <c r="W44" i="201"/>
  <c r="W14" i="201" s="1"/>
  <c r="W45" i="201"/>
  <c r="W15" i="201" s="1"/>
  <c r="W46" i="201"/>
  <c r="W16" i="201" s="1"/>
  <c r="W47" i="201"/>
  <c r="W17" i="201" s="1"/>
  <c r="W48" i="201"/>
  <c r="W18" i="201" s="1"/>
  <c r="W49" i="201"/>
  <c r="W19" i="201" s="1"/>
  <c r="W50" i="201"/>
  <c r="W20" i="201" s="1"/>
  <c r="W51" i="201"/>
  <c r="W21" i="201" s="1"/>
  <c r="W52" i="201"/>
  <c r="W22" i="201" s="1"/>
  <c r="W53" i="201"/>
  <c r="W23" i="201" s="1"/>
  <c r="W54" i="201"/>
  <c r="W24" i="201" s="1"/>
  <c r="W55" i="201"/>
  <c r="W25" i="201" s="1"/>
  <c r="W56" i="201"/>
  <c r="W26" i="201" s="1"/>
  <c r="W57" i="201"/>
  <c r="W27" i="201" s="1"/>
  <c r="W38" i="201"/>
  <c r="R39" i="201"/>
  <c r="R9" i="201" s="1"/>
  <c r="R40" i="201"/>
  <c r="R10" i="201" s="1"/>
  <c r="R41" i="201"/>
  <c r="R11" i="201" s="1"/>
  <c r="R42" i="201"/>
  <c r="R12" i="201" s="1"/>
  <c r="R43" i="201"/>
  <c r="R13" i="201" s="1"/>
  <c r="R44" i="201"/>
  <c r="R14" i="201" s="1"/>
  <c r="R45" i="201"/>
  <c r="R15" i="201" s="1"/>
  <c r="R46" i="201"/>
  <c r="R16" i="201" s="1"/>
  <c r="R47" i="201"/>
  <c r="R17" i="201" s="1"/>
  <c r="R48" i="201"/>
  <c r="R18" i="201" s="1"/>
  <c r="R49" i="201"/>
  <c r="R19" i="201" s="1"/>
  <c r="R50" i="201"/>
  <c r="R20" i="201" s="1"/>
  <c r="R51" i="201"/>
  <c r="R21" i="201" s="1"/>
  <c r="R52" i="201"/>
  <c r="R22" i="201" s="1"/>
  <c r="R53" i="201"/>
  <c r="R23" i="201" s="1"/>
  <c r="R54" i="201"/>
  <c r="R24" i="201" s="1"/>
  <c r="R55" i="201"/>
  <c r="R25" i="201" s="1"/>
  <c r="R56" i="201"/>
  <c r="R26" i="201" s="1"/>
  <c r="R57" i="201"/>
  <c r="R27" i="201" s="1"/>
  <c r="R38" i="201"/>
  <c r="O39" i="201"/>
  <c r="O9" i="201" s="1"/>
  <c r="O40" i="201"/>
  <c r="O10" i="201" s="1"/>
  <c r="O41" i="201"/>
  <c r="O11" i="201" s="1"/>
  <c r="O42" i="201"/>
  <c r="O12" i="201" s="1"/>
  <c r="O43" i="201"/>
  <c r="O13" i="201" s="1"/>
  <c r="O44" i="201"/>
  <c r="O14" i="201" s="1"/>
  <c r="O45" i="201"/>
  <c r="O15" i="201" s="1"/>
  <c r="O46" i="201"/>
  <c r="O16" i="201" s="1"/>
  <c r="O47" i="201"/>
  <c r="O17" i="201" s="1"/>
  <c r="O48" i="201"/>
  <c r="O18" i="201" s="1"/>
  <c r="O49" i="201"/>
  <c r="O19" i="201" s="1"/>
  <c r="O50" i="201"/>
  <c r="O20" i="201" s="1"/>
  <c r="O51" i="201"/>
  <c r="O21" i="201" s="1"/>
  <c r="O52" i="201"/>
  <c r="O22" i="201" s="1"/>
  <c r="O53" i="201"/>
  <c r="O23" i="201" s="1"/>
  <c r="O54" i="201"/>
  <c r="O24" i="201" s="1"/>
  <c r="O55" i="201"/>
  <c r="O25" i="201" s="1"/>
  <c r="O56" i="201"/>
  <c r="O26" i="201" s="1"/>
  <c r="O57" i="201"/>
  <c r="O27" i="201" s="1"/>
  <c r="O38" i="201"/>
  <c r="L39" i="201"/>
  <c r="L9" i="201" s="1"/>
  <c r="L40" i="201"/>
  <c r="L10" i="201" s="1"/>
  <c r="L41" i="201"/>
  <c r="L11" i="201" s="1"/>
  <c r="L42" i="201"/>
  <c r="L12" i="201" s="1"/>
  <c r="L43" i="201"/>
  <c r="L13" i="201" s="1"/>
  <c r="L44" i="201"/>
  <c r="L14" i="201" s="1"/>
  <c r="L45" i="201"/>
  <c r="L15" i="201" s="1"/>
  <c r="L46" i="201"/>
  <c r="L16" i="201" s="1"/>
  <c r="L47" i="201"/>
  <c r="L17" i="201" s="1"/>
  <c r="L48" i="201"/>
  <c r="L18" i="201" s="1"/>
  <c r="L49" i="201"/>
  <c r="L19" i="201" s="1"/>
  <c r="L50" i="201"/>
  <c r="L20" i="201" s="1"/>
  <c r="L51" i="201"/>
  <c r="L21" i="201" s="1"/>
  <c r="L52" i="201"/>
  <c r="L22" i="201" s="1"/>
  <c r="L53" i="201"/>
  <c r="L23" i="201" s="1"/>
  <c r="L54" i="201"/>
  <c r="L24" i="201" s="1"/>
  <c r="L55" i="201"/>
  <c r="L25" i="201" s="1"/>
  <c r="L56" i="201"/>
  <c r="L26" i="201" s="1"/>
  <c r="L57" i="201"/>
  <c r="L27" i="201" s="1"/>
  <c r="L38" i="201"/>
  <c r="I39" i="201"/>
  <c r="I9" i="201" s="1"/>
  <c r="I40" i="201"/>
  <c r="I10" i="201" s="1"/>
  <c r="I41" i="201"/>
  <c r="I11" i="201" s="1"/>
  <c r="I42" i="201"/>
  <c r="I12" i="201" s="1"/>
  <c r="I43" i="201"/>
  <c r="I13" i="201" s="1"/>
  <c r="I44" i="201"/>
  <c r="I14" i="201" s="1"/>
  <c r="I45" i="201"/>
  <c r="I15" i="201" s="1"/>
  <c r="I46" i="201"/>
  <c r="I16" i="201" s="1"/>
  <c r="I47" i="201"/>
  <c r="I17" i="201" s="1"/>
  <c r="I48" i="201"/>
  <c r="I18" i="201" s="1"/>
  <c r="I49" i="201"/>
  <c r="I19" i="201" s="1"/>
  <c r="I50" i="201"/>
  <c r="I20" i="201" s="1"/>
  <c r="I51" i="201"/>
  <c r="I21" i="201" s="1"/>
  <c r="I52" i="201"/>
  <c r="I22" i="201" s="1"/>
  <c r="I53" i="201"/>
  <c r="I23" i="201" s="1"/>
  <c r="I54" i="201"/>
  <c r="I24" i="201" s="1"/>
  <c r="I55" i="201"/>
  <c r="I25" i="201" s="1"/>
  <c r="I56" i="201"/>
  <c r="I26" i="201" s="1"/>
  <c r="I57" i="201"/>
  <c r="I27" i="201" s="1"/>
  <c r="I38" i="201"/>
  <c r="F39" i="201"/>
  <c r="F9" i="201" s="1"/>
  <c r="F40" i="201"/>
  <c r="F10" i="201" s="1"/>
  <c r="F41" i="201"/>
  <c r="F11" i="201" s="1"/>
  <c r="F42" i="201"/>
  <c r="F12" i="201" s="1"/>
  <c r="F43" i="201"/>
  <c r="F13" i="201" s="1"/>
  <c r="F44" i="201"/>
  <c r="F14" i="201" s="1"/>
  <c r="F45" i="201"/>
  <c r="F15" i="201" s="1"/>
  <c r="F46" i="201"/>
  <c r="F16" i="201" s="1"/>
  <c r="F47" i="201"/>
  <c r="F17" i="201" s="1"/>
  <c r="F48" i="201"/>
  <c r="F18" i="201" s="1"/>
  <c r="F49" i="201"/>
  <c r="F19" i="201" s="1"/>
  <c r="F50" i="201"/>
  <c r="F20" i="201" s="1"/>
  <c r="F51" i="201"/>
  <c r="F21" i="201" s="1"/>
  <c r="F52" i="201"/>
  <c r="F22" i="201" s="1"/>
  <c r="F53" i="201"/>
  <c r="F23" i="201" s="1"/>
  <c r="F54" i="201"/>
  <c r="F24" i="201" s="1"/>
  <c r="F55" i="201"/>
  <c r="F25" i="201" s="1"/>
  <c r="F56" i="201"/>
  <c r="F26" i="201" s="1"/>
  <c r="F57" i="201"/>
  <c r="F27" i="201" s="1"/>
  <c r="F38" i="201"/>
  <c r="AE19" i="115" l="1"/>
  <c r="AE17" i="115"/>
  <c r="AE25" i="115"/>
  <c r="AE24" i="115"/>
  <c r="N19" i="212"/>
  <c r="O19" i="212"/>
  <c r="Q13" i="209"/>
  <c r="Q26" i="209"/>
  <c r="Q11" i="209"/>
  <c r="Q24" i="209"/>
  <c r="Q22" i="209"/>
  <c r="Q21" i="209"/>
  <c r="Q19" i="209"/>
  <c r="Q25" i="207"/>
  <c r="Q24" i="207"/>
  <c r="Q17" i="207"/>
  <c r="AE16" i="115"/>
  <c r="AE27" i="115"/>
  <c r="AE20" i="115"/>
  <c r="AE13" i="115"/>
  <c r="AE23" i="115"/>
  <c r="AE21" i="115"/>
  <c r="AD28" i="115"/>
  <c r="AE12" i="115"/>
  <c r="AE10" i="115"/>
  <c r="AE28" i="115" s="1"/>
  <c r="P18" i="212"/>
  <c r="P17" i="212"/>
  <c r="P16" i="212"/>
  <c r="P15" i="212"/>
  <c r="Q27" i="209"/>
  <c r="Q28" i="207"/>
  <c r="Q26" i="207"/>
  <c r="Q21" i="207"/>
  <c r="Q20" i="207"/>
  <c r="Q14" i="207"/>
  <c r="Q13" i="207"/>
  <c r="Q12" i="207"/>
  <c r="Q29" i="207"/>
  <c r="Q16" i="207"/>
  <c r="R89" i="201"/>
  <c r="O89" i="201"/>
  <c r="L89" i="201"/>
  <c r="I89" i="201"/>
  <c r="F89" i="201"/>
  <c r="R58" i="201"/>
  <c r="R28" i="201" s="1"/>
  <c r="F58" i="201"/>
  <c r="F28" i="201" s="1"/>
  <c r="I58" i="201"/>
  <c r="I28" i="201" s="1"/>
  <c r="L58" i="201"/>
  <c r="L28" i="201" s="1"/>
  <c r="O58" i="201"/>
  <c r="O28" i="201" s="1"/>
  <c r="P8" i="212"/>
  <c r="P28" i="209"/>
  <c r="O28" i="209"/>
  <c r="Q23" i="209"/>
  <c r="Q20" i="209"/>
  <c r="Q15" i="209"/>
  <c r="Q12" i="209"/>
  <c r="W58" i="201"/>
  <c r="W28" i="201" s="1"/>
  <c r="W89" i="201"/>
  <c r="O29" i="207"/>
  <c r="AC28" i="115"/>
  <c r="P19" i="212" l="1"/>
  <c r="Q28" i="209"/>
  <c r="D146" i="185"/>
  <c r="E146" i="185"/>
  <c r="F146" i="185"/>
  <c r="G146" i="185"/>
  <c r="H146" i="185"/>
  <c r="I146" i="185"/>
  <c r="J146" i="185"/>
  <c r="K146" i="185"/>
  <c r="L146" i="185"/>
  <c r="M146" i="185"/>
  <c r="N146" i="185"/>
  <c r="C146" i="185"/>
  <c r="O127" i="185"/>
  <c r="Q127" i="185" s="1"/>
  <c r="P127" i="185"/>
  <c r="O128" i="185"/>
  <c r="P128" i="185"/>
  <c r="O129" i="185"/>
  <c r="Q129" i="185" s="1"/>
  <c r="P129" i="185"/>
  <c r="O130" i="185"/>
  <c r="Q130" i="185" s="1"/>
  <c r="P130" i="185"/>
  <c r="O131" i="185"/>
  <c r="Q131" i="185" s="1"/>
  <c r="P131" i="185"/>
  <c r="O132" i="185"/>
  <c r="P132" i="185"/>
  <c r="O133" i="185"/>
  <c r="P133" i="185"/>
  <c r="O134" i="185"/>
  <c r="P134" i="185"/>
  <c r="O135" i="185"/>
  <c r="P135" i="185"/>
  <c r="O136" i="185"/>
  <c r="P136" i="185"/>
  <c r="O137" i="185"/>
  <c r="P137" i="185"/>
  <c r="O138" i="185"/>
  <c r="P138" i="185"/>
  <c r="O139" i="185"/>
  <c r="P139" i="185"/>
  <c r="O140" i="185"/>
  <c r="P140" i="185"/>
  <c r="O141" i="185"/>
  <c r="P141" i="185"/>
  <c r="O142" i="185"/>
  <c r="P142" i="185"/>
  <c r="O143" i="185"/>
  <c r="P143" i="185"/>
  <c r="O144" i="185"/>
  <c r="P144" i="185"/>
  <c r="O145" i="185"/>
  <c r="P145" i="185"/>
  <c r="P126" i="185"/>
  <c r="P146" i="185" s="1"/>
  <c r="O126" i="185"/>
  <c r="D117" i="185"/>
  <c r="E117" i="185"/>
  <c r="F117" i="185"/>
  <c r="G117" i="185"/>
  <c r="H117" i="185"/>
  <c r="I117" i="185"/>
  <c r="J117" i="185"/>
  <c r="K117" i="185"/>
  <c r="L117" i="185"/>
  <c r="M117" i="185"/>
  <c r="N117" i="185"/>
  <c r="C117" i="185"/>
  <c r="O98" i="185"/>
  <c r="P98" i="185"/>
  <c r="O99" i="185"/>
  <c r="P99" i="185"/>
  <c r="O100" i="185"/>
  <c r="Q100" i="185" s="1"/>
  <c r="P100" i="185"/>
  <c r="O101" i="185"/>
  <c r="Q101" i="185" s="1"/>
  <c r="P101" i="185"/>
  <c r="O102" i="185"/>
  <c r="Q102" i="185" s="1"/>
  <c r="P102" i="185"/>
  <c r="O103" i="185"/>
  <c r="Q103" i="185" s="1"/>
  <c r="P103" i="185"/>
  <c r="O104" i="185"/>
  <c r="Q104" i="185" s="1"/>
  <c r="P104" i="185"/>
  <c r="O105" i="185"/>
  <c r="Q105" i="185" s="1"/>
  <c r="P105" i="185"/>
  <c r="O106" i="185"/>
  <c r="P106" i="185"/>
  <c r="Q106" i="185"/>
  <c r="O107" i="185"/>
  <c r="P107" i="185"/>
  <c r="Q107" i="185" s="1"/>
  <c r="O108" i="185"/>
  <c r="P108" i="185"/>
  <c r="O109" i="185"/>
  <c r="P109" i="185"/>
  <c r="O110" i="185"/>
  <c r="P110" i="185"/>
  <c r="O111" i="185"/>
  <c r="P111" i="185"/>
  <c r="Q111" i="185" s="1"/>
  <c r="O112" i="185"/>
  <c r="P112" i="185"/>
  <c r="O113" i="185"/>
  <c r="P113" i="185"/>
  <c r="O114" i="185"/>
  <c r="P114" i="185"/>
  <c r="Q114" i="185" s="1"/>
  <c r="O115" i="185"/>
  <c r="P115" i="185"/>
  <c r="O116" i="185"/>
  <c r="P116" i="185"/>
  <c r="P97" i="185"/>
  <c r="O97" i="185"/>
  <c r="O117" i="185" s="1"/>
  <c r="D88" i="185"/>
  <c r="E88" i="185"/>
  <c r="F88" i="185"/>
  <c r="G88" i="185"/>
  <c r="H88" i="185"/>
  <c r="I88" i="185"/>
  <c r="J88" i="185"/>
  <c r="K88" i="185"/>
  <c r="L88" i="185"/>
  <c r="M88" i="185"/>
  <c r="N88" i="185"/>
  <c r="C88" i="185"/>
  <c r="O69" i="185"/>
  <c r="P69" i="185"/>
  <c r="O70" i="185"/>
  <c r="Q70" i="185" s="1"/>
  <c r="P70" i="185"/>
  <c r="O71" i="185"/>
  <c r="P71" i="185"/>
  <c r="O72" i="185"/>
  <c r="P72" i="185"/>
  <c r="O73" i="185"/>
  <c r="Q73" i="185" s="1"/>
  <c r="P73" i="185"/>
  <c r="O74" i="185"/>
  <c r="Q74" i="185" s="1"/>
  <c r="P74" i="185"/>
  <c r="O75" i="185"/>
  <c r="Q75" i="185" s="1"/>
  <c r="P75" i="185"/>
  <c r="O76" i="185"/>
  <c r="Q76" i="185" s="1"/>
  <c r="P76" i="185"/>
  <c r="O77" i="185"/>
  <c r="Q77" i="185" s="1"/>
  <c r="P77" i="185"/>
  <c r="O78" i="185"/>
  <c r="P78" i="185"/>
  <c r="O79" i="185"/>
  <c r="Q79" i="185" s="1"/>
  <c r="P79" i="185"/>
  <c r="O80" i="185"/>
  <c r="Q80" i="185" s="1"/>
  <c r="P80" i="185"/>
  <c r="O81" i="185"/>
  <c r="P81" i="185"/>
  <c r="Q81" i="185"/>
  <c r="O82" i="185"/>
  <c r="P82" i="185"/>
  <c r="O83" i="185"/>
  <c r="P83" i="185"/>
  <c r="O84" i="185"/>
  <c r="P84" i="185"/>
  <c r="O85" i="185"/>
  <c r="P85" i="185"/>
  <c r="O86" i="185"/>
  <c r="P86" i="185"/>
  <c r="Q86" i="185" s="1"/>
  <c r="O87" i="185"/>
  <c r="P87" i="185"/>
  <c r="P68" i="185"/>
  <c r="O68" i="185"/>
  <c r="D59" i="185"/>
  <c r="E59" i="185"/>
  <c r="F59" i="185"/>
  <c r="G59" i="185"/>
  <c r="H59" i="185"/>
  <c r="I59" i="185"/>
  <c r="J59" i="185"/>
  <c r="K59" i="185"/>
  <c r="L59" i="185"/>
  <c r="M59" i="185"/>
  <c r="N59" i="185"/>
  <c r="C59" i="185"/>
  <c r="O58" i="185"/>
  <c r="P58" i="185"/>
  <c r="O40" i="185"/>
  <c r="P40" i="185"/>
  <c r="O41" i="185"/>
  <c r="P41" i="185"/>
  <c r="O42" i="185"/>
  <c r="P42" i="185"/>
  <c r="O43" i="185"/>
  <c r="P43" i="185"/>
  <c r="O44" i="185"/>
  <c r="P44" i="185"/>
  <c r="O45" i="185"/>
  <c r="P45" i="185"/>
  <c r="O46" i="185"/>
  <c r="P46" i="185"/>
  <c r="O47" i="185"/>
  <c r="P47" i="185"/>
  <c r="O48" i="185"/>
  <c r="P48" i="185"/>
  <c r="O49" i="185"/>
  <c r="P49" i="185"/>
  <c r="O50" i="185"/>
  <c r="P50" i="185"/>
  <c r="O51" i="185"/>
  <c r="P51" i="185"/>
  <c r="O52" i="185"/>
  <c r="P52" i="185"/>
  <c r="O53" i="185"/>
  <c r="P53" i="185"/>
  <c r="O54" i="185"/>
  <c r="P54" i="185"/>
  <c r="O55" i="185"/>
  <c r="P55" i="185"/>
  <c r="O56" i="185"/>
  <c r="P56" i="185"/>
  <c r="O57" i="185"/>
  <c r="P57" i="185"/>
  <c r="Q57" i="185" s="1"/>
  <c r="P39" i="185"/>
  <c r="P59" i="185" s="1"/>
  <c r="O39" i="185"/>
  <c r="D123" i="184"/>
  <c r="E123" i="184"/>
  <c r="F123" i="184"/>
  <c r="G123" i="184"/>
  <c r="H123" i="184"/>
  <c r="I123" i="184"/>
  <c r="J123" i="184"/>
  <c r="C123" i="184"/>
  <c r="K104" i="184"/>
  <c r="L104" i="184"/>
  <c r="M104" i="184" s="1"/>
  <c r="K105" i="184"/>
  <c r="L105" i="184"/>
  <c r="M105" i="184" s="1"/>
  <c r="K106" i="184"/>
  <c r="L106" i="184"/>
  <c r="K107" i="184"/>
  <c r="L107" i="184"/>
  <c r="K108" i="184"/>
  <c r="L108" i="184"/>
  <c r="M108" i="184" s="1"/>
  <c r="K109" i="184"/>
  <c r="L109" i="184"/>
  <c r="M109" i="184" s="1"/>
  <c r="K110" i="184"/>
  <c r="L110" i="184"/>
  <c r="K111" i="184"/>
  <c r="L111" i="184"/>
  <c r="K112" i="184"/>
  <c r="L112" i="184"/>
  <c r="M112" i="184" s="1"/>
  <c r="K113" i="184"/>
  <c r="L113" i="184"/>
  <c r="K114" i="184"/>
  <c r="L114" i="184"/>
  <c r="K115" i="184"/>
  <c r="L115" i="184"/>
  <c r="K116" i="184"/>
  <c r="L116" i="184"/>
  <c r="M116" i="184" s="1"/>
  <c r="K117" i="184"/>
  <c r="L117" i="184"/>
  <c r="K118" i="184"/>
  <c r="L118" i="184"/>
  <c r="K119" i="184"/>
  <c r="L119" i="184"/>
  <c r="K120" i="184"/>
  <c r="L120" i="184"/>
  <c r="K121" i="184"/>
  <c r="L121" i="184"/>
  <c r="K122" i="184"/>
  <c r="L122" i="184"/>
  <c r="L103" i="184"/>
  <c r="K103" i="184"/>
  <c r="D92" i="184"/>
  <c r="E92" i="184"/>
  <c r="F92" i="184"/>
  <c r="G92" i="184"/>
  <c r="H92" i="184"/>
  <c r="I92" i="184"/>
  <c r="J92" i="184"/>
  <c r="C92" i="184"/>
  <c r="K73" i="184"/>
  <c r="L73" i="184"/>
  <c r="K74" i="184"/>
  <c r="L74" i="184"/>
  <c r="K75" i="184"/>
  <c r="L75" i="184"/>
  <c r="K76" i="184"/>
  <c r="L76" i="184"/>
  <c r="K77" i="184"/>
  <c r="L77" i="184"/>
  <c r="K78" i="184"/>
  <c r="M78" i="184" s="1"/>
  <c r="L78" i="184"/>
  <c r="K79" i="184"/>
  <c r="L79" i="184"/>
  <c r="K80" i="184"/>
  <c r="M80" i="184" s="1"/>
  <c r="L80" i="184"/>
  <c r="K81" i="184"/>
  <c r="L81" i="184"/>
  <c r="M81" i="184"/>
  <c r="K82" i="184"/>
  <c r="L82" i="184"/>
  <c r="M82" i="184" s="1"/>
  <c r="K83" i="184"/>
  <c r="L83" i="184"/>
  <c r="K84" i="184"/>
  <c r="L84" i="184"/>
  <c r="K85" i="184"/>
  <c r="L85" i="184"/>
  <c r="K86" i="184"/>
  <c r="L86" i="184"/>
  <c r="K87" i="184"/>
  <c r="L87" i="184"/>
  <c r="K88" i="184"/>
  <c r="L88" i="184"/>
  <c r="K89" i="184"/>
  <c r="L89" i="184"/>
  <c r="K90" i="184"/>
  <c r="L90" i="184"/>
  <c r="K91" i="184"/>
  <c r="L91" i="184"/>
  <c r="L72" i="184"/>
  <c r="K72" i="184"/>
  <c r="D61" i="184"/>
  <c r="E61" i="184"/>
  <c r="F61" i="184"/>
  <c r="G61" i="184"/>
  <c r="H61" i="184"/>
  <c r="I61" i="184"/>
  <c r="J61" i="184"/>
  <c r="C61" i="184"/>
  <c r="K42" i="184"/>
  <c r="L42" i="184"/>
  <c r="K43" i="184"/>
  <c r="L43" i="184"/>
  <c r="K44" i="184"/>
  <c r="L44" i="184"/>
  <c r="K45" i="184"/>
  <c r="L45" i="184"/>
  <c r="K46" i="184"/>
  <c r="L46" i="184"/>
  <c r="K47" i="184"/>
  <c r="L47" i="184"/>
  <c r="K48" i="184"/>
  <c r="L48" i="184"/>
  <c r="K49" i="184"/>
  <c r="L49" i="184"/>
  <c r="K50" i="184"/>
  <c r="L50" i="184"/>
  <c r="K51" i="184"/>
  <c r="L51" i="184"/>
  <c r="K52" i="184"/>
  <c r="L52" i="184"/>
  <c r="K53" i="184"/>
  <c r="L53" i="184"/>
  <c r="K54" i="184"/>
  <c r="L54" i="184"/>
  <c r="M54" i="184" s="1"/>
  <c r="K55" i="184"/>
  <c r="L55" i="184"/>
  <c r="K56" i="184"/>
  <c r="L56" i="184"/>
  <c r="K57" i="184"/>
  <c r="L57" i="184"/>
  <c r="K58" i="184"/>
  <c r="L58" i="184"/>
  <c r="K59" i="184"/>
  <c r="L59" i="184"/>
  <c r="K60" i="184"/>
  <c r="L60" i="184"/>
  <c r="L41" i="184"/>
  <c r="K41" i="184"/>
  <c r="M41" i="184" s="1"/>
  <c r="K11" i="184"/>
  <c r="L11" i="184"/>
  <c r="M11" i="184" s="1"/>
  <c r="K12" i="184"/>
  <c r="L12" i="184"/>
  <c r="M12" i="184" s="1"/>
  <c r="K13" i="184"/>
  <c r="L13" i="184"/>
  <c r="K14" i="184"/>
  <c r="L14" i="184"/>
  <c r="K15" i="184"/>
  <c r="L15" i="184"/>
  <c r="K16" i="184"/>
  <c r="L16" i="184"/>
  <c r="K17" i="184"/>
  <c r="L17" i="184"/>
  <c r="K18" i="184"/>
  <c r="L18" i="184"/>
  <c r="K19" i="184"/>
  <c r="L19" i="184"/>
  <c r="K20" i="184"/>
  <c r="L20" i="184"/>
  <c r="M20" i="184" s="1"/>
  <c r="K21" i="184"/>
  <c r="L21" i="184"/>
  <c r="K22" i="184"/>
  <c r="L22" i="184"/>
  <c r="K23" i="184"/>
  <c r="L23" i="184"/>
  <c r="K24" i="184"/>
  <c r="L24" i="184"/>
  <c r="K25" i="184"/>
  <c r="L25" i="184"/>
  <c r="K26" i="184"/>
  <c r="L26" i="184"/>
  <c r="K27" i="184"/>
  <c r="L27" i="184"/>
  <c r="K28" i="184"/>
  <c r="L28" i="184"/>
  <c r="K29" i="184"/>
  <c r="L29" i="184"/>
  <c r="L10" i="184"/>
  <c r="M10" i="184"/>
  <c r="D30" i="184"/>
  <c r="E30" i="184"/>
  <c r="F30" i="184"/>
  <c r="G30" i="184"/>
  <c r="H30" i="184"/>
  <c r="I30" i="184"/>
  <c r="J30" i="184"/>
  <c r="C30" i="184"/>
  <c r="D28" i="199"/>
  <c r="E28" i="199"/>
  <c r="F28" i="199"/>
  <c r="G28" i="199"/>
  <c r="H28" i="199"/>
  <c r="I28" i="199"/>
  <c r="J28" i="199"/>
  <c r="C28" i="199"/>
  <c r="L28" i="199"/>
  <c r="W9" i="183"/>
  <c r="W10" i="183"/>
  <c r="W11" i="183"/>
  <c r="W12" i="183"/>
  <c r="W13" i="183"/>
  <c r="W14" i="183"/>
  <c r="W15" i="183"/>
  <c r="W16" i="183"/>
  <c r="W17" i="183"/>
  <c r="W18" i="183"/>
  <c r="W19" i="183"/>
  <c r="W20" i="183"/>
  <c r="W21" i="183"/>
  <c r="W22" i="183"/>
  <c r="W23" i="183"/>
  <c r="W24" i="183"/>
  <c r="W25" i="183"/>
  <c r="W26" i="183"/>
  <c r="W27" i="183"/>
  <c r="T9" i="183"/>
  <c r="T10" i="183"/>
  <c r="T11" i="183"/>
  <c r="T12" i="183"/>
  <c r="T13" i="183"/>
  <c r="T14" i="183"/>
  <c r="T15" i="183"/>
  <c r="T16" i="183"/>
  <c r="T17" i="183"/>
  <c r="T18" i="183"/>
  <c r="T19" i="183"/>
  <c r="T20" i="183"/>
  <c r="T21" i="183"/>
  <c r="T22" i="183"/>
  <c r="T23" i="183"/>
  <c r="T24" i="183"/>
  <c r="T25" i="183"/>
  <c r="T26" i="183"/>
  <c r="T27" i="183"/>
  <c r="T8" i="183"/>
  <c r="Q9" i="183"/>
  <c r="Q10" i="183"/>
  <c r="Q11" i="183"/>
  <c r="Q12" i="183"/>
  <c r="Q13" i="183"/>
  <c r="Q14" i="183"/>
  <c r="Q15" i="183"/>
  <c r="Q16" i="183"/>
  <c r="Q17" i="183"/>
  <c r="Q18" i="183"/>
  <c r="Q19" i="183"/>
  <c r="Q20" i="183"/>
  <c r="Q21" i="183"/>
  <c r="Q22" i="183"/>
  <c r="Q23" i="183"/>
  <c r="Q24" i="183"/>
  <c r="Q25" i="183"/>
  <c r="Q26" i="183"/>
  <c r="Q27" i="183"/>
  <c r="Q8" i="183"/>
  <c r="M77" i="184" l="1"/>
  <c r="M59" i="184"/>
  <c r="L123" i="184"/>
  <c r="M43" i="184"/>
  <c r="M72" i="184"/>
  <c r="M89" i="184"/>
  <c r="K123" i="184"/>
  <c r="M120" i="184"/>
  <c r="M117" i="184"/>
  <c r="Q126" i="185"/>
  <c r="Q39" i="185"/>
  <c r="Q55" i="185"/>
  <c r="Q53" i="185"/>
  <c r="Q52" i="185"/>
  <c r="Q50" i="185"/>
  <c r="Q49" i="185"/>
  <c r="Q41" i="185"/>
  <c r="M121" i="184"/>
  <c r="M113" i="184"/>
  <c r="M107" i="184"/>
  <c r="M91" i="184"/>
  <c r="M74" i="184"/>
  <c r="M73" i="184"/>
  <c r="M28" i="199"/>
  <c r="Q139" i="185"/>
  <c r="Q136" i="185"/>
  <c r="Q48" i="185"/>
  <c r="Q69" i="185"/>
  <c r="Q116" i="185"/>
  <c r="Q115" i="185"/>
  <c r="Q144" i="185"/>
  <c r="Q133" i="185"/>
  <c r="Q132" i="185"/>
  <c r="P88" i="185"/>
  <c r="Q143" i="185"/>
  <c r="M119" i="184"/>
  <c r="M118" i="184"/>
  <c r="M111" i="184"/>
  <c r="M110" i="184"/>
  <c r="M122" i="184"/>
  <c r="M115" i="184"/>
  <c r="M114" i="184"/>
  <c r="M106" i="184"/>
  <c r="M90" i="184"/>
  <c r="M88" i="184"/>
  <c r="M86" i="184"/>
  <c r="M85" i="184"/>
  <c r="M83" i="184"/>
  <c r="M75" i="184"/>
  <c r="M53" i="184"/>
  <c r="M29" i="184"/>
  <c r="M27" i="184"/>
  <c r="M52" i="184"/>
  <c r="M50" i="184"/>
  <c r="M49" i="184"/>
  <c r="M46" i="184"/>
  <c r="M44" i="184"/>
  <c r="K92" i="184"/>
  <c r="M60" i="184"/>
  <c r="M57" i="184"/>
  <c r="M103" i="184"/>
  <c r="M123" i="184" s="1"/>
  <c r="M23" i="184"/>
  <c r="K28" i="199"/>
  <c r="M18" i="184"/>
  <c r="M16" i="184"/>
  <c r="M48" i="184"/>
  <c r="L61" i="184"/>
  <c r="M87" i="184"/>
  <c r="M84" i="184"/>
  <c r="M79" i="184"/>
  <c r="M76" i="184"/>
  <c r="M55" i="184"/>
  <c r="M51" i="184"/>
  <c r="K61" i="184"/>
  <c r="M28" i="184"/>
  <c r="M15" i="184"/>
  <c r="M13" i="184"/>
  <c r="M47" i="184"/>
  <c r="L92" i="184"/>
  <c r="M58" i="184"/>
  <c r="M56" i="184"/>
  <c r="M45" i="184"/>
  <c r="M42" i="184"/>
  <c r="M21" i="184"/>
  <c r="M19" i="184"/>
  <c r="M26" i="184"/>
  <c r="M24" i="184"/>
  <c r="M25" i="184"/>
  <c r="M22" i="184"/>
  <c r="M17" i="184"/>
  <c r="M14" i="184"/>
  <c r="L30" i="184"/>
  <c r="K30" i="184"/>
  <c r="Q44" i="185"/>
  <c r="Q42" i="185"/>
  <c r="Q87" i="185"/>
  <c r="Q85" i="185"/>
  <c r="Q83" i="185"/>
  <c r="Q72" i="185"/>
  <c r="Q112" i="185"/>
  <c r="Q110" i="185"/>
  <c r="Q108" i="185"/>
  <c r="Q98" i="185"/>
  <c r="Q142" i="185"/>
  <c r="Q134" i="185"/>
  <c r="Q56" i="185"/>
  <c r="Q47" i="185"/>
  <c r="Q45" i="185"/>
  <c r="Q68" i="185"/>
  <c r="Q84" i="185"/>
  <c r="Q82" i="185"/>
  <c r="Q78" i="185"/>
  <c r="Q71" i="185"/>
  <c r="Q113" i="185"/>
  <c r="Q109" i="185"/>
  <c r="Q99" i="185"/>
  <c r="Q141" i="185"/>
  <c r="Q135" i="185"/>
  <c r="O88" i="185"/>
  <c r="O59" i="185"/>
  <c r="Q97" i="185"/>
  <c r="O146" i="185"/>
  <c r="Q40" i="185"/>
  <c r="Q140" i="185"/>
  <c r="Q137" i="185"/>
  <c r="Q128" i="185"/>
  <c r="P117" i="185"/>
  <c r="Q54" i="185"/>
  <c r="Q51" i="185"/>
  <c r="Q46" i="185"/>
  <c r="Q43" i="185"/>
  <c r="Q58" i="185"/>
  <c r="Q145" i="185"/>
  <c r="Q138" i="185"/>
  <c r="M61" i="184" l="1"/>
  <c r="M92" i="184"/>
  <c r="M30" i="184"/>
  <c r="Q117" i="185"/>
  <c r="Q88" i="185"/>
  <c r="Q146" i="185"/>
  <c r="Q59" i="185"/>
  <c r="F9" i="183"/>
  <c r="F10" i="183"/>
  <c r="F11" i="183"/>
  <c r="F12" i="183"/>
  <c r="F13" i="183"/>
  <c r="F14" i="183"/>
  <c r="F15" i="183"/>
  <c r="F16" i="183"/>
  <c r="F17" i="183"/>
  <c r="F18" i="183"/>
  <c r="F19" i="183"/>
  <c r="F20" i="183"/>
  <c r="F21" i="183"/>
  <c r="F22" i="183"/>
  <c r="F23" i="183"/>
  <c r="F24" i="183"/>
  <c r="F25" i="183"/>
  <c r="F26" i="183"/>
  <c r="F27" i="183"/>
  <c r="F8" i="183"/>
  <c r="N9" i="198"/>
  <c r="O9" i="198"/>
  <c r="N10" i="198"/>
  <c r="O10" i="198"/>
  <c r="P10" i="198"/>
  <c r="N11" i="198"/>
  <c r="O11" i="198"/>
  <c r="N12" i="198"/>
  <c r="O12" i="198"/>
  <c r="N13" i="198"/>
  <c r="O13" i="198"/>
  <c r="N14" i="198"/>
  <c r="O14" i="198"/>
  <c r="N15" i="198"/>
  <c r="O15" i="198"/>
  <c r="N16" i="198"/>
  <c r="O16" i="198"/>
  <c r="N17" i="198"/>
  <c r="O17" i="198"/>
  <c r="N18" i="198"/>
  <c r="O18" i="198"/>
  <c r="O8" i="198"/>
  <c r="N8" i="198"/>
  <c r="C19" i="198"/>
  <c r="D19" i="198"/>
  <c r="E19" i="198"/>
  <c r="F19" i="198"/>
  <c r="G19" i="198"/>
  <c r="H19" i="198"/>
  <c r="I19" i="198"/>
  <c r="J19" i="198"/>
  <c r="K19" i="198"/>
  <c r="L19" i="198"/>
  <c r="M19" i="198"/>
  <c r="B19" i="198"/>
  <c r="V29" i="196"/>
  <c r="W29" i="196"/>
  <c r="X29" i="196"/>
  <c r="Y29" i="196"/>
  <c r="Z29" i="196"/>
  <c r="AA29" i="196"/>
  <c r="AB29" i="196"/>
  <c r="U29" i="196"/>
  <c r="D29" i="196"/>
  <c r="E29" i="196"/>
  <c r="F29" i="196"/>
  <c r="G29" i="196"/>
  <c r="H29" i="196"/>
  <c r="I29" i="196"/>
  <c r="J29" i="196"/>
  <c r="K29" i="196"/>
  <c r="L29" i="196"/>
  <c r="M29" i="196"/>
  <c r="N29" i="196"/>
  <c r="O29" i="196"/>
  <c r="P29" i="196"/>
  <c r="C29" i="196"/>
  <c r="AC10" i="196"/>
  <c r="AE10" i="196" s="1"/>
  <c r="AD10" i="196"/>
  <c r="AC11" i="196"/>
  <c r="AD11" i="196"/>
  <c r="AC12" i="196"/>
  <c r="AD12" i="196"/>
  <c r="AE12" i="196"/>
  <c r="AC13" i="196"/>
  <c r="AD13" i="196"/>
  <c r="AC14" i="196"/>
  <c r="AD14" i="196"/>
  <c r="AC15" i="196"/>
  <c r="AD15" i="196"/>
  <c r="AE15" i="196" s="1"/>
  <c r="AC16" i="196"/>
  <c r="AD16" i="196"/>
  <c r="AC17" i="196"/>
  <c r="AD17" i="196"/>
  <c r="AC18" i="196"/>
  <c r="AD18" i="196"/>
  <c r="AC19" i="196"/>
  <c r="AD19" i="196"/>
  <c r="AE19" i="196" s="1"/>
  <c r="AC20" i="196"/>
  <c r="AD20" i="196"/>
  <c r="AC21" i="196"/>
  <c r="AD21" i="196"/>
  <c r="AC22" i="196"/>
  <c r="AD22" i="196"/>
  <c r="AC23" i="196"/>
  <c r="AD23" i="196"/>
  <c r="AC24" i="196"/>
  <c r="AD24" i="196"/>
  <c r="AC25" i="196"/>
  <c r="AD25" i="196"/>
  <c r="AC26" i="196"/>
  <c r="AD26" i="196"/>
  <c r="AC27" i="196"/>
  <c r="AD27" i="196"/>
  <c r="AC28" i="196"/>
  <c r="AD28" i="196"/>
  <c r="AD9" i="196"/>
  <c r="AD29" i="196" s="1"/>
  <c r="AC9" i="196"/>
  <c r="AC29" i="196" s="1"/>
  <c r="D29" i="195"/>
  <c r="E29" i="195"/>
  <c r="F29" i="195"/>
  <c r="G29" i="195"/>
  <c r="H29" i="195"/>
  <c r="I29" i="195"/>
  <c r="J29" i="195"/>
  <c r="K29" i="195"/>
  <c r="L29" i="195"/>
  <c r="C29" i="195"/>
  <c r="M10" i="195"/>
  <c r="O10" i="195" s="1"/>
  <c r="N10" i="195"/>
  <c r="M11" i="195"/>
  <c r="N11" i="195"/>
  <c r="M12" i="195"/>
  <c r="O12" i="195" s="1"/>
  <c r="N12" i="195"/>
  <c r="M13" i="195"/>
  <c r="O13" i="195" s="1"/>
  <c r="N13" i="195"/>
  <c r="M14" i="195"/>
  <c r="N14" i="195"/>
  <c r="M15" i="195"/>
  <c r="N15" i="195"/>
  <c r="O15" i="195"/>
  <c r="M16" i="195"/>
  <c r="N16" i="195"/>
  <c r="M17" i="195"/>
  <c r="N17" i="195"/>
  <c r="M18" i="195"/>
  <c r="N18" i="195"/>
  <c r="O18" i="195" s="1"/>
  <c r="M19" i="195"/>
  <c r="N19" i="195"/>
  <c r="O19" i="195" s="1"/>
  <c r="M20" i="195"/>
  <c r="N20" i="195"/>
  <c r="M21" i="195"/>
  <c r="N21" i="195"/>
  <c r="M22" i="195"/>
  <c r="N22" i="195"/>
  <c r="M23" i="195"/>
  <c r="N23" i="195"/>
  <c r="O23" i="195" s="1"/>
  <c r="M24" i="195"/>
  <c r="N24" i="195"/>
  <c r="M25" i="195"/>
  <c r="N25" i="195"/>
  <c r="M26" i="195"/>
  <c r="N26" i="195"/>
  <c r="O26" i="195" s="1"/>
  <c r="M27" i="195"/>
  <c r="N27" i="195"/>
  <c r="O27" i="195" s="1"/>
  <c r="M28" i="195"/>
  <c r="N28" i="195"/>
  <c r="N9" i="195"/>
  <c r="N29" i="195" s="1"/>
  <c r="M9" i="195"/>
  <c r="M29" i="195" s="1"/>
  <c r="D29" i="194"/>
  <c r="E29" i="194"/>
  <c r="F29" i="194"/>
  <c r="G29" i="194"/>
  <c r="H29" i="194"/>
  <c r="I29" i="194"/>
  <c r="J29" i="194"/>
  <c r="K29" i="194"/>
  <c r="L29" i="194"/>
  <c r="C29" i="194"/>
  <c r="M10" i="194"/>
  <c r="N10" i="194"/>
  <c r="O10" i="194" s="1"/>
  <c r="M11" i="194"/>
  <c r="N11" i="194"/>
  <c r="O11" i="194" s="1"/>
  <c r="M12" i="194"/>
  <c r="N12" i="194"/>
  <c r="M13" i="194"/>
  <c r="O13" i="194" s="1"/>
  <c r="N13" i="194"/>
  <c r="M14" i="194"/>
  <c r="N14" i="194"/>
  <c r="M15" i="194"/>
  <c r="N15" i="194"/>
  <c r="O15" i="194"/>
  <c r="M16" i="194"/>
  <c r="N16" i="194"/>
  <c r="M17" i="194"/>
  <c r="N17" i="194"/>
  <c r="M18" i="194"/>
  <c r="N18" i="194"/>
  <c r="O18" i="194" s="1"/>
  <c r="M19" i="194"/>
  <c r="N19" i="194"/>
  <c r="O19" i="194" s="1"/>
  <c r="M20" i="194"/>
  <c r="N20" i="194"/>
  <c r="M21" i="194"/>
  <c r="N21" i="194"/>
  <c r="M22" i="194"/>
  <c r="N22" i="194"/>
  <c r="O22" i="194" s="1"/>
  <c r="M23" i="194"/>
  <c r="N23" i="194"/>
  <c r="M24" i="194"/>
  <c r="O24" i="194" s="1"/>
  <c r="N24" i="194"/>
  <c r="M25" i="194"/>
  <c r="O25" i="194" s="1"/>
  <c r="N25" i="194"/>
  <c r="M26" i="194"/>
  <c r="N26" i="194"/>
  <c r="O26" i="194"/>
  <c r="M27" i="194"/>
  <c r="N27" i="194"/>
  <c r="O27" i="194" s="1"/>
  <c r="M28" i="194"/>
  <c r="N28" i="194"/>
  <c r="N9" i="194"/>
  <c r="N29" i="194" s="1"/>
  <c r="M9" i="194"/>
  <c r="O9" i="194" s="1"/>
  <c r="D29" i="193"/>
  <c r="E29" i="193"/>
  <c r="F29" i="193"/>
  <c r="G29" i="193"/>
  <c r="H29" i="193"/>
  <c r="I29" i="193"/>
  <c r="J29" i="193"/>
  <c r="K29" i="193"/>
  <c r="L29" i="193"/>
  <c r="C29" i="193"/>
  <c r="M10" i="193"/>
  <c r="O10" i="193" s="1"/>
  <c r="N10" i="193"/>
  <c r="M11" i="193"/>
  <c r="N11" i="193"/>
  <c r="M12" i="193"/>
  <c r="O12" i="193" s="1"/>
  <c r="N12" i="193"/>
  <c r="M13" i="193"/>
  <c r="O13" i="193" s="1"/>
  <c r="N13" i="193"/>
  <c r="M14" i="193"/>
  <c r="N14" i="193"/>
  <c r="M15" i="193"/>
  <c r="N15" i="193"/>
  <c r="O15" i="193"/>
  <c r="M16" i="193"/>
  <c r="N16" i="193"/>
  <c r="M17" i="193"/>
  <c r="N17" i="193"/>
  <c r="M18" i="193"/>
  <c r="N18" i="193"/>
  <c r="O18" i="193" s="1"/>
  <c r="M19" i="193"/>
  <c r="N19" i="193"/>
  <c r="O19" i="193" s="1"/>
  <c r="M20" i="193"/>
  <c r="N20" i="193"/>
  <c r="M21" i="193"/>
  <c r="N21" i="193"/>
  <c r="M22" i="193"/>
  <c r="N22" i="193"/>
  <c r="M23" i="193"/>
  <c r="N23" i="193"/>
  <c r="O23" i="193"/>
  <c r="M24" i="193"/>
  <c r="N24" i="193"/>
  <c r="M25" i="193"/>
  <c r="N25" i="193"/>
  <c r="M26" i="193"/>
  <c r="N26" i="193"/>
  <c r="O26" i="193" s="1"/>
  <c r="M27" i="193"/>
  <c r="N27" i="193"/>
  <c r="O27" i="193" s="1"/>
  <c r="M28" i="193"/>
  <c r="N28" i="193"/>
  <c r="N9" i="193"/>
  <c r="N29" i="193" s="1"/>
  <c r="M9" i="193"/>
  <c r="M29" i="193" s="1"/>
  <c r="D29" i="192"/>
  <c r="E29" i="192"/>
  <c r="F29" i="192"/>
  <c r="G29" i="192"/>
  <c r="H29" i="192"/>
  <c r="I29" i="192"/>
  <c r="J29" i="192"/>
  <c r="K29" i="192"/>
  <c r="L29" i="192"/>
  <c r="C29" i="192"/>
  <c r="M10" i="192"/>
  <c r="N10" i="192"/>
  <c r="O10" i="192" s="1"/>
  <c r="M11" i="192"/>
  <c r="N11" i="192"/>
  <c r="O11" i="192" s="1"/>
  <c r="M12" i="192"/>
  <c r="N12" i="192"/>
  <c r="M13" i="192"/>
  <c r="O13" i="192" s="1"/>
  <c r="N13" i="192"/>
  <c r="M14" i="192"/>
  <c r="N14" i="192"/>
  <c r="O14" i="192"/>
  <c r="M15" i="192"/>
  <c r="N15" i="192"/>
  <c r="O15" i="192" s="1"/>
  <c r="M16" i="192"/>
  <c r="N16" i="192"/>
  <c r="M17" i="192"/>
  <c r="N17" i="192"/>
  <c r="M18" i="192"/>
  <c r="N18" i="192"/>
  <c r="O18" i="192" s="1"/>
  <c r="M19" i="192"/>
  <c r="N19" i="192"/>
  <c r="O19" i="192" s="1"/>
  <c r="M20" i="192"/>
  <c r="O20" i="192" s="1"/>
  <c r="N20" i="192"/>
  <c r="M21" i="192"/>
  <c r="O21" i="192" s="1"/>
  <c r="N21" i="192"/>
  <c r="M22" i="192"/>
  <c r="N22" i="192"/>
  <c r="O22" i="192"/>
  <c r="M23" i="192"/>
  <c r="N23" i="192"/>
  <c r="O23" i="192" s="1"/>
  <c r="M24" i="192"/>
  <c r="N24" i="192"/>
  <c r="M25" i="192"/>
  <c r="N25" i="192"/>
  <c r="M26" i="192"/>
  <c r="N26" i="192"/>
  <c r="M27" i="192"/>
  <c r="N27" i="192"/>
  <c r="O27" i="192" s="1"/>
  <c r="M28" i="192"/>
  <c r="N28" i="192"/>
  <c r="N9" i="192"/>
  <c r="N29" i="192" s="1"/>
  <c r="M9" i="192"/>
  <c r="M29" i="192" s="1"/>
  <c r="P18" i="198" l="1"/>
  <c r="P17" i="198"/>
  <c r="P16" i="198"/>
  <c r="P11" i="198"/>
  <c r="P9" i="198"/>
  <c r="P8" i="198"/>
  <c r="P19" i="198" s="1"/>
  <c r="P14" i="198"/>
  <c r="P13" i="198"/>
  <c r="P12" i="198"/>
  <c r="AE27" i="196"/>
  <c r="AE23" i="196"/>
  <c r="AE22" i="196"/>
  <c r="AE17" i="196"/>
  <c r="O21" i="195"/>
  <c r="O20" i="195"/>
  <c r="O28" i="195"/>
  <c r="O28" i="194"/>
  <c r="O23" i="194"/>
  <c r="O21" i="194"/>
  <c r="O20" i="194"/>
  <c r="O12" i="194"/>
  <c r="O28" i="193"/>
  <c r="O21" i="193"/>
  <c r="O20" i="193"/>
  <c r="O12" i="192"/>
  <c r="O28" i="192"/>
  <c r="O26" i="192"/>
  <c r="O25" i="192"/>
  <c r="O24" i="192"/>
  <c r="O17" i="192"/>
  <c r="O16" i="192"/>
  <c r="P15" i="198"/>
  <c r="AE25" i="196"/>
  <c r="AE24" i="196"/>
  <c r="AE16" i="196"/>
  <c r="AE9" i="196"/>
  <c r="AE28" i="196"/>
  <c r="AE26" i="196"/>
  <c r="AE21" i="196"/>
  <c r="AE20" i="196"/>
  <c r="AE18" i="196"/>
  <c r="AE14" i="196"/>
  <c r="AE13" i="196"/>
  <c r="AE11" i="196"/>
  <c r="O9" i="195"/>
  <c r="O25" i="195"/>
  <c r="O24" i="195"/>
  <c r="O22" i="195"/>
  <c r="O17" i="195"/>
  <c r="O16" i="195"/>
  <c r="O14" i="195"/>
  <c r="O11" i="195"/>
  <c r="O17" i="194"/>
  <c r="O16" i="194"/>
  <c r="O14" i="194"/>
  <c r="O29" i="194" s="1"/>
  <c r="M29" i="194"/>
  <c r="O25" i="193"/>
  <c r="O24" i="193"/>
  <c r="O22" i="193"/>
  <c r="O17" i="193"/>
  <c r="O16" i="193"/>
  <c r="O14" i="193"/>
  <c r="O11" i="193"/>
  <c r="O9" i="193"/>
  <c r="O9" i="192"/>
  <c r="O29" i="192" s="1"/>
  <c r="N19" i="198"/>
  <c r="O19" i="198"/>
  <c r="O29" i="193" l="1"/>
  <c r="AE29" i="196"/>
  <c r="O29" i="195"/>
  <c r="AB30" i="178"/>
  <c r="AC30" i="178"/>
  <c r="AD30" i="178"/>
  <c r="AE30" i="178"/>
  <c r="AF30" i="178"/>
  <c r="AG30" i="178"/>
  <c r="AL30" i="178"/>
  <c r="AM30" i="178"/>
  <c r="AN30" i="178"/>
  <c r="AO30" i="178"/>
  <c r="AP30" i="178"/>
  <c r="AQ30" i="178"/>
  <c r="AR30" i="178"/>
  <c r="AS30" i="178"/>
  <c r="AT30" i="178"/>
  <c r="AU30" i="178"/>
  <c r="AA30" i="178"/>
  <c r="Z11" i="178"/>
  <c r="Z12" i="178"/>
  <c r="Z13" i="178"/>
  <c r="Z14" i="178"/>
  <c r="Z15" i="178"/>
  <c r="Z16" i="178"/>
  <c r="Z17" i="178"/>
  <c r="Z18" i="178"/>
  <c r="Z19" i="178"/>
  <c r="Z20" i="178"/>
  <c r="Z21" i="178"/>
  <c r="Z22" i="178"/>
  <c r="Z23" i="178"/>
  <c r="Z24" i="178"/>
  <c r="Z25" i="178"/>
  <c r="Z26" i="178"/>
  <c r="Z27" i="178"/>
  <c r="Z28" i="178"/>
  <c r="Z29" i="178"/>
  <c r="Z10" i="178"/>
  <c r="Z30" i="178" l="1"/>
  <c r="D28" i="176"/>
  <c r="E28" i="176"/>
  <c r="F28" i="176"/>
  <c r="G28" i="176"/>
  <c r="H28" i="176"/>
  <c r="I28" i="176"/>
  <c r="J28" i="176"/>
  <c r="K28" i="176"/>
  <c r="L28" i="176"/>
  <c r="M28" i="176"/>
  <c r="N28" i="176"/>
  <c r="O28" i="176"/>
  <c r="P28" i="176"/>
  <c r="Q28" i="176"/>
  <c r="R28" i="176"/>
  <c r="S28" i="176"/>
  <c r="T28" i="176"/>
  <c r="U28" i="176"/>
  <c r="C28" i="176"/>
  <c r="AA11" i="170"/>
  <c r="AC11" i="170" s="1"/>
  <c r="AB11" i="170"/>
  <c r="AA12" i="170"/>
  <c r="AB12" i="170"/>
  <c r="AA13" i="170"/>
  <c r="AC13" i="170" s="1"/>
  <c r="AB13" i="170"/>
  <c r="AA14" i="170"/>
  <c r="AB14" i="170"/>
  <c r="AA15" i="170"/>
  <c r="AB15" i="170"/>
  <c r="AA16" i="170"/>
  <c r="AB16" i="170"/>
  <c r="AA17" i="170"/>
  <c r="AC17" i="170" s="1"/>
  <c r="AB17" i="170"/>
  <c r="AA18" i="170"/>
  <c r="AB18" i="170"/>
  <c r="AA19" i="170"/>
  <c r="AB19" i="170"/>
  <c r="AA20" i="170"/>
  <c r="AB20" i="170"/>
  <c r="AA21" i="170"/>
  <c r="AC21" i="170" s="1"/>
  <c r="AB21" i="170"/>
  <c r="AA22" i="170"/>
  <c r="AB22" i="170"/>
  <c r="AA23" i="170"/>
  <c r="AB23" i="170"/>
  <c r="AA24" i="170"/>
  <c r="AB24" i="170"/>
  <c r="AA25" i="170"/>
  <c r="AB25" i="170"/>
  <c r="AA26" i="170"/>
  <c r="AC26" i="170" s="1"/>
  <c r="AB26" i="170"/>
  <c r="AA27" i="170"/>
  <c r="AB27" i="170"/>
  <c r="AA28" i="170"/>
  <c r="AC28" i="170" s="1"/>
  <c r="AB28" i="170"/>
  <c r="AA29" i="170"/>
  <c r="AB29" i="170"/>
  <c r="AB10" i="170"/>
  <c r="AA10" i="170"/>
  <c r="D30" i="170"/>
  <c r="E30" i="170"/>
  <c r="F30" i="170"/>
  <c r="G30" i="170"/>
  <c r="H30" i="170"/>
  <c r="I30" i="170"/>
  <c r="J30" i="170"/>
  <c r="K30" i="170"/>
  <c r="L30" i="170"/>
  <c r="M30" i="170"/>
  <c r="N30" i="170"/>
  <c r="S30" i="170"/>
  <c r="T30" i="170"/>
  <c r="U30" i="170"/>
  <c r="V30" i="170"/>
  <c r="W30" i="170"/>
  <c r="X30" i="170"/>
  <c r="Y30" i="170"/>
  <c r="Z30" i="170"/>
  <c r="C30" i="170"/>
  <c r="BA9" i="167"/>
  <c r="BC9" i="167" s="1"/>
  <c r="BB9" i="167"/>
  <c r="BA10" i="167"/>
  <c r="BB10" i="167"/>
  <c r="BA11" i="167"/>
  <c r="BB11" i="167"/>
  <c r="BA12" i="167"/>
  <c r="BB12" i="167"/>
  <c r="BA13" i="167"/>
  <c r="BB13" i="167"/>
  <c r="BA14" i="167"/>
  <c r="BB14" i="167"/>
  <c r="BA15" i="167"/>
  <c r="BB15" i="167"/>
  <c r="BA16" i="167"/>
  <c r="BC16" i="167" s="1"/>
  <c r="BB16" i="167"/>
  <c r="BA17" i="167"/>
  <c r="BC17" i="167" s="1"/>
  <c r="BB17" i="167"/>
  <c r="BA18" i="167"/>
  <c r="BB18" i="167"/>
  <c r="BA19" i="167"/>
  <c r="BB19" i="167"/>
  <c r="BC19" i="167"/>
  <c r="BA20" i="167"/>
  <c r="BB20" i="167"/>
  <c r="BA21" i="167"/>
  <c r="BB21" i="167"/>
  <c r="BA22" i="167"/>
  <c r="BB22" i="167"/>
  <c r="BA23" i="167"/>
  <c r="BB23" i="167"/>
  <c r="BC23" i="167" s="1"/>
  <c r="BA24" i="167"/>
  <c r="BB24" i="167"/>
  <c r="BA25" i="167"/>
  <c r="BB25" i="167"/>
  <c r="BA26" i="167"/>
  <c r="BB26" i="167"/>
  <c r="BA27" i="167"/>
  <c r="BB27" i="167"/>
  <c r="BC27" i="167" s="1"/>
  <c r="BB8" i="167"/>
  <c r="BA8" i="167"/>
  <c r="AZ28" i="167"/>
  <c r="AY28" i="167"/>
  <c r="AX28" i="167"/>
  <c r="AW28" i="167"/>
  <c r="AV28" i="167"/>
  <c r="AU28" i="167"/>
  <c r="AT28" i="167"/>
  <c r="AS28" i="167"/>
  <c r="AR28" i="167"/>
  <c r="AQ28" i="167"/>
  <c r="AP28" i="167"/>
  <c r="AO28" i="167"/>
  <c r="W28" i="167"/>
  <c r="X28" i="167"/>
  <c r="Y28" i="167"/>
  <c r="Z28" i="167"/>
  <c r="AA28" i="167"/>
  <c r="AB28" i="167"/>
  <c r="AC28" i="167"/>
  <c r="AD28" i="167"/>
  <c r="AE28" i="167"/>
  <c r="AF28" i="167"/>
  <c r="AG28" i="167"/>
  <c r="AH28" i="167"/>
  <c r="AI28" i="167"/>
  <c r="AJ28" i="167"/>
  <c r="D29" i="166"/>
  <c r="E29" i="166"/>
  <c r="F29" i="166"/>
  <c r="G29" i="166"/>
  <c r="H29" i="166"/>
  <c r="I29" i="166"/>
  <c r="J29" i="166"/>
  <c r="C29" i="166"/>
  <c r="K10" i="166"/>
  <c r="L10" i="166"/>
  <c r="K11" i="166"/>
  <c r="L11" i="166"/>
  <c r="M11" i="166" s="1"/>
  <c r="K12" i="166"/>
  <c r="L12" i="166"/>
  <c r="K13" i="166"/>
  <c r="L13" i="166"/>
  <c r="K14" i="166"/>
  <c r="L14" i="166"/>
  <c r="K15" i="166"/>
  <c r="L15" i="166"/>
  <c r="K16" i="166"/>
  <c r="L16" i="166"/>
  <c r="M16" i="166" s="1"/>
  <c r="K17" i="166"/>
  <c r="L17" i="166"/>
  <c r="K18" i="166"/>
  <c r="L18" i="166"/>
  <c r="K19" i="166"/>
  <c r="L19" i="166"/>
  <c r="M19" i="166" s="1"/>
  <c r="K20" i="166"/>
  <c r="L20" i="166"/>
  <c r="M20" i="166" s="1"/>
  <c r="K21" i="166"/>
  <c r="L21" i="166"/>
  <c r="K22" i="166"/>
  <c r="L22" i="166"/>
  <c r="K23" i="166"/>
  <c r="L23" i="166"/>
  <c r="M23" i="166" s="1"/>
  <c r="K24" i="166"/>
  <c r="L24" i="166"/>
  <c r="K25" i="166"/>
  <c r="L25" i="166"/>
  <c r="K26" i="166"/>
  <c r="L26" i="166"/>
  <c r="K27" i="166"/>
  <c r="L27" i="166"/>
  <c r="K28" i="166"/>
  <c r="L28" i="166"/>
  <c r="L9" i="166"/>
  <c r="K9" i="166"/>
  <c r="D28" i="165"/>
  <c r="E28" i="165"/>
  <c r="F28" i="165"/>
  <c r="G28" i="165"/>
  <c r="H28" i="165"/>
  <c r="I28" i="165"/>
  <c r="J28" i="165"/>
  <c r="K28" i="165"/>
  <c r="L28" i="165"/>
  <c r="M28" i="165"/>
  <c r="N28" i="165"/>
  <c r="C28" i="165"/>
  <c r="O9" i="165"/>
  <c r="Q9" i="165" s="1"/>
  <c r="P9" i="165"/>
  <c r="O10" i="165"/>
  <c r="P10" i="165"/>
  <c r="O11" i="165"/>
  <c r="Q11" i="165" s="1"/>
  <c r="P11" i="165"/>
  <c r="O12" i="165"/>
  <c r="P12" i="165"/>
  <c r="O13" i="165"/>
  <c r="P13" i="165"/>
  <c r="O14" i="165"/>
  <c r="P14" i="165"/>
  <c r="O15" i="165"/>
  <c r="P15" i="165"/>
  <c r="Q15" i="165"/>
  <c r="O16" i="165"/>
  <c r="P16" i="165"/>
  <c r="O17" i="165"/>
  <c r="P17" i="165"/>
  <c r="O18" i="165"/>
  <c r="P18" i="165"/>
  <c r="O19" i="165"/>
  <c r="P19" i="165"/>
  <c r="Q19" i="165" s="1"/>
  <c r="O20" i="165"/>
  <c r="P20" i="165"/>
  <c r="O21" i="165"/>
  <c r="P21" i="165"/>
  <c r="O22" i="165"/>
  <c r="P22" i="165"/>
  <c r="Q22" i="165" s="1"/>
  <c r="O23" i="165"/>
  <c r="P23" i="165"/>
  <c r="O24" i="165"/>
  <c r="P24" i="165"/>
  <c r="O25" i="165"/>
  <c r="P25" i="165"/>
  <c r="O26" i="165"/>
  <c r="Q26" i="165" s="1"/>
  <c r="P26" i="165"/>
  <c r="O27" i="165"/>
  <c r="P27" i="165"/>
  <c r="P8" i="165"/>
  <c r="Q8" i="165" s="1"/>
  <c r="O8" i="165"/>
  <c r="O28" i="165" s="1"/>
  <c r="D28" i="164"/>
  <c r="E28" i="164"/>
  <c r="F28" i="164"/>
  <c r="G28" i="164"/>
  <c r="H28" i="164"/>
  <c r="I28" i="164"/>
  <c r="J28" i="164"/>
  <c r="K28" i="164"/>
  <c r="L28" i="164"/>
  <c r="M28" i="164"/>
  <c r="N28" i="164"/>
  <c r="C28" i="164"/>
  <c r="O9" i="164"/>
  <c r="Q9" i="164" s="1"/>
  <c r="P9" i="164"/>
  <c r="O10" i="164"/>
  <c r="P10" i="164"/>
  <c r="Q10" i="164"/>
  <c r="O11" i="164"/>
  <c r="P11" i="164"/>
  <c r="O12" i="164"/>
  <c r="P12" i="164"/>
  <c r="O13" i="164"/>
  <c r="P13" i="164"/>
  <c r="O14" i="164"/>
  <c r="P14" i="164"/>
  <c r="O15" i="164"/>
  <c r="Q15" i="164" s="1"/>
  <c r="P15" i="164"/>
  <c r="O16" i="164"/>
  <c r="P16" i="164"/>
  <c r="O17" i="164"/>
  <c r="P17" i="164"/>
  <c r="O18" i="164"/>
  <c r="Q18" i="164" s="1"/>
  <c r="P18" i="164"/>
  <c r="O19" i="164"/>
  <c r="P19" i="164"/>
  <c r="O20" i="164"/>
  <c r="P20" i="164"/>
  <c r="O21" i="164"/>
  <c r="Q21" i="164" s="1"/>
  <c r="P21" i="164"/>
  <c r="O22" i="164"/>
  <c r="P22" i="164"/>
  <c r="Q22" i="164"/>
  <c r="O23" i="164"/>
  <c r="P23" i="164"/>
  <c r="O24" i="164"/>
  <c r="P24" i="164"/>
  <c r="O25" i="164"/>
  <c r="P25" i="164"/>
  <c r="O26" i="164"/>
  <c r="P26" i="164"/>
  <c r="Q26" i="164" s="1"/>
  <c r="O27" i="164"/>
  <c r="P27" i="164"/>
  <c r="P8" i="164"/>
  <c r="O8" i="164"/>
  <c r="O28" i="164" s="1"/>
  <c r="D28" i="163"/>
  <c r="E28" i="163"/>
  <c r="F28" i="163"/>
  <c r="G28" i="163"/>
  <c r="H28" i="163"/>
  <c r="I28" i="163"/>
  <c r="J28" i="163"/>
  <c r="K28" i="163"/>
  <c r="L28" i="163"/>
  <c r="M28" i="163"/>
  <c r="N28" i="163"/>
  <c r="C28" i="163"/>
  <c r="O9" i="163"/>
  <c r="Q9" i="163" s="1"/>
  <c r="P9" i="163"/>
  <c r="O10" i="163"/>
  <c r="P10" i="163"/>
  <c r="O11" i="163"/>
  <c r="P11" i="163"/>
  <c r="Q11" i="163"/>
  <c r="O12" i="163"/>
  <c r="P12" i="163"/>
  <c r="O13" i="163"/>
  <c r="P13" i="163"/>
  <c r="O14" i="163"/>
  <c r="P14" i="163"/>
  <c r="Q14" i="163" s="1"/>
  <c r="O15" i="163"/>
  <c r="P15" i="163"/>
  <c r="O16" i="163"/>
  <c r="Q16" i="163" s="1"/>
  <c r="P16" i="163"/>
  <c r="O17" i="163"/>
  <c r="Q17" i="163" s="1"/>
  <c r="P17" i="163"/>
  <c r="O18" i="163"/>
  <c r="P18" i="163"/>
  <c r="Q18" i="163"/>
  <c r="O19" i="163"/>
  <c r="P19" i="163"/>
  <c r="Q19" i="163" s="1"/>
  <c r="O20" i="163"/>
  <c r="P20" i="163"/>
  <c r="O21" i="163"/>
  <c r="P21" i="163"/>
  <c r="O22" i="163"/>
  <c r="P22" i="163"/>
  <c r="Q22" i="163" s="1"/>
  <c r="O23" i="163"/>
  <c r="P23" i="163"/>
  <c r="O24" i="163"/>
  <c r="P24" i="163"/>
  <c r="O25" i="163"/>
  <c r="P25" i="163"/>
  <c r="O26" i="163"/>
  <c r="P26" i="163"/>
  <c r="O27" i="163"/>
  <c r="Q27" i="163" s="1"/>
  <c r="P27" i="163"/>
  <c r="P8" i="163"/>
  <c r="P28" i="163" s="1"/>
  <c r="O8" i="163"/>
  <c r="O28" i="163" s="1"/>
  <c r="D28" i="162"/>
  <c r="E28" i="162"/>
  <c r="F28" i="162"/>
  <c r="G28" i="162"/>
  <c r="H28" i="162"/>
  <c r="I28" i="162"/>
  <c r="J28" i="162"/>
  <c r="K28" i="162"/>
  <c r="L28" i="162"/>
  <c r="M28" i="162"/>
  <c r="N28" i="162"/>
  <c r="C28" i="162"/>
  <c r="O9" i="162"/>
  <c r="Q9" i="162" s="1"/>
  <c r="P9" i="162"/>
  <c r="O10" i="162"/>
  <c r="P10" i="162"/>
  <c r="Q10" i="162"/>
  <c r="O11" i="162"/>
  <c r="P11" i="162"/>
  <c r="Q11" i="162" s="1"/>
  <c r="O12" i="162"/>
  <c r="P12" i="162"/>
  <c r="O13" i="162"/>
  <c r="P13" i="162"/>
  <c r="Q13" i="162"/>
  <c r="O14" i="162"/>
  <c r="P14" i="162"/>
  <c r="Q14" i="162" s="1"/>
  <c r="O15" i="162"/>
  <c r="P15" i="162"/>
  <c r="O16" i="162"/>
  <c r="P16" i="162"/>
  <c r="O17" i="162"/>
  <c r="P17" i="162"/>
  <c r="Q17" i="162"/>
  <c r="O18" i="162"/>
  <c r="P18" i="162"/>
  <c r="Q18" i="162" s="1"/>
  <c r="O19" i="162"/>
  <c r="P19" i="162"/>
  <c r="O20" i="162"/>
  <c r="Q20" i="162" s="1"/>
  <c r="P20" i="162"/>
  <c r="O21" i="162"/>
  <c r="P21" i="162"/>
  <c r="Q21" i="162"/>
  <c r="O22" i="162"/>
  <c r="P22" i="162"/>
  <c r="Q22" i="162" s="1"/>
  <c r="O23" i="162"/>
  <c r="P23" i="162"/>
  <c r="O24" i="162"/>
  <c r="P24" i="162"/>
  <c r="O25" i="162"/>
  <c r="P25" i="162"/>
  <c r="Q25" i="162" s="1"/>
  <c r="O26" i="162"/>
  <c r="P26" i="162"/>
  <c r="O27" i="162"/>
  <c r="Q27" i="162" s="1"/>
  <c r="P27" i="162"/>
  <c r="P8" i="162"/>
  <c r="P28" i="162" s="1"/>
  <c r="O8" i="162"/>
  <c r="O28" i="162" s="1"/>
  <c r="D28" i="161"/>
  <c r="E28" i="161"/>
  <c r="F28" i="161"/>
  <c r="G28" i="161"/>
  <c r="H28" i="161"/>
  <c r="I28" i="161"/>
  <c r="J28" i="161"/>
  <c r="K28" i="161"/>
  <c r="L28" i="161"/>
  <c r="M28" i="161"/>
  <c r="N28" i="161"/>
  <c r="C28" i="161"/>
  <c r="O9" i="161"/>
  <c r="P9" i="161"/>
  <c r="O10" i="161"/>
  <c r="P10" i="161"/>
  <c r="O11" i="161"/>
  <c r="P11" i="161"/>
  <c r="O12" i="161"/>
  <c r="P12" i="161"/>
  <c r="O13" i="161"/>
  <c r="P13" i="161"/>
  <c r="O14" i="161"/>
  <c r="P14" i="161"/>
  <c r="Q14" i="161" s="1"/>
  <c r="O15" i="161"/>
  <c r="P15" i="161"/>
  <c r="O16" i="161"/>
  <c r="P16" i="161"/>
  <c r="O17" i="161"/>
  <c r="P17" i="161"/>
  <c r="O18" i="161"/>
  <c r="P18" i="161"/>
  <c r="O19" i="161"/>
  <c r="Q19" i="161" s="1"/>
  <c r="P19" i="161"/>
  <c r="O20" i="161"/>
  <c r="Q20" i="161" s="1"/>
  <c r="P20" i="161"/>
  <c r="O21" i="161"/>
  <c r="P21" i="161"/>
  <c r="O22" i="161"/>
  <c r="P22" i="161"/>
  <c r="Q22" i="161"/>
  <c r="O23" i="161"/>
  <c r="P23" i="161"/>
  <c r="O24" i="161"/>
  <c r="P24" i="161"/>
  <c r="O25" i="161"/>
  <c r="P25" i="161"/>
  <c r="Q25" i="161" s="1"/>
  <c r="O26" i="161"/>
  <c r="P26" i="161"/>
  <c r="Q26" i="161" s="1"/>
  <c r="O27" i="161"/>
  <c r="P27" i="161"/>
  <c r="P8" i="161"/>
  <c r="O8" i="161"/>
  <c r="O28" i="161" s="1"/>
  <c r="D28" i="160"/>
  <c r="E28" i="160"/>
  <c r="F28" i="160"/>
  <c r="G28" i="160"/>
  <c r="H28" i="160"/>
  <c r="I28" i="160"/>
  <c r="J28" i="160"/>
  <c r="K28" i="160"/>
  <c r="L28" i="160"/>
  <c r="M28" i="160"/>
  <c r="N28" i="160"/>
  <c r="C28" i="160"/>
  <c r="O9" i="160"/>
  <c r="Q9" i="160" s="1"/>
  <c r="P9" i="160"/>
  <c r="O10" i="160"/>
  <c r="P10" i="160"/>
  <c r="Q10" i="160"/>
  <c r="O11" i="160"/>
  <c r="P11" i="160"/>
  <c r="O12" i="160"/>
  <c r="P12" i="160"/>
  <c r="O13" i="160"/>
  <c r="P13" i="160"/>
  <c r="Q13" i="160" s="1"/>
  <c r="O14" i="160"/>
  <c r="P14" i="160"/>
  <c r="Q14" i="160" s="1"/>
  <c r="O15" i="160"/>
  <c r="P15" i="160"/>
  <c r="O16" i="160"/>
  <c r="P16" i="160"/>
  <c r="O17" i="160"/>
  <c r="P17" i="160"/>
  <c r="O18" i="160"/>
  <c r="P18" i="160"/>
  <c r="Q18" i="160"/>
  <c r="O19" i="160"/>
  <c r="P19" i="160"/>
  <c r="O20" i="160"/>
  <c r="P20" i="160"/>
  <c r="O21" i="160"/>
  <c r="P21" i="160"/>
  <c r="Q21" i="160" s="1"/>
  <c r="O22" i="160"/>
  <c r="P22" i="160"/>
  <c r="Q22" i="160" s="1"/>
  <c r="O23" i="160"/>
  <c r="P23" i="160"/>
  <c r="O24" i="160"/>
  <c r="P24" i="160"/>
  <c r="O25" i="160"/>
  <c r="P25" i="160"/>
  <c r="O26" i="160"/>
  <c r="P26" i="160"/>
  <c r="Q26" i="160"/>
  <c r="O27" i="160"/>
  <c r="P27" i="160"/>
  <c r="P8" i="160"/>
  <c r="P28" i="160" s="1"/>
  <c r="O8" i="160"/>
  <c r="Q8" i="160" s="1"/>
  <c r="D28" i="159"/>
  <c r="E28" i="159"/>
  <c r="F28" i="159"/>
  <c r="G28" i="159"/>
  <c r="H28" i="159"/>
  <c r="I28" i="159"/>
  <c r="J28" i="159"/>
  <c r="K28" i="159"/>
  <c r="L28" i="159"/>
  <c r="C28" i="159"/>
  <c r="M9" i="159"/>
  <c r="N9" i="159"/>
  <c r="O9" i="159" s="1"/>
  <c r="M10" i="159"/>
  <c r="N10" i="159"/>
  <c r="O10" i="159" s="1"/>
  <c r="M11" i="159"/>
  <c r="N11" i="159"/>
  <c r="M12" i="159"/>
  <c r="O12" i="159" s="1"/>
  <c r="N12" i="159"/>
  <c r="M13" i="159"/>
  <c r="N13" i="159"/>
  <c r="O13" i="159"/>
  <c r="M14" i="159"/>
  <c r="N14" i="159"/>
  <c r="O14" i="159" s="1"/>
  <c r="M15" i="159"/>
  <c r="N15" i="159"/>
  <c r="M16" i="159"/>
  <c r="N16" i="159"/>
  <c r="M17" i="159"/>
  <c r="N17" i="159"/>
  <c r="M18" i="159"/>
  <c r="N18" i="159"/>
  <c r="O18" i="159" s="1"/>
  <c r="M19" i="159"/>
  <c r="N19" i="159"/>
  <c r="M20" i="159"/>
  <c r="N20" i="159"/>
  <c r="M21" i="159"/>
  <c r="N21" i="159"/>
  <c r="O21" i="159" s="1"/>
  <c r="M22" i="159"/>
  <c r="N22" i="159"/>
  <c r="O22" i="159" s="1"/>
  <c r="M23" i="159"/>
  <c r="N23" i="159"/>
  <c r="M24" i="159"/>
  <c r="N24" i="159"/>
  <c r="M25" i="159"/>
  <c r="N25" i="159"/>
  <c r="O25" i="159" s="1"/>
  <c r="M26" i="159"/>
  <c r="N26" i="159"/>
  <c r="O26" i="159"/>
  <c r="M27" i="159"/>
  <c r="N27" i="159"/>
  <c r="N8" i="159"/>
  <c r="N28" i="159" s="1"/>
  <c r="M8" i="159"/>
  <c r="M28" i="159" s="1"/>
  <c r="D89" i="158"/>
  <c r="E89" i="158"/>
  <c r="F89" i="158"/>
  <c r="G89" i="158"/>
  <c r="H89" i="158"/>
  <c r="I89" i="158"/>
  <c r="J89" i="158"/>
  <c r="K89" i="158"/>
  <c r="L89" i="158"/>
  <c r="C89" i="158"/>
  <c r="M70" i="158"/>
  <c r="N70" i="158"/>
  <c r="M71" i="158"/>
  <c r="N71" i="158"/>
  <c r="M72" i="158"/>
  <c r="N72" i="158"/>
  <c r="M73" i="158"/>
  <c r="N73" i="158"/>
  <c r="M74" i="158"/>
  <c r="N74" i="158"/>
  <c r="M75" i="158"/>
  <c r="N75" i="158"/>
  <c r="M76" i="158"/>
  <c r="N76" i="158"/>
  <c r="M77" i="158"/>
  <c r="N77" i="158"/>
  <c r="M78" i="158"/>
  <c r="N78" i="158"/>
  <c r="M79" i="158"/>
  <c r="N79" i="158"/>
  <c r="M80" i="158"/>
  <c r="N80" i="158"/>
  <c r="M81" i="158"/>
  <c r="N81" i="158"/>
  <c r="M82" i="158"/>
  <c r="N82" i="158"/>
  <c r="M83" i="158"/>
  <c r="N83" i="158"/>
  <c r="M84" i="158"/>
  <c r="N84" i="158"/>
  <c r="M85" i="158"/>
  <c r="N85" i="158"/>
  <c r="M86" i="158"/>
  <c r="N86" i="158"/>
  <c r="M87" i="158"/>
  <c r="N87" i="158"/>
  <c r="M88" i="158"/>
  <c r="N88" i="158"/>
  <c r="N69" i="158"/>
  <c r="M69" i="158"/>
  <c r="D59" i="158"/>
  <c r="E59" i="158"/>
  <c r="F59" i="158"/>
  <c r="G59" i="158"/>
  <c r="H59" i="158"/>
  <c r="I59" i="158"/>
  <c r="J59" i="158"/>
  <c r="K59" i="158"/>
  <c r="L59" i="158"/>
  <c r="C59" i="158"/>
  <c r="M40" i="158"/>
  <c r="N40" i="158"/>
  <c r="M41" i="158"/>
  <c r="N41" i="158"/>
  <c r="M42" i="158"/>
  <c r="N42" i="158"/>
  <c r="M43" i="158"/>
  <c r="N43" i="158"/>
  <c r="M44" i="158"/>
  <c r="N44" i="158"/>
  <c r="M45" i="158"/>
  <c r="N45" i="158"/>
  <c r="M46" i="158"/>
  <c r="N46" i="158"/>
  <c r="M47" i="158"/>
  <c r="N47" i="158"/>
  <c r="M48" i="158"/>
  <c r="N48" i="158"/>
  <c r="M49" i="158"/>
  <c r="N49" i="158"/>
  <c r="M50" i="158"/>
  <c r="N50" i="158"/>
  <c r="M51" i="158"/>
  <c r="N51" i="158"/>
  <c r="M52" i="158"/>
  <c r="N52" i="158"/>
  <c r="M53" i="158"/>
  <c r="N53" i="158"/>
  <c r="M54" i="158"/>
  <c r="N54" i="158"/>
  <c r="M55" i="158"/>
  <c r="N55" i="158"/>
  <c r="M56" i="158"/>
  <c r="N56" i="158"/>
  <c r="M57" i="158"/>
  <c r="N57" i="158"/>
  <c r="M58" i="158"/>
  <c r="N58" i="158"/>
  <c r="N39" i="158"/>
  <c r="M39" i="158"/>
  <c r="D28" i="158"/>
  <c r="E28" i="158"/>
  <c r="F28" i="158"/>
  <c r="G28" i="158"/>
  <c r="H28" i="158"/>
  <c r="I28" i="158"/>
  <c r="J28" i="158"/>
  <c r="K28" i="158"/>
  <c r="L28" i="158"/>
  <c r="C28" i="158"/>
  <c r="M9" i="158"/>
  <c r="N9" i="158"/>
  <c r="M10" i="158"/>
  <c r="N10" i="158"/>
  <c r="M11" i="158"/>
  <c r="N11" i="158"/>
  <c r="M12" i="158"/>
  <c r="N12" i="158"/>
  <c r="M13" i="158"/>
  <c r="N13" i="158"/>
  <c r="M14" i="158"/>
  <c r="N14" i="158"/>
  <c r="M15" i="158"/>
  <c r="N15" i="158"/>
  <c r="M16" i="158"/>
  <c r="N16" i="158"/>
  <c r="M17" i="158"/>
  <c r="N17" i="158"/>
  <c r="M18" i="158"/>
  <c r="N18" i="158"/>
  <c r="M19" i="158"/>
  <c r="N19" i="158"/>
  <c r="M20" i="158"/>
  <c r="N20" i="158"/>
  <c r="M21" i="158"/>
  <c r="N21" i="158"/>
  <c r="M22" i="158"/>
  <c r="N22" i="158"/>
  <c r="M23" i="158"/>
  <c r="N23" i="158"/>
  <c r="M24" i="158"/>
  <c r="N24" i="158"/>
  <c r="M25" i="158"/>
  <c r="N25" i="158"/>
  <c r="M26" i="158"/>
  <c r="N26" i="158"/>
  <c r="M27" i="158"/>
  <c r="N27" i="158"/>
  <c r="N8" i="158"/>
  <c r="M8" i="158"/>
  <c r="N8" i="157"/>
  <c r="N28" i="157" s="1"/>
  <c r="M8" i="157"/>
  <c r="M28" i="157" s="1"/>
  <c r="D28" i="156"/>
  <c r="E28" i="156"/>
  <c r="F28" i="156"/>
  <c r="G28" i="156"/>
  <c r="H28" i="156"/>
  <c r="I28" i="156"/>
  <c r="J28" i="156"/>
  <c r="K28" i="156"/>
  <c r="L28" i="156"/>
  <c r="M28" i="156"/>
  <c r="N28" i="156"/>
  <c r="C28" i="156"/>
  <c r="O9" i="156"/>
  <c r="P9" i="156"/>
  <c r="Q9" i="156" s="1"/>
  <c r="O10" i="156"/>
  <c r="P10" i="156"/>
  <c r="Q10" i="156" s="1"/>
  <c r="O11" i="156"/>
  <c r="P11" i="156"/>
  <c r="O12" i="156"/>
  <c r="Q12" i="156" s="1"/>
  <c r="P12" i="156"/>
  <c r="O13" i="156"/>
  <c r="P13" i="156"/>
  <c r="Q13" i="156"/>
  <c r="O14" i="156"/>
  <c r="P14" i="156"/>
  <c r="Q14" i="156" s="1"/>
  <c r="O15" i="156"/>
  <c r="P15" i="156"/>
  <c r="O16" i="156"/>
  <c r="P16" i="156"/>
  <c r="O17" i="156"/>
  <c r="P17" i="156"/>
  <c r="Q17" i="156" s="1"/>
  <c r="O18" i="156"/>
  <c r="P18" i="156"/>
  <c r="Q18" i="156" s="1"/>
  <c r="O19" i="156"/>
  <c r="P19" i="156"/>
  <c r="O20" i="156"/>
  <c r="Q20" i="156" s="1"/>
  <c r="P20" i="156"/>
  <c r="O21" i="156"/>
  <c r="P21" i="156"/>
  <c r="Q21" i="156"/>
  <c r="O22" i="156"/>
  <c r="P22" i="156"/>
  <c r="Q22" i="156" s="1"/>
  <c r="O23" i="156"/>
  <c r="P23" i="156"/>
  <c r="O24" i="156"/>
  <c r="P24" i="156"/>
  <c r="O25" i="156"/>
  <c r="P25" i="156"/>
  <c r="Q25" i="156" s="1"/>
  <c r="O26" i="156"/>
  <c r="P26" i="156"/>
  <c r="Q26" i="156" s="1"/>
  <c r="O27" i="156"/>
  <c r="P27" i="156"/>
  <c r="P8" i="156"/>
  <c r="P28" i="156" s="1"/>
  <c r="O8" i="156"/>
  <c r="Q8" i="156" s="1"/>
  <c r="T28" i="155"/>
  <c r="U28" i="155"/>
  <c r="V28" i="155"/>
  <c r="W28" i="155"/>
  <c r="X28" i="155"/>
  <c r="Y28" i="155"/>
  <c r="Z28" i="155"/>
  <c r="AA28" i="155"/>
  <c r="AB28" i="155"/>
  <c r="S28" i="155"/>
  <c r="D28" i="155"/>
  <c r="E28" i="155"/>
  <c r="F28" i="155"/>
  <c r="G28" i="155"/>
  <c r="H28" i="155"/>
  <c r="I28" i="155"/>
  <c r="J28" i="155"/>
  <c r="K28" i="155"/>
  <c r="L28" i="155"/>
  <c r="M28" i="155"/>
  <c r="N28" i="155"/>
  <c r="C28" i="155"/>
  <c r="AC9" i="155"/>
  <c r="AD9" i="155"/>
  <c r="AC10" i="155"/>
  <c r="AD10" i="155"/>
  <c r="AE10" i="155"/>
  <c r="AC11" i="155"/>
  <c r="AD11" i="155"/>
  <c r="AC12" i="155"/>
  <c r="AD12" i="155"/>
  <c r="AC13" i="155"/>
  <c r="AD13" i="155"/>
  <c r="AC14" i="155"/>
  <c r="AD14" i="155"/>
  <c r="AC15" i="155"/>
  <c r="AD15" i="155"/>
  <c r="AC16" i="155"/>
  <c r="AD16" i="155"/>
  <c r="AC17" i="155"/>
  <c r="AD17" i="155"/>
  <c r="AC18" i="155"/>
  <c r="AD18" i="155"/>
  <c r="AC19" i="155"/>
  <c r="AD19" i="155"/>
  <c r="AC20" i="155"/>
  <c r="AE20" i="155" s="1"/>
  <c r="AD20" i="155"/>
  <c r="AC21" i="155"/>
  <c r="AD21" i="155"/>
  <c r="AE21" i="155"/>
  <c r="AC22" i="155"/>
  <c r="AD22" i="155"/>
  <c r="AE22" i="155" s="1"/>
  <c r="AC23" i="155"/>
  <c r="AD23" i="155"/>
  <c r="AC24" i="155"/>
  <c r="AD24" i="155"/>
  <c r="AC25" i="155"/>
  <c r="AD25" i="155"/>
  <c r="AC26" i="155"/>
  <c r="AD26" i="155"/>
  <c r="AC27" i="155"/>
  <c r="AD27" i="155"/>
  <c r="AD8" i="155"/>
  <c r="AC8" i="155"/>
  <c r="AE8" i="155" s="1"/>
  <c r="AC16" i="170" l="1"/>
  <c r="AC12" i="170"/>
  <c r="BC8" i="167"/>
  <c r="BC25" i="167"/>
  <c r="BA28" i="167"/>
  <c r="BB28" i="167"/>
  <c r="BC26" i="167"/>
  <c r="BC21" i="167"/>
  <c r="BC15" i="167"/>
  <c r="BC14" i="167"/>
  <c r="BC11" i="167"/>
  <c r="BC24" i="167"/>
  <c r="BC22" i="167"/>
  <c r="BC20" i="167"/>
  <c r="BC18" i="167"/>
  <c r="BC13" i="167"/>
  <c r="BC12" i="167"/>
  <c r="BC10" i="167"/>
  <c r="L29" i="166"/>
  <c r="M14" i="166"/>
  <c r="M27" i="166"/>
  <c r="M24" i="166"/>
  <c r="M13" i="166"/>
  <c r="M9" i="166"/>
  <c r="M28" i="166"/>
  <c r="M26" i="166"/>
  <c r="M25" i="166"/>
  <c r="M12" i="166"/>
  <c r="M10" i="166"/>
  <c r="K29" i="166"/>
  <c r="M22" i="166"/>
  <c r="M21" i="166"/>
  <c r="M18" i="166"/>
  <c r="M17" i="166"/>
  <c r="M15" i="166"/>
  <c r="Q23" i="165"/>
  <c r="Q21" i="165"/>
  <c r="Q20" i="165"/>
  <c r="Q16" i="165"/>
  <c r="Q14" i="165"/>
  <c r="P28" i="165"/>
  <c r="Q13" i="164"/>
  <c r="Q11" i="164"/>
  <c r="P28" i="164"/>
  <c r="Q27" i="164"/>
  <c r="Q23" i="164"/>
  <c r="Q19" i="164"/>
  <c r="Q15" i="163"/>
  <c r="Q26" i="163"/>
  <c r="Q25" i="163"/>
  <c r="Q20" i="163"/>
  <c r="Q8" i="163"/>
  <c r="Q24" i="163"/>
  <c r="Q23" i="163"/>
  <c r="Q21" i="163"/>
  <c r="Q13" i="163"/>
  <c r="Q12" i="163"/>
  <c r="Q10" i="163"/>
  <c r="Q19" i="162"/>
  <c r="Q12" i="162"/>
  <c r="Q26" i="162"/>
  <c r="Q24" i="162"/>
  <c r="Q23" i="162"/>
  <c r="Q16" i="162"/>
  <c r="Q15" i="162"/>
  <c r="Q8" i="162"/>
  <c r="Q28" i="162" s="1"/>
  <c r="P28" i="161"/>
  <c r="Q27" i="161"/>
  <c r="Q18" i="161"/>
  <c r="Q17" i="161"/>
  <c r="Q12" i="161"/>
  <c r="Q11" i="161"/>
  <c r="Q9" i="161"/>
  <c r="Q8" i="161"/>
  <c r="Q24" i="161"/>
  <c r="Q23" i="161"/>
  <c r="Q21" i="161"/>
  <c r="Q16" i="161"/>
  <c r="Q15" i="161"/>
  <c r="Q13" i="161"/>
  <c r="Q10" i="161"/>
  <c r="Q16" i="160"/>
  <c r="Q15" i="160"/>
  <c r="Q24" i="160"/>
  <c r="Q23" i="160"/>
  <c r="O28" i="160"/>
  <c r="Q27" i="160"/>
  <c r="Q25" i="160"/>
  <c r="Q20" i="160"/>
  <c r="Q19" i="160"/>
  <c r="Q17" i="160"/>
  <c r="Q12" i="160"/>
  <c r="Q11" i="160"/>
  <c r="Q28" i="160" s="1"/>
  <c r="O11" i="159"/>
  <c r="O16" i="159"/>
  <c r="O15" i="159"/>
  <c r="O22" i="158"/>
  <c r="O10" i="158"/>
  <c r="O9" i="158"/>
  <c r="O39" i="158"/>
  <c r="O52" i="158"/>
  <c r="O49" i="158"/>
  <c r="O48" i="158"/>
  <c r="O45" i="158"/>
  <c r="O44" i="158"/>
  <c r="O41" i="158"/>
  <c r="O40" i="158"/>
  <c r="M89" i="158"/>
  <c r="O82" i="158"/>
  <c r="O79" i="158"/>
  <c r="O78" i="158"/>
  <c r="O75" i="158"/>
  <c r="O74" i="158"/>
  <c r="O71" i="158"/>
  <c r="O70" i="158"/>
  <c r="N89" i="158"/>
  <c r="O88" i="158"/>
  <c r="O25" i="158"/>
  <c r="N59" i="158"/>
  <c r="O73" i="158"/>
  <c r="O86" i="158"/>
  <c r="O83" i="158"/>
  <c r="O81" i="158"/>
  <c r="O21" i="158"/>
  <c r="O18" i="158"/>
  <c r="O80" i="158"/>
  <c r="O72" i="158"/>
  <c r="O57" i="158"/>
  <c r="O56" i="158"/>
  <c r="O53" i="158"/>
  <c r="O87" i="158"/>
  <c r="O85" i="158"/>
  <c r="O84" i="158"/>
  <c r="O77" i="158"/>
  <c r="O76" i="158"/>
  <c r="O51" i="158"/>
  <c r="O43" i="158"/>
  <c r="O16" i="158"/>
  <c r="O14" i="158"/>
  <c r="O58" i="158"/>
  <c r="O50" i="158"/>
  <c r="O42" i="158"/>
  <c r="O55" i="158"/>
  <c r="O54" i="158"/>
  <c r="O47" i="158"/>
  <c r="O46" i="158"/>
  <c r="O13" i="158"/>
  <c r="Q24" i="156"/>
  <c r="Q23" i="156"/>
  <c r="Q16" i="156"/>
  <c r="Q15" i="156"/>
  <c r="Q27" i="156"/>
  <c r="Q19" i="156"/>
  <c r="Q11" i="156"/>
  <c r="Q28" i="156" s="1"/>
  <c r="O8" i="159"/>
  <c r="O24" i="159"/>
  <c r="O23" i="159"/>
  <c r="O20" i="159"/>
  <c r="O19" i="159"/>
  <c r="O17" i="159"/>
  <c r="O28" i="156"/>
  <c r="O8" i="157"/>
  <c r="O28" i="157" s="1"/>
  <c r="O69" i="158"/>
  <c r="O89" i="158" s="1"/>
  <c r="M59" i="158"/>
  <c r="O11" i="158"/>
  <c r="O26" i="158"/>
  <c r="AE17" i="155"/>
  <c r="AE11" i="155"/>
  <c r="AE27" i="155"/>
  <c r="AE14" i="155"/>
  <c r="M28" i="158"/>
  <c r="O17" i="158"/>
  <c r="AC10" i="170"/>
  <c r="AC25" i="170"/>
  <c r="AC22" i="170"/>
  <c r="AC27" i="170"/>
  <c r="AC29" i="170"/>
  <c r="AC20" i="170"/>
  <c r="AC18" i="170"/>
  <c r="AC23" i="170"/>
  <c r="AC14" i="170"/>
  <c r="AC24" i="170"/>
  <c r="AC19" i="170"/>
  <c r="AC15" i="170"/>
  <c r="AE26" i="155"/>
  <c r="AE24" i="155"/>
  <c r="AE18" i="155"/>
  <c r="AE16" i="155"/>
  <c r="AE25" i="155"/>
  <c r="AE23" i="155"/>
  <c r="AE15" i="155"/>
  <c r="AE9" i="155"/>
  <c r="AE19" i="155"/>
  <c r="AD28" i="155"/>
  <c r="AE12" i="155"/>
  <c r="AE13" i="155"/>
  <c r="Q24" i="164"/>
  <c r="Q12" i="164"/>
  <c r="Q25" i="164"/>
  <c r="Q20" i="164"/>
  <c r="Q17" i="164"/>
  <c r="Q8" i="164"/>
  <c r="Q16" i="164"/>
  <c r="Q14" i="164"/>
  <c r="V28" i="176"/>
  <c r="W28" i="176"/>
  <c r="AA30" i="170"/>
  <c r="AB30" i="170"/>
  <c r="BC28" i="167"/>
  <c r="Q27" i="165"/>
  <c r="Q25" i="165"/>
  <c r="Q17" i="165"/>
  <c r="Q12" i="165"/>
  <c r="Q10" i="165"/>
  <c r="Q18" i="165"/>
  <c r="Q13" i="165"/>
  <c r="Q24" i="165"/>
  <c r="O19" i="158"/>
  <c r="O15" i="158"/>
  <c r="O12" i="158"/>
  <c r="O8" i="158"/>
  <c r="O23" i="158"/>
  <c r="O20" i="158"/>
  <c r="N28" i="158"/>
  <c r="O27" i="158"/>
  <c r="O24" i="158"/>
  <c r="AC28" i="155"/>
  <c r="AE28" i="155" s="1"/>
  <c r="M29" i="166" l="1"/>
  <c r="Q28" i="165"/>
  <c r="Q28" i="163"/>
  <c r="Q28" i="161"/>
  <c r="O59" i="158"/>
  <c r="O28" i="159"/>
  <c r="AC30" i="170"/>
  <c r="Q28" i="164"/>
  <c r="X28" i="176"/>
  <c r="O28" i="158"/>
  <c r="C19" i="154" l="1"/>
  <c r="D19" i="154"/>
  <c r="E19" i="154"/>
  <c r="F19" i="154"/>
  <c r="G19" i="154"/>
  <c r="H19" i="154"/>
  <c r="I19" i="154"/>
  <c r="J19" i="154"/>
  <c r="K19" i="154"/>
  <c r="L19" i="154"/>
  <c r="M19" i="154"/>
  <c r="B19" i="154"/>
  <c r="N9" i="154"/>
  <c r="O9" i="154"/>
  <c r="P9" i="154" s="1"/>
  <c r="N10" i="154"/>
  <c r="O10" i="154"/>
  <c r="N11" i="154"/>
  <c r="O11" i="154"/>
  <c r="N12" i="154"/>
  <c r="O12" i="154"/>
  <c r="N13" i="154"/>
  <c r="O13" i="154"/>
  <c r="N14" i="154"/>
  <c r="O14" i="154"/>
  <c r="N15" i="154"/>
  <c r="O15" i="154"/>
  <c r="N16" i="154"/>
  <c r="O16" i="154"/>
  <c r="N17" i="154"/>
  <c r="O17" i="154"/>
  <c r="N18" i="154"/>
  <c r="O18" i="154"/>
  <c r="O8" i="154"/>
  <c r="N8" i="154"/>
  <c r="P8" i="153"/>
  <c r="O8" i="153"/>
  <c r="D28" i="152"/>
  <c r="E28" i="152"/>
  <c r="F28" i="152"/>
  <c r="G28" i="152"/>
  <c r="H28" i="152"/>
  <c r="I28" i="152"/>
  <c r="J28" i="152"/>
  <c r="K28" i="152"/>
  <c r="L28" i="152"/>
  <c r="M28" i="152"/>
  <c r="N28" i="152"/>
  <c r="C28" i="152"/>
  <c r="D28" i="153"/>
  <c r="E28" i="153"/>
  <c r="F28" i="153"/>
  <c r="G28" i="153"/>
  <c r="H28" i="153"/>
  <c r="I28" i="153"/>
  <c r="J28" i="153"/>
  <c r="K28" i="153"/>
  <c r="L28" i="153"/>
  <c r="M28" i="153"/>
  <c r="N28" i="153"/>
  <c r="C28" i="153"/>
  <c r="O9" i="153"/>
  <c r="P9" i="153"/>
  <c r="O10" i="153"/>
  <c r="Q10" i="153" s="1"/>
  <c r="P10" i="153"/>
  <c r="O11" i="153"/>
  <c r="P11" i="153"/>
  <c r="O12" i="153"/>
  <c r="Q12" i="153" s="1"/>
  <c r="P12" i="153"/>
  <c r="O13" i="153"/>
  <c r="Q13" i="153" s="1"/>
  <c r="P13" i="153"/>
  <c r="O14" i="153"/>
  <c r="Q14" i="153" s="1"/>
  <c r="P14" i="153"/>
  <c r="O15" i="153"/>
  <c r="Q15" i="153" s="1"/>
  <c r="P15" i="153"/>
  <c r="O16" i="153"/>
  <c r="Q16" i="153" s="1"/>
  <c r="P16" i="153"/>
  <c r="O17" i="153"/>
  <c r="Q17" i="153" s="1"/>
  <c r="P17" i="153"/>
  <c r="O18" i="153"/>
  <c r="Q18" i="153" s="1"/>
  <c r="P18" i="153"/>
  <c r="O19" i="153"/>
  <c r="Q19" i="153" s="1"/>
  <c r="P19" i="153"/>
  <c r="O20" i="153"/>
  <c r="Q20" i="153" s="1"/>
  <c r="P20" i="153"/>
  <c r="O21" i="153"/>
  <c r="Q21" i="153" s="1"/>
  <c r="P21" i="153"/>
  <c r="O22" i="153"/>
  <c r="Q22" i="153" s="1"/>
  <c r="P22" i="153"/>
  <c r="O23" i="153"/>
  <c r="Q23" i="153" s="1"/>
  <c r="P23" i="153"/>
  <c r="O24" i="153"/>
  <c r="Q24" i="153" s="1"/>
  <c r="P24" i="153"/>
  <c r="O25" i="153"/>
  <c r="Q25" i="153" s="1"/>
  <c r="P25" i="153"/>
  <c r="O26" i="153"/>
  <c r="Q26" i="153" s="1"/>
  <c r="P26" i="153"/>
  <c r="O27" i="153"/>
  <c r="Q27" i="153" s="1"/>
  <c r="P27" i="153"/>
  <c r="O9" i="152"/>
  <c r="Q9" i="152" s="1"/>
  <c r="P9" i="152"/>
  <c r="O10" i="152"/>
  <c r="Q10" i="152" s="1"/>
  <c r="P10" i="152"/>
  <c r="O11" i="152"/>
  <c r="Q11" i="152" s="1"/>
  <c r="P11" i="152"/>
  <c r="O12" i="152"/>
  <c r="Q12" i="152" s="1"/>
  <c r="P12" i="152"/>
  <c r="O13" i="152"/>
  <c r="Q13" i="152" s="1"/>
  <c r="P13" i="152"/>
  <c r="O14" i="152"/>
  <c r="Q14" i="152" s="1"/>
  <c r="P14" i="152"/>
  <c r="O15" i="152"/>
  <c r="Q15" i="152" s="1"/>
  <c r="P15" i="152"/>
  <c r="O16" i="152"/>
  <c r="Q16" i="152" s="1"/>
  <c r="P16" i="152"/>
  <c r="O17" i="152"/>
  <c r="Q17" i="152" s="1"/>
  <c r="P17" i="152"/>
  <c r="O18" i="152"/>
  <c r="Q18" i="152" s="1"/>
  <c r="P18" i="152"/>
  <c r="O19" i="152"/>
  <c r="Q19" i="152" s="1"/>
  <c r="P19" i="152"/>
  <c r="O20" i="152"/>
  <c r="Q20" i="152" s="1"/>
  <c r="P20" i="152"/>
  <c r="O21" i="152"/>
  <c r="Q21" i="152" s="1"/>
  <c r="P21" i="152"/>
  <c r="O22" i="152"/>
  <c r="Q22" i="152" s="1"/>
  <c r="P22" i="152"/>
  <c r="O23" i="152"/>
  <c r="Q23" i="152" s="1"/>
  <c r="P23" i="152"/>
  <c r="O24" i="152"/>
  <c r="Q24" i="152" s="1"/>
  <c r="P24" i="152"/>
  <c r="O25" i="152"/>
  <c r="Q25" i="152" s="1"/>
  <c r="P25" i="152"/>
  <c r="O26" i="152"/>
  <c r="Q26" i="152" s="1"/>
  <c r="P26" i="152"/>
  <c r="O27" i="152"/>
  <c r="Q27" i="152" s="1"/>
  <c r="P27" i="152"/>
  <c r="P8" i="152"/>
  <c r="P28" i="152" s="1"/>
  <c r="O8" i="152"/>
  <c r="D28" i="151"/>
  <c r="E28" i="151"/>
  <c r="F28" i="151"/>
  <c r="G28" i="151"/>
  <c r="H28" i="151"/>
  <c r="I28" i="151"/>
  <c r="J28" i="151"/>
  <c r="K28" i="151"/>
  <c r="L28" i="151"/>
  <c r="M28" i="151"/>
  <c r="N28" i="151"/>
  <c r="C28" i="151"/>
  <c r="O9" i="151"/>
  <c r="Q9" i="151" s="1"/>
  <c r="P9" i="151"/>
  <c r="O10" i="151"/>
  <c r="P10" i="151"/>
  <c r="Q10" i="151"/>
  <c r="O11" i="151"/>
  <c r="P11" i="151"/>
  <c r="O12" i="151"/>
  <c r="P12" i="151"/>
  <c r="O13" i="151"/>
  <c r="P13" i="151"/>
  <c r="O14" i="151"/>
  <c r="P14" i="151"/>
  <c r="Q14" i="151" s="1"/>
  <c r="O15" i="151"/>
  <c r="P15" i="151"/>
  <c r="O16" i="151"/>
  <c r="P16" i="151"/>
  <c r="O17" i="151"/>
  <c r="P17" i="151"/>
  <c r="O18" i="151"/>
  <c r="P18" i="151"/>
  <c r="O19" i="151"/>
  <c r="P19" i="151"/>
  <c r="O20" i="151"/>
  <c r="P20" i="151"/>
  <c r="O21" i="151"/>
  <c r="P21" i="151"/>
  <c r="O22" i="151"/>
  <c r="P22" i="151"/>
  <c r="O23" i="151"/>
  <c r="P23" i="151"/>
  <c r="O24" i="151"/>
  <c r="P24" i="151"/>
  <c r="O25" i="151"/>
  <c r="P25" i="151"/>
  <c r="Q25" i="151" s="1"/>
  <c r="O26" i="151"/>
  <c r="P26" i="151"/>
  <c r="O27" i="151"/>
  <c r="P27" i="151"/>
  <c r="P8" i="151"/>
  <c r="O8" i="151"/>
  <c r="O28" i="151" s="1"/>
  <c r="O9" i="150"/>
  <c r="Q9" i="150" s="1"/>
  <c r="P9" i="150"/>
  <c r="O10" i="150"/>
  <c r="P10" i="150"/>
  <c r="O11" i="150"/>
  <c r="P11" i="150"/>
  <c r="O12" i="150"/>
  <c r="P12" i="150"/>
  <c r="O13" i="150"/>
  <c r="P13" i="150"/>
  <c r="Q13" i="150"/>
  <c r="O14" i="150"/>
  <c r="P14" i="150"/>
  <c r="O15" i="150"/>
  <c r="P15" i="150"/>
  <c r="O16" i="150"/>
  <c r="P16" i="150"/>
  <c r="O17" i="150"/>
  <c r="Q17" i="150" s="1"/>
  <c r="P17" i="150"/>
  <c r="O18" i="150"/>
  <c r="P18" i="150"/>
  <c r="O19" i="150"/>
  <c r="P19" i="150"/>
  <c r="O20" i="150"/>
  <c r="Q20" i="150" s="1"/>
  <c r="P20" i="150"/>
  <c r="O21" i="150"/>
  <c r="P21" i="150"/>
  <c r="Q21" i="150"/>
  <c r="O22" i="150"/>
  <c r="P22" i="150"/>
  <c r="Q22" i="150" s="1"/>
  <c r="O23" i="150"/>
  <c r="P23" i="150"/>
  <c r="O24" i="150"/>
  <c r="P24" i="150"/>
  <c r="O25" i="150"/>
  <c r="P25" i="150"/>
  <c r="O26" i="150"/>
  <c r="P26" i="150"/>
  <c r="O27" i="150"/>
  <c r="P27" i="150"/>
  <c r="P8" i="150"/>
  <c r="O8" i="150"/>
  <c r="D28" i="149"/>
  <c r="E28" i="149"/>
  <c r="G28" i="149"/>
  <c r="H28" i="149"/>
  <c r="J28" i="149"/>
  <c r="K28" i="149"/>
  <c r="M28" i="149"/>
  <c r="N28" i="149"/>
  <c r="C28" i="149"/>
  <c r="D28" i="148"/>
  <c r="E28" i="148"/>
  <c r="G28" i="148"/>
  <c r="I28" i="148" s="1"/>
  <c r="H28" i="148"/>
  <c r="J28" i="148"/>
  <c r="L28" i="148" s="1"/>
  <c r="K28" i="148"/>
  <c r="M28" i="148"/>
  <c r="N28" i="148"/>
  <c r="F28" i="148"/>
  <c r="D85" i="147"/>
  <c r="D28" i="147" s="1"/>
  <c r="E85" i="147"/>
  <c r="G85" i="147"/>
  <c r="G28" i="147" s="1"/>
  <c r="H85" i="147"/>
  <c r="H28" i="147" s="1"/>
  <c r="J85" i="147"/>
  <c r="J28" i="147" s="1"/>
  <c r="K85" i="147"/>
  <c r="K28" i="147" s="1"/>
  <c r="C85" i="147"/>
  <c r="C28" i="147" s="1"/>
  <c r="F85" i="147" l="1"/>
  <c r="F28" i="147" s="1"/>
  <c r="E28" i="147"/>
  <c r="C28" i="316"/>
  <c r="M28" i="316"/>
  <c r="J28" i="316"/>
  <c r="G28" i="316"/>
  <c r="N28" i="316"/>
  <c r="K28" i="316"/>
  <c r="H28" i="316"/>
  <c r="E28" i="316"/>
  <c r="F28" i="149"/>
  <c r="F28" i="316" s="1"/>
  <c r="D28" i="316"/>
  <c r="O19" i="154"/>
  <c r="P17" i="154"/>
  <c r="P18" i="154"/>
  <c r="P10" i="154"/>
  <c r="Q23" i="151"/>
  <c r="Q20" i="151"/>
  <c r="Q18" i="151"/>
  <c r="Q17" i="151"/>
  <c r="P28" i="151"/>
  <c r="Q15" i="150"/>
  <c r="Q26" i="150"/>
  <c r="Q25" i="150"/>
  <c r="Q23" i="150"/>
  <c r="O28" i="152"/>
  <c r="Q13" i="151"/>
  <c r="Q11" i="151"/>
  <c r="Q26" i="151"/>
  <c r="Q8" i="150"/>
  <c r="Q14" i="150"/>
  <c r="Q10" i="150"/>
  <c r="Q18" i="150"/>
  <c r="Q12" i="150"/>
  <c r="I28" i="149"/>
  <c r="I28" i="316" s="1"/>
  <c r="L28" i="149"/>
  <c r="L28" i="316" s="1"/>
  <c r="L85" i="147"/>
  <c r="L28" i="147" s="1"/>
  <c r="I85" i="147"/>
  <c r="I28" i="147" s="1"/>
  <c r="P8" i="154"/>
  <c r="P16" i="154"/>
  <c r="P14" i="154"/>
  <c r="P15" i="154"/>
  <c r="P13" i="154"/>
  <c r="P11" i="154"/>
  <c r="N19" i="154"/>
  <c r="P12" i="154"/>
  <c r="Q11" i="153"/>
  <c r="P28" i="153"/>
  <c r="O28" i="153"/>
  <c r="Q8" i="153"/>
  <c r="Q9" i="153"/>
  <c r="Q8" i="152"/>
  <c r="Q28" i="152" s="1"/>
  <c r="Q22" i="151"/>
  <c r="Q24" i="151"/>
  <c r="Q21" i="151"/>
  <c r="Q8" i="151"/>
  <c r="Q15" i="151"/>
  <c r="Q27" i="151"/>
  <c r="Q19" i="151"/>
  <c r="Q16" i="151"/>
  <c r="Q12" i="151"/>
  <c r="Q27" i="150"/>
  <c r="Q24" i="150"/>
  <c r="Q19" i="150"/>
  <c r="Q16" i="150"/>
  <c r="Q11" i="150"/>
  <c r="P19" i="154" l="1"/>
  <c r="Q28" i="153"/>
  <c r="Q28" i="151"/>
  <c r="U9" i="290"/>
  <c r="V9" i="290"/>
  <c r="W9" i="290"/>
  <c r="U10" i="290"/>
  <c r="V10" i="290"/>
  <c r="W10" i="290"/>
  <c r="U11" i="290"/>
  <c r="V11" i="290"/>
  <c r="W11" i="290"/>
  <c r="U12" i="290"/>
  <c r="V12" i="290"/>
  <c r="W12" i="290"/>
  <c r="U13" i="290"/>
  <c r="V13" i="290"/>
  <c r="W13" i="290"/>
  <c r="U14" i="290"/>
  <c r="V14" i="290"/>
  <c r="W14" i="290"/>
  <c r="U15" i="290"/>
  <c r="V15" i="290"/>
  <c r="W15" i="290"/>
  <c r="U16" i="290"/>
  <c r="V16" i="290"/>
  <c r="W16" i="290"/>
  <c r="U17" i="290"/>
  <c r="V17" i="290"/>
  <c r="W17" i="290"/>
  <c r="U18" i="290"/>
  <c r="V18" i="290"/>
  <c r="W18" i="290"/>
  <c r="U19" i="290"/>
  <c r="V19" i="290"/>
  <c r="W19" i="290"/>
  <c r="U20" i="290"/>
  <c r="V20" i="290"/>
  <c r="W20" i="290"/>
  <c r="U21" i="290"/>
  <c r="V21" i="290"/>
  <c r="W21" i="290"/>
  <c r="U22" i="290"/>
  <c r="V22" i="290"/>
  <c r="W22" i="290"/>
  <c r="U23" i="290"/>
  <c r="V23" i="290"/>
  <c r="W23" i="290"/>
  <c r="U24" i="290"/>
  <c r="V24" i="290"/>
  <c r="W24" i="290"/>
  <c r="U25" i="290"/>
  <c r="V25" i="290"/>
  <c r="W25" i="290"/>
  <c r="U26" i="290"/>
  <c r="V26" i="290"/>
  <c r="W26" i="290"/>
  <c r="U27" i="290"/>
  <c r="V27" i="290"/>
  <c r="W27" i="290"/>
  <c r="V8" i="290"/>
  <c r="W8" i="290"/>
  <c r="U8" i="290"/>
  <c r="X8" i="290" s="1"/>
  <c r="D28" i="290"/>
  <c r="E28" i="290"/>
  <c r="F28" i="290"/>
  <c r="G28" i="290"/>
  <c r="H28" i="290"/>
  <c r="I28" i="290"/>
  <c r="J28" i="290"/>
  <c r="K28" i="290"/>
  <c r="L28" i="290"/>
  <c r="M28" i="290"/>
  <c r="N28" i="290"/>
  <c r="O28" i="290"/>
  <c r="P28" i="290"/>
  <c r="Q28" i="290"/>
  <c r="R28" i="290"/>
  <c r="S28" i="290"/>
  <c r="T28" i="290"/>
  <c r="V28" i="290"/>
  <c r="C28" i="290"/>
  <c r="D30" i="287"/>
  <c r="E30" i="287"/>
  <c r="F30" i="287"/>
  <c r="G30" i="287"/>
  <c r="H30" i="287"/>
  <c r="I30" i="287"/>
  <c r="J30" i="287"/>
  <c r="K30" i="287"/>
  <c r="L30" i="287"/>
  <c r="M30" i="287"/>
  <c r="N30" i="287"/>
  <c r="S30" i="287"/>
  <c r="T30" i="287"/>
  <c r="U30" i="287"/>
  <c r="V30" i="287"/>
  <c r="W30" i="287"/>
  <c r="X30" i="287"/>
  <c r="Y30" i="287"/>
  <c r="Z30" i="287"/>
  <c r="C30" i="287"/>
  <c r="D28" i="283"/>
  <c r="E28" i="283"/>
  <c r="F28" i="283"/>
  <c r="G28" i="283"/>
  <c r="H28" i="283"/>
  <c r="I28" i="283"/>
  <c r="J28" i="283"/>
  <c r="C28" i="283"/>
  <c r="K28" i="283"/>
  <c r="W28" i="290" l="1"/>
  <c r="AB30" i="287"/>
  <c r="AC30" i="287" s="1"/>
  <c r="X27" i="290"/>
  <c r="X25" i="290"/>
  <c r="X23" i="290"/>
  <c r="X21" i="290"/>
  <c r="X19" i="290"/>
  <c r="X17" i="290"/>
  <c r="X15" i="290"/>
  <c r="X13" i="290"/>
  <c r="X11" i="290"/>
  <c r="X9" i="290"/>
  <c r="X26" i="290"/>
  <c r="X24" i="290"/>
  <c r="X22" i="290"/>
  <c r="X20" i="290"/>
  <c r="X18" i="290"/>
  <c r="X16" i="290"/>
  <c r="X14" i="290"/>
  <c r="X12" i="290"/>
  <c r="X10" i="290"/>
  <c r="L28" i="283"/>
  <c r="U28" i="290"/>
  <c r="M28" i="283"/>
  <c r="X28" i="290" l="1"/>
  <c r="E28" i="266"/>
  <c r="M28" i="266"/>
  <c r="H28" i="266"/>
  <c r="L28" i="266"/>
  <c r="N28" i="266"/>
  <c r="J28" i="266"/>
  <c r="G28" i="266"/>
  <c r="F28" i="266"/>
  <c r="N88" i="266"/>
  <c r="M88" i="266"/>
  <c r="L88" i="266"/>
  <c r="K88" i="266"/>
  <c r="J88" i="266"/>
  <c r="I88" i="266"/>
  <c r="H88" i="266"/>
  <c r="G88" i="266"/>
  <c r="F88" i="266"/>
  <c r="E88" i="266"/>
  <c r="D88" i="266"/>
  <c r="C88" i="266"/>
  <c r="P87" i="266"/>
  <c r="O87" i="266"/>
  <c r="P86" i="266"/>
  <c r="O86" i="266"/>
  <c r="Q86" i="266" s="1"/>
  <c r="P85" i="266"/>
  <c r="O85" i="266"/>
  <c r="Q85" i="266" s="1"/>
  <c r="P84" i="266"/>
  <c r="O84" i="266"/>
  <c r="P83" i="266"/>
  <c r="O83" i="266"/>
  <c r="P82" i="266"/>
  <c r="O82" i="266"/>
  <c r="Q82" i="266" s="1"/>
  <c r="P81" i="266"/>
  <c r="O81" i="266"/>
  <c r="P80" i="266"/>
  <c r="O80" i="266"/>
  <c r="P79" i="266"/>
  <c r="O79" i="266"/>
  <c r="P78" i="266"/>
  <c r="O78" i="266"/>
  <c r="P77" i="266"/>
  <c r="O77" i="266"/>
  <c r="P76" i="266"/>
  <c r="O76" i="266"/>
  <c r="P75" i="266"/>
  <c r="O75" i="266"/>
  <c r="P74" i="266"/>
  <c r="O74" i="266"/>
  <c r="P73" i="266"/>
  <c r="O73" i="266"/>
  <c r="P72" i="266"/>
  <c r="O72" i="266"/>
  <c r="P71" i="266"/>
  <c r="O71" i="266"/>
  <c r="P70" i="266"/>
  <c r="O70" i="266"/>
  <c r="Q70" i="266" s="1"/>
  <c r="P69" i="266"/>
  <c r="O69" i="266"/>
  <c r="P68" i="266"/>
  <c r="O68" i="266"/>
  <c r="D58" i="266"/>
  <c r="E58" i="266"/>
  <c r="F58" i="266"/>
  <c r="G58" i="266"/>
  <c r="H58" i="266"/>
  <c r="I58" i="266"/>
  <c r="J58" i="266"/>
  <c r="K58" i="266"/>
  <c r="L58" i="266"/>
  <c r="M58" i="266"/>
  <c r="N58" i="266"/>
  <c r="C58" i="266"/>
  <c r="O39" i="266"/>
  <c r="Q39" i="266" s="1"/>
  <c r="P39" i="266"/>
  <c r="O40" i="266"/>
  <c r="P40" i="266"/>
  <c r="O41" i="266"/>
  <c r="P41" i="266"/>
  <c r="O42" i="266"/>
  <c r="P42" i="266"/>
  <c r="O43" i="266"/>
  <c r="Q43" i="266" s="1"/>
  <c r="P43" i="266"/>
  <c r="O44" i="266"/>
  <c r="P44" i="266"/>
  <c r="O45" i="266"/>
  <c r="P45" i="266"/>
  <c r="O46" i="266"/>
  <c r="P46" i="266"/>
  <c r="O47" i="266"/>
  <c r="P47" i="266"/>
  <c r="O48" i="266"/>
  <c r="P48" i="266"/>
  <c r="O49" i="266"/>
  <c r="P49" i="266"/>
  <c r="O50" i="266"/>
  <c r="P50" i="266"/>
  <c r="O51" i="266"/>
  <c r="Q51" i="266" s="1"/>
  <c r="P51" i="266"/>
  <c r="O52" i="266"/>
  <c r="P52" i="266"/>
  <c r="O53" i="266"/>
  <c r="P53" i="266"/>
  <c r="O54" i="266"/>
  <c r="P54" i="266"/>
  <c r="O55" i="266"/>
  <c r="P55" i="266"/>
  <c r="O56" i="266"/>
  <c r="P56" i="266"/>
  <c r="O57" i="266"/>
  <c r="Q57" i="266" s="1"/>
  <c r="P57" i="266"/>
  <c r="P38" i="266"/>
  <c r="O38" i="266"/>
  <c r="D29" i="269"/>
  <c r="E29" i="269"/>
  <c r="F29" i="269"/>
  <c r="G29" i="269"/>
  <c r="H29" i="269"/>
  <c r="I29" i="269"/>
  <c r="J29" i="269"/>
  <c r="K29" i="269"/>
  <c r="L29" i="269"/>
  <c r="M29" i="269"/>
  <c r="O29" i="269" s="1"/>
  <c r="N29" i="269"/>
  <c r="P29" i="269" s="1"/>
  <c r="Q29" i="269" s="1"/>
  <c r="C29" i="269"/>
  <c r="O9" i="111"/>
  <c r="Q9" i="111" s="1"/>
  <c r="P9" i="111"/>
  <c r="O10" i="111"/>
  <c r="P10" i="111"/>
  <c r="O11" i="111"/>
  <c r="Q11" i="111" s="1"/>
  <c r="P11" i="111"/>
  <c r="O12" i="111"/>
  <c r="Q12" i="111" s="1"/>
  <c r="P12" i="111"/>
  <c r="O13" i="111"/>
  <c r="Q13" i="111" s="1"/>
  <c r="P13" i="111"/>
  <c r="O14" i="111"/>
  <c r="P14" i="111"/>
  <c r="O15" i="111"/>
  <c r="P15" i="111"/>
  <c r="O16" i="111"/>
  <c r="P16" i="111"/>
  <c r="O17" i="111"/>
  <c r="P17" i="111"/>
  <c r="O18" i="111"/>
  <c r="P18" i="111"/>
  <c r="O19" i="111"/>
  <c r="P19" i="111"/>
  <c r="O20" i="111"/>
  <c r="P20" i="111"/>
  <c r="O21" i="111"/>
  <c r="P21" i="111"/>
  <c r="O22" i="111"/>
  <c r="P22" i="111"/>
  <c r="O23" i="111"/>
  <c r="Q23" i="111" s="1"/>
  <c r="P23" i="111"/>
  <c r="O24" i="111"/>
  <c r="P24" i="111"/>
  <c r="O25" i="111"/>
  <c r="Q25" i="111" s="1"/>
  <c r="P25" i="111"/>
  <c r="O26" i="111"/>
  <c r="P26" i="111"/>
  <c r="O27" i="111"/>
  <c r="Q27" i="111" s="1"/>
  <c r="P27" i="111"/>
  <c r="P8" i="111"/>
  <c r="O8" i="111"/>
  <c r="D28" i="111"/>
  <c r="E28" i="111"/>
  <c r="F28" i="111"/>
  <c r="G28" i="111"/>
  <c r="H28" i="111"/>
  <c r="I28" i="111"/>
  <c r="J28" i="111"/>
  <c r="K28" i="111"/>
  <c r="L28" i="111"/>
  <c r="M28" i="111"/>
  <c r="N28" i="111"/>
  <c r="C28" i="111"/>
  <c r="O10" i="110"/>
  <c r="Q10" i="110" s="1"/>
  <c r="P10" i="110"/>
  <c r="O11" i="110"/>
  <c r="P11" i="110"/>
  <c r="Q11" i="110"/>
  <c r="O12" i="110"/>
  <c r="P12" i="110"/>
  <c r="O13" i="110"/>
  <c r="P13" i="110"/>
  <c r="O14" i="110"/>
  <c r="P14" i="110"/>
  <c r="O15" i="110"/>
  <c r="Q15" i="110" s="1"/>
  <c r="P15" i="110"/>
  <c r="O16" i="110"/>
  <c r="P16" i="110"/>
  <c r="O17" i="110"/>
  <c r="P17" i="110"/>
  <c r="O18" i="110"/>
  <c r="Q18" i="110" s="1"/>
  <c r="P18" i="110"/>
  <c r="O19" i="110"/>
  <c r="P19" i="110"/>
  <c r="O20" i="110"/>
  <c r="Q20" i="110" s="1"/>
  <c r="P20" i="110"/>
  <c r="O21" i="110"/>
  <c r="P21" i="110"/>
  <c r="O22" i="110"/>
  <c r="P22" i="110"/>
  <c r="O23" i="110"/>
  <c r="Q23" i="110" s="1"/>
  <c r="P23" i="110"/>
  <c r="O24" i="110"/>
  <c r="P24" i="110"/>
  <c r="O25" i="110"/>
  <c r="Q25" i="110" s="1"/>
  <c r="P25" i="110"/>
  <c r="O26" i="110"/>
  <c r="P26" i="110"/>
  <c r="O27" i="110"/>
  <c r="Q27" i="110" s="1"/>
  <c r="P27" i="110"/>
  <c r="O28" i="110"/>
  <c r="P28" i="110"/>
  <c r="P9" i="110"/>
  <c r="O9" i="110"/>
  <c r="D29" i="110"/>
  <c r="E29" i="110"/>
  <c r="F29" i="110"/>
  <c r="G29" i="110"/>
  <c r="H29" i="110"/>
  <c r="I29" i="110"/>
  <c r="J29" i="110"/>
  <c r="K29" i="110"/>
  <c r="L29" i="110"/>
  <c r="M29" i="110"/>
  <c r="N29" i="110"/>
  <c r="C29" i="110"/>
  <c r="BI28" i="108"/>
  <c r="BJ28" i="108"/>
  <c r="BK28" i="108"/>
  <c r="BL28" i="108"/>
  <c r="BM28" i="108"/>
  <c r="BN28" i="108"/>
  <c r="BO28" i="108"/>
  <c r="BP28" i="108"/>
  <c r="BQ28" i="108"/>
  <c r="BR28" i="108"/>
  <c r="BS28" i="108"/>
  <c r="BH28" i="108"/>
  <c r="BT9" i="108"/>
  <c r="BU9" i="108"/>
  <c r="BV9" i="108"/>
  <c r="BT10" i="108"/>
  <c r="BU10" i="108"/>
  <c r="BV10" i="108" s="1"/>
  <c r="BT11" i="108"/>
  <c r="BU11" i="108"/>
  <c r="BT12" i="108"/>
  <c r="BV12" i="108" s="1"/>
  <c r="BU12" i="108"/>
  <c r="BT13" i="108"/>
  <c r="BU13" i="108"/>
  <c r="BV13" i="108"/>
  <c r="BT14" i="108"/>
  <c r="BU14" i="108"/>
  <c r="BV14" i="108" s="1"/>
  <c r="BT15" i="108"/>
  <c r="BU15" i="108"/>
  <c r="BT16" i="108"/>
  <c r="BU16" i="108"/>
  <c r="BT17" i="108"/>
  <c r="BU17" i="108"/>
  <c r="BV17" i="108"/>
  <c r="BT18" i="108"/>
  <c r="BU18" i="108"/>
  <c r="BV18" i="108" s="1"/>
  <c r="BT19" i="108"/>
  <c r="BU19" i="108"/>
  <c r="BT20" i="108"/>
  <c r="BV20" i="108" s="1"/>
  <c r="BU20" i="108"/>
  <c r="BT21" i="108"/>
  <c r="BU21" i="108"/>
  <c r="BV21" i="108"/>
  <c r="BT22" i="108"/>
  <c r="BU22" i="108"/>
  <c r="BV22" i="108" s="1"/>
  <c r="BT23" i="108"/>
  <c r="BU23" i="108"/>
  <c r="BT24" i="108"/>
  <c r="BU24" i="108"/>
  <c r="BT25" i="108"/>
  <c r="BU25" i="108"/>
  <c r="BV25" i="108" s="1"/>
  <c r="BT26" i="108"/>
  <c r="BU26" i="108"/>
  <c r="BT27" i="108"/>
  <c r="BV27" i="108" s="1"/>
  <c r="BU27" i="108"/>
  <c r="BU8" i="108"/>
  <c r="BU28" i="108" s="1"/>
  <c r="BT8" i="108"/>
  <c r="BT28" i="108" s="1"/>
  <c r="BA9" i="108"/>
  <c r="BB9" i="108"/>
  <c r="BC9" i="108"/>
  <c r="BA10" i="108"/>
  <c r="BB10" i="108"/>
  <c r="BC10" i="108" s="1"/>
  <c r="BA11" i="108"/>
  <c r="BB11" i="108"/>
  <c r="BA12" i="108"/>
  <c r="BC12" i="108" s="1"/>
  <c r="BB12" i="108"/>
  <c r="BA13" i="108"/>
  <c r="BB13" i="108"/>
  <c r="BC13" i="108"/>
  <c r="BA14" i="108"/>
  <c r="BB14" i="108"/>
  <c r="BC14" i="108" s="1"/>
  <c r="BA15" i="108"/>
  <c r="BB15" i="108"/>
  <c r="BA16" i="108"/>
  <c r="BC16" i="108" s="1"/>
  <c r="BB16" i="108"/>
  <c r="BA17" i="108"/>
  <c r="BB17" i="108"/>
  <c r="BC17" i="108"/>
  <c r="BA18" i="108"/>
  <c r="BB18" i="108"/>
  <c r="BC18" i="108" s="1"/>
  <c r="BA19" i="108"/>
  <c r="BB19" i="108"/>
  <c r="BA20" i="108"/>
  <c r="BB20" i="108"/>
  <c r="BA21" i="108"/>
  <c r="BB21" i="108"/>
  <c r="BC21" i="108"/>
  <c r="BA22" i="108"/>
  <c r="BB22" i="108"/>
  <c r="BC22" i="108" s="1"/>
  <c r="BA23" i="108"/>
  <c r="BB23" i="108"/>
  <c r="BA24" i="108"/>
  <c r="BC24" i="108" s="1"/>
  <c r="BB24" i="108"/>
  <c r="BA25" i="108"/>
  <c r="BB25" i="108"/>
  <c r="BC25" i="108"/>
  <c r="BA26" i="108"/>
  <c r="BB26" i="108"/>
  <c r="BC26" i="108" s="1"/>
  <c r="BA27" i="108"/>
  <c r="BB27" i="108"/>
  <c r="BB8" i="108"/>
  <c r="BA8" i="108"/>
  <c r="BC8" i="108" s="1"/>
  <c r="AP28" i="108"/>
  <c r="AQ28" i="108"/>
  <c r="AR28" i="108"/>
  <c r="AS28" i="108"/>
  <c r="AT28" i="108"/>
  <c r="AU28" i="108"/>
  <c r="AV28" i="108"/>
  <c r="AW28" i="108"/>
  <c r="AX28" i="108"/>
  <c r="AY28" i="108"/>
  <c r="AZ28" i="108"/>
  <c r="AO28" i="108"/>
  <c r="AH9" i="108"/>
  <c r="AI9" i="108"/>
  <c r="AJ9" i="108" s="1"/>
  <c r="AH10" i="108"/>
  <c r="AI10" i="108"/>
  <c r="AJ10" i="108" s="1"/>
  <c r="AH11" i="108"/>
  <c r="AI11" i="108"/>
  <c r="AH12" i="108"/>
  <c r="AI12" i="108"/>
  <c r="AH13" i="108"/>
  <c r="AI13" i="108"/>
  <c r="AJ13" i="108"/>
  <c r="AH14" i="108"/>
  <c r="AI14" i="108"/>
  <c r="AJ14" i="108" s="1"/>
  <c r="AH15" i="108"/>
  <c r="AI15" i="108"/>
  <c r="AH16" i="108"/>
  <c r="AI16" i="108"/>
  <c r="AH17" i="108"/>
  <c r="AI17" i="108"/>
  <c r="AJ17" i="108"/>
  <c r="AH18" i="108"/>
  <c r="AI18" i="108"/>
  <c r="AJ18" i="108" s="1"/>
  <c r="AH19" i="108"/>
  <c r="AI19" i="108"/>
  <c r="AH20" i="108"/>
  <c r="AJ20" i="108" s="1"/>
  <c r="AI20" i="108"/>
  <c r="AH21" i="108"/>
  <c r="AI21" i="108"/>
  <c r="AJ21" i="108"/>
  <c r="AH22" i="108"/>
  <c r="AI22" i="108"/>
  <c r="AJ22" i="108" s="1"/>
  <c r="AH23" i="108"/>
  <c r="AI23" i="108"/>
  <c r="AH24" i="108"/>
  <c r="AI24" i="108"/>
  <c r="AH25" i="108"/>
  <c r="AI25" i="108"/>
  <c r="AJ25" i="108" s="1"/>
  <c r="AH26" i="108"/>
  <c r="AI26" i="108"/>
  <c r="AH27" i="108"/>
  <c r="AJ27" i="108" s="1"/>
  <c r="AI27" i="108"/>
  <c r="AI8" i="108"/>
  <c r="AH8" i="108"/>
  <c r="AJ8" i="108" s="1"/>
  <c r="W28" i="108"/>
  <c r="X28" i="108"/>
  <c r="Y28" i="108"/>
  <c r="Z28" i="108"/>
  <c r="AA28" i="108"/>
  <c r="AB28" i="108"/>
  <c r="AC28" i="108"/>
  <c r="AD28" i="108"/>
  <c r="AE28" i="108"/>
  <c r="AF28" i="108"/>
  <c r="AG28" i="108"/>
  <c r="V28" i="108"/>
  <c r="O9" i="108"/>
  <c r="P9" i="108"/>
  <c r="Q9" i="108"/>
  <c r="O10" i="108"/>
  <c r="P10" i="108"/>
  <c r="Q10" i="108" s="1"/>
  <c r="O11" i="108"/>
  <c r="P11" i="108"/>
  <c r="O12" i="108"/>
  <c r="P12" i="108"/>
  <c r="O13" i="108"/>
  <c r="P13" i="108"/>
  <c r="Q13" i="108"/>
  <c r="O14" i="108"/>
  <c r="P14" i="108"/>
  <c r="Q14" i="108" s="1"/>
  <c r="O15" i="108"/>
  <c r="P15" i="108"/>
  <c r="O16" i="108"/>
  <c r="P16" i="108"/>
  <c r="O17" i="108"/>
  <c r="P17" i="108"/>
  <c r="Q17" i="108" s="1"/>
  <c r="O18" i="108"/>
  <c r="P18" i="108"/>
  <c r="Q18" i="108" s="1"/>
  <c r="O19" i="108"/>
  <c r="P19" i="108"/>
  <c r="O20" i="108"/>
  <c r="Q20" i="108" s="1"/>
  <c r="P20" i="108"/>
  <c r="O21" i="108"/>
  <c r="P21" i="108"/>
  <c r="Q21" i="108"/>
  <c r="O22" i="108"/>
  <c r="P22" i="108"/>
  <c r="Q22" i="108" s="1"/>
  <c r="O23" i="108"/>
  <c r="P23" i="108"/>
  <c r="O24" i="108"/>
  <c r="P24" i="108"/>
  <c r="O25" i="108"/>
  <c r="P25" i="108"/>
  <c r="Q25" i="108" s="1"/>
  <c r="O26" i="108"/>
  <c r="P26" i="108"/>
  <c r="Q26" i="108" s="1"/>
  <c r="O27" i="108"/>
  <c r="P27" i="108"/>
  <c r="P8" i="108"/>
  <c r="O8" i="108"/>
  <c r="Q8" i="108" s="1"/>
  <c r="D28" i="108"/>
  <c r="E28" i="108"/>
  <c r="F28" i="108"/>
  <c r="G28" i="108"/>
  <c r="H28" i="108"/>
  <c r="I28" i="108"/>
  <c r="J28" i="108"/>
  <c r="K28" i="108"/>
  <c r="L28" i="108"/>
  <c r="M28" i="108"/>
  <c r="N28" i="108"/>
  <c r="C28" i="108"/>
  <c r="C19" i="84"/>
  <c r="D19" i="84"/>
  <c r="E19" i="84"/>
  <c r="F19" i="84"/>
  <c r="G19" i="84"/>
  <c r="H19" i="84"/>
  <c r="I19" i="84"/>
  <c r="J19" i="84"/>
  <c r="K19" i="84"/>
  <c r="L19" i="84"/>
  <c r="M19" i="84"/>
  <c r="O19" i="84" s="1"/>
  <c r="P19" i="84" s="1"/>
  <c r="B19" i="84"/>
  <c r="Q22" i="110" l="1"/>
  <c r="Q8" i="111"/>
  <c r="Q14" i="110"/>
  <c r="Q12" i="110"/>
  <c r="Q9" i="110"/>
  <c r="Q12" i="108"/>
  <c r="Q24" i="108"/>
  <c r="Q23" i="108"/>
  <c r="Q16" i="108"/>
  <c r="Q15" i="108"/>
  <c r="Q27" i="108"/>
  <c r="Q19" i="108"/>
  <c r="Q11" i="108"/>
  <c r="BV26" i="108"/>
  <c r="BV24" i="108"/>
  <c r="BV23" i="108"/>
  <c r="BV16" i="108"/>
  <c r="BV15" i="108"/>
  <c r="BV19" i="108"/>
  <c r="BV11" i="108"/>
  <c r="BC27" i="108"/>
  <c r="BC20" i="108"/>
  <c r="BC19" i="108"/>
  <c r="BC11" i="108"/>
  <c r="BC23" i="108"/>
  <c r="BC15" i="108"/>
  <c r="AJ26" i="108"/>
  <c r="AJ24" i="108"/>
  <c r="AJ23" i="108"/>
  <c r="AJ16" i="108"/>
  <c r="AJ19" i="108"/>
  <c r="AH28" i="108"/>
  <c r="AJ15" i="108"/>
  <c r="AJ12" i="108"/>
  <c r="AJ11" i="108"/>
  <c r="BV8" i="108"/>
  <c r="BV28" i="108" s="1"/>
  <c r="BA28" i="108"/>
  <c r="BB28" i="108"/>
  <c r="P28" i="108"/>
  <c r="O28" i="108"/>
  <c r="Q56" i="266"/>
  <c r="Q40" i="266"/>
  <c r="Q41" i="266"/>
  <c r="Q16" i="110"/>
  <c r="Q19" i="110"/>
  <c r="Q28" i="110"/>
  <c r="Q26" i="110"/>
  <c r="Q17" i="110"/>
  <c r="P29" i="110"/>
  <c r="Q24" i="110"/>
  <c r="Q21" i="110"/>
  <c r="Q13" i="110"/>
  <c r="Q18" i="111"/>
  <c r="Q21" i="111"/>
  <c r="Q24" i="111"/>
  <c r="Q20" i="111"/>
  <c r="Q14" i="111"/>
  <c r="Q26" i="111"/>
  <c r="Q28" i="111" s="1"/>
  <c r="Q17" i="111"/>
  <c r="Q15" i="111"/>
  <c r="Q22" i="111"/>
  <c r="Q10" i="111"/>
  <c r="Q19" i="111"/>
  <c r="Q16" i="111"/>
  <c r="P28" i="111"/>
  <c r="O28" i="111"/>
  <c r="Q69" i="266"/>
  <c r="Q75" i="266"/>
  <c r="Q77" i="266"/>
  <c r="Q79" i="266"/>
  <c r="Q81" i="266"/>
  <c r="P58" i="266"/>
  <c r="Q48" i="266"/>
  <c r="Q46" i="266"/>
  <c r="Q73" i="266"/>
  <c r="Q55" i="266"/>
  <c r="Q76" i="266"/>
  <c r="Q80" i="266"/>
  <c r="Q54" i="266"/>
  <c r="Q52" i="266"/>
  <c r="Q44" i="266"/>
  <c r="Q49" i="266"/>
  <c r="Q47" i="266"/>
  <c r="Q53" i="266"/>
  <c r="Q45" i="266"/>
  <c r="Q72" i="266"/>
  <c r="Q74" i="266"/>
  <c r="Q83" i="266"/>
  <c r="Q71" i="266"/>
  <c r="Q78" i="266"/>
  <c r="Q87" i="266"/>
  <c r="O58" i="266"/>
  <c r="O88" i="266"/>
  <c r="D28" i="266"/>
  <c r="P28" i="266" s="1"/>
  <c r="Q50" i="266"/>
  <c r="Q42" i="266"/>
  <c r="Q58" i="266" s="1"/>
  <c r="Q68" i="266"/>
  <c r="Q84" i="266"/>
  <c r="K28" i="266"/>
  <c r="O28" i="266" s="1"/>
  <c r="C28" i="266"/>
  <c r="I28" i="266"/>
  <c r="P88" i="266"/>
  <c r="Q29" i="110"/>
  <c r="O29" i="110"/>
  <c r="BC28" i="108"/>
  <c r="AI28" i="108"/>
  <c r="AJ28" i="108"/>
  <c r="Q28" i="108"/>
  <c r="Q28" i="266" l="1"/>
  <c r="Q88" i="266"/>
  <c r="M126" i="83" l="1"/>
  <c r="N126" i="83"/>
  <c r="M127" i="83"/>
  <c r="N127" i="83"/>
  <c r="M128" i="83"/>
  <c r="N128" i="83"/>
  <c r="M129" i="83"/>
  <c r="N129" i="83"/>
  <c r="M130" i="83"/>
  <c r="N130" i="83"/>
  <c r="O130" i="83" s="1"/>
  <c r="M131" i="83"/>
  <c r="N131" i="83"/>
  <c r="M132" i="83"/>
  <c r="N132" i="83"/>
  <c r="M133" i="83"/>
  <c r="N133" i="83"/>
  <c r="M134" i="83"/>
  <c r="N134" i="83"/>
  <c r="M135" i="83"/>
  <c r="N135" i="83"/>
  <c r="M136" i="83"/>
  <c r="N136" i="83"/>
  <c r="M137" i="83"/>
  <c r="N137" i="83"/>
  <c r="M138" i="83"/>
  <c r="N138" i="83"/>
  <c r="M139" i="83"/>
  <c r="N139" i="83"/>
  <c r="M140" i="83"/>
  <c r="N140" i="83"/>
  <c r="M141" i="83"/>
  <c r="N141" i="83"/>
  <c r="M142" i="83"/>
  <c r="N142" i="83"/>
  <c r="M143" i="83"/>
  <c r="N143" i="83"/>
  <c r="M144" i="83"/>
  <c r="O144" i="83" s="1"/>
  <c r="N144" i="83"/>
  <c r="N125" i="83"/>
  <c r="N145" i="83" s="1"/>
  <c r="M125" i="83"/>
  <c r="D145" i="83"/>
  <c r="E145" i="83"/>
  <c r="F145" i="83"/>
  <c r="G145" i="83"/>
  <c r="H145" i="83"/>
  <c r="I145" i="83"/>
  <c r="J145" i="83"/>
  <c r="K145" i="83"/>
  <c r="L145" i="83"/>
  <c r="C145" i="83"/>
  <c r="M96" i="83"/>
  <c r="O96" i="83" s="1"/>
  <c r="N96" i="83"/>
  <c r="M97" i="83"/>
  <c r="O97" i="83" s="1"/>
  <c r="N97" i="83"/>
  <c r="M98" i="83"/>
  <c r="N98" i="83"/>
  <c r="M99" i="83"/>
  <c r="O99" i="83" s="1"/>
  <c r="N99" i="83"/>
  <c r="M100" i="83"/>
  <c r="N100" i="83"/>
  <c r="M101" i="83"/>
  <c r="N101" i="83"/>
  <c r="O101" i="83"/>
  <c r="M102" i="83"/>
  <c r="N102" i="83"/>
  <c r="M103" i="83"/>
  <c r="N103" i="83"/>
  <c r="M104" i="83"/>
  <c r="N104" i="83"/>
  <c r="M105" i="83"/>
  <c r="N105" i="83"/>
  <c r="M106" i="83"/>
  <c r="N106" i="83"/>
  <c r="M107" i="83"/>
  <c r="N107" i="83"/>
  <c r="M108" i="83"/>
  <c r="N108" i="83"/>
  <c r="M109" i="83"/>
  <c r="N109" i="83"/>
  <c r="M110" i="83"/>
  <c r="N110" i="83"/>
  <c r="M111" i="83"/>
  <c r="N111" i="83"/>
  <c r="M112" i="83"/>
  <c r="N112" i="83"/>
  <c r="M113" i="83"/>
  <c r="N113" i="83"/>
  <c r="M114" i="83"/>
  <c r="N114" i="83"/>
  <c r="N95" i="83"/>
  <c r="M95" i="83"/>
  <c r="O95" i="83" s="1"/>
  <c r="D115" i="83"/>
  <c r="E115" i="83"/>
  <c r="F115" i="83"/>
  <c r="G115" i="83"/>
  <c r="H115" i="83"/>
  <c r="I115" i="83"/>
  <c r="J115" i="83"/>
  <c r="K115" i="83"/>
  <c r="L115" i="83"/>
  <c r="C115" i="83"/>
  <c r="M66" i="83"/>
  <c r="N66" i="83"/>
  <c r="O66" i="83" s="1"/>
  <c r="M67" i="83"/>
  <c r="N67" i="83"/>
  <c r="M68" i="83"/>
  <c r="N68" i="83"/>
  <c r="M69" i="83"/>
  <c r="N69" i="83"/>
  <c r="M70" i="83"/>
  <c r="N70" i="83"/>
  <c r="O70" i="83" s="1"/>
  <c r="M71" i="83"/>
  <c r="N71" i="83"/>
  <c r="M72" i="83"/>
  <c r="N72" i="83"/>
  <c r="M73" i="83"/>
  <c r="N73" i="83"/>
  <c r="M74" i="83"/>
  <c r="N74" i="83"/>
  <c r="M75" i="83"/>
  <c r="N75" i="83"/>
  <c r="M76" i="83"/>
  <c r="N76" i="83"/>
  <c r="M77" i="83"/>
  <c r="N77" i="83"/>
  <c r="M78" i="83"/>
  <c r="N78" i="83"/>
  <c r="O78" i="83" s="1"/>
  <c r="M79" i="83"/>
  <c r="N79" i="83"/>
  <c r="O79" i="83" s="1"/>
  <c r="M80" i="83"/>
  <c r="N80" i="83"/>
  <c r="M81" i="83"/>
  <c r="N81" i="83"/>
  <c r="M82" i="83"/>
  <c r="N82" i="83"/>
  <c r="M83" i="83"/>
  <c r="N83" i="83"/>
  <c r="M84" i="83"/>
  <c r="N84" i="83"/>
  <c r="N65" i="83"/>
  <c r="N85" i="83" s="1"/>
  <c r="M65" i="83"/>
  <c r="D85" i="83"/>
  <c r="E85" i="83"/>
  <c r="F85" i="83"/>
  <c r="G85" i="83"/>
  <c r="H85" i="83"/>
  <c r="I85" i="83"/>
  <c r="J85" i="83"/>
  <c r="K85" i="83"/>
  <c r="L85" i="83"/>
  <c r="C85" i="83"/>
  <c r="M9" i="83"/>
  <c r="O9" i="83" s="1"/>
  <c r="N9" i="83"/>
  <c r="M10" i="83"/>
  <c r="N10" i="83"/>
  <c r="M11" i="83"/>
  <c r="N11" i="83"/>
  <c r="M12" i="83"/>
  <c r="N12" i="83"/>
  <c r="M13" i="83"/>
  <c r="O13" i="83" s="1"/>
  <c r="N13" i="83"/>
  <c r="M14" i="83"/>
  <c r="N14" i="83"/>
  <c r="M15" i="83"/>
  <c r="N15" i="83"/>
  <c r="M16" i="83"/>
  <c r="N16" i="83"/>
  <c r="M17" i="83"/>
  <c r="O17" i="83" s="1"/>
  <c r="N17" i="83"/>
  <c r="M18" i="83"/>
  <c r="N18" i="83"/>
  <c r="M19" i="83"/>
  <c r="O19" i="83" s="1"/>
  <c r="N19" i="83"/>
  <c r="M20" i="83"/>
  <c r="N20" i="83"/>
  <c r="M21" i="83"/>
  <c r="O21" i="83" s="1"/>
  <c r="N21" i="83"/>
  <c r="M22" i="83"/>
  <c r="M23" i="83"/>
  <c r="N23" i="83"/>
  <c r="M24" i="83"/>
  <c r="N24" i="83"/>
  <c r="M25" i="83"/>
  <c r="O25" i="83" s="1"/>
  <c r="N25" i="83"/>
  <c r="M26" i="83"/>
  <c r="M27" i="83"/>
  <c r="O27" i="83" s="1"/>
  <c r="N27" i="83"/>
  <c r="N8" i="83"/>
  <c r="M8" i="83"/>
  <c r="D28" i="83"/>
  <c r="E28" i="83"/>
  <c r="F28" i="83"/>
  <c r="G28" i="83"/>
  <c r="H28" i="83"/>
  <c r="I28" i="83"/>
  <c r="J28" i="83"/>
  <c r="K28" i="83"/>
  <c r="L28" i="83"/>
  <c r="C28" i="83"/>
  <c r="D28" i="82"/>
  <c r="E28" i="82"/>
  <c r="F28" i="82"/>
  <c r="G28" i="82"/>
  <c r="H28" i="82"/>
  <c r="I28" i="82"/>
  <c r="J28" i="82"/>
  <c r="K28" i="82"/>
  <c r="L28" i="82"/>
  <c r="M28" i="82"/>
  <c r="N28" i="82"/>
  <c r="O9" i="82"/>
  <c r="Q9" i="82" s="1"/>
  <c r="P9" i="82"/>
  <c r="O10" i="82"/>
  <c r="Q10" i="82" s="1"/>
  <c r="P10" i="82"/>
  <c r="O11" i="82"/>
  <c r="Q11" i="82" s="1"/>
  <c r="P11" i="82"/>
  <c r="O12" i="82"/>
  <c r="Q12" i="82" s="1"/>
  <c r="P12" i="82"/>
  <c r="O13" i="82"/>
  <c r="Q13" i="82" s="1"/>
  <c r="P13" i="82"/>
  <c r="O14" i="82"/>
  <c r="P14" i="82"/>
  <c r="O15" i="82"/>
  <c r="Q15" i="82" s="1"/>
  <c r="P15" i="82"/>
  <c r="O16" i="82"/>
  <c r="Q16" i="82" s="1"/>
  <c r="P16" i="82"/>
  <c r="O17" i="82"/>
  <c r="P17" i="82"/>
  <c r="Q17" i="82"/>
  <c r="O18" i="82"/>
  <c r="P18" i="82"/>
  <c r="O19" i="82"/>
  <c r="P19" i="82"/>
  <c r="O20" i="82"/>
  <c r="P20" i="82"/>
  <c r="O21" i="82"/>
  <c r="P21" i="82"/>
  <c r="O22" i="82"/>
  <c r="P22" i="82"/>
  <c r="Q22" i="82" s="1"/>
  <c r="O23" i="82"/>
  <c r="P23" i="82"/>
  <c r="O24" i="82"/>
  <c r="P24" i="82"/>
  <c r="O25" i="82"/>
  <c r="P25" i="82"/>
  <c r="O26" i="82"/>
  <c r="P26" i="82"/>
  <c r="O27" i="82"/>
  <c r="P27" i="82"/>
  <c r="P8" i="82"/>
  <c r="Q8" i="82"/>
  <c r="C28" i="82"/>
  <c r="O138" i="83" l="1"/>
  <c r="O136" i="83"/>
  <c r="O134" i="83"/>
  <c r="O84" i="83"/>
  <c r="O131" i="83"/>
  <c r="O77" i="83"/>
  <c r="O76" i="83"/>
  <c r="O83" i="83"/>
  <c r="O125" i="83"/>
  <c r="O143" i="83"/>
  <c r="O135" i="83"/>
  <c r="O127" i="83"/>
  <c r="O126" i="83"/>
  <c r="O113" i="83"/>
  <c r="O109" i="83"/>
  <c r="O108" i="83"/>
  <c r="O104" i="83"/>
  <c r="O102" i="83"/>
  <c r="O82" i="83"/>
  <c r="O75" i="83"/>
  <c r="O74" i="83"/>
  <c r="O71" i="83"/>
  <c r="O8" i="83"/>
  <c r="O18" i="83"/>
  <c r="P28" i="82"/>
  <c r="Q27" i="82"/>
  <c r="Q26" i="82"/>
  <c r="Q24" i="82"/>
  <c r="Q23" i="82"/>
  <c r="Q21" i="82"/>
  <c r="Q20" i="82"/>
  <c r="Q19" i="82"/>
  <c r="Q18" i="82"/>
  <c r="Q14" i="82"/>
  <c r="O100" i="83"/>
  <c r="O11" i="83"/>
  <c r="O65" i="83"/>
  <c r="O80" i="83"/>
  <c r="O69" i="83"/>
  <c r="O67" i="83"/>
  <c r="O132" i="83"/>
  <c r="O26" i="83"/>
  <c r="O72" i="83"/>
  <c r="O112" i="83"/>
  <c r="O110" i="83"/>
  <c r="O107" i="83"/>
  <c r="O105" i="83"/>
  <c r="O141" i="83"/>
  <c r="O139" i="83"/>
  <c r="O128" i="83"/>
  <c r="M28" i="83"/>
  <c r="O24" i="83"/>
  <c r="O22" i="83"/>
  <c r="O16" i="83"/>
  <c r="O14" i="83"/>
  <c r="O10" i="83"/>
  <c r="O81" i="83"/>
  <c r="O142" i="83"/>
  <c r="O114" i="83"/>
  <c r="O111" i="83"/>
  <c r="O106" i="83"/>
  <c r="O103" i="83"/>
  <c r="O98" i="83"/>
  <c r="O140" i="83"/>
  <c r="O137" i="83"/>
  <c r="O129" i="83"/>
  <c r="N115" i="83"/>
  <c r="N28" i="83"/>
  <c r="O28" i="83" s="1"/>
  <c r="O133" i="83"/>
  <c r="O73" i="83"/>
  <c r="O68" i="83"/>
  <c r="O28" i="82"/>
  <c r="M145" i="83"/>
  <c r="M115" i="83"/>
  <c r="M85" i="83"/>
  <c r="O23" i="83"/>
  <c r="O15" i="83"/>
  <c r="O12" i="83"/>
  <c r="O20" i="83"/>
  <c r="Q28" i="82" l="1"/>
  <c r="O85" i="83"/>
  <c r="O115" i="83"/>
  <c r="D28" i="246"/>
  <c r="E28" i="246"/>
  <c r="F28" i="246"/>
  <c r="G28" i="246"/>
  <c r="H28" i="246"/>
  <c r="I28" i="246"/>
  <c r="J28" i="246"/>
  <c r="K28" i="246"/>
  <c r="L28" i="246"/>
  <c r="M28" i="246"/>
  <c r="N28" i="246"/>
  <c r="O28" i="246"/>
  <c r="P28" i="246"/>
  <c r="Q28" i="246"/>
  <c r="R28" i="246"/>
  <c r="S28" i="246"/>
  <c r="T28" i="246"/>
  <c r="C28" i="246"/>
  <c r="W30" i="240"/>
  <c r="X30" i="240"/>
  <c r="C30" i="240"/>
  <c r="D28" i="237"/>
  <c r="E28" i="237"/>
  <c r="F28" i="237"/>
  <c r="G28" i="237"/>
  <c r="H28" i="237"/>
  <c r="I28" i="237"/>
  <c r="J28" i="237"/>
  <c r="C28" i="237"/>
  <c r="D28" i="106"/>
  <c r="E28" i="106"/>
  <c r="F28" i="106"/>
  <c r="G28" i="106"/>
  <c r="H28" i="106"/>
  <c r="I28" i="106"/>
  <c r="J28" i="106"/>
  <c r="K28" i="106"/>
  <c r="L28" i="106"/>
  <c r="M28" i="106"/>
  <c r="N28" i="106"/>
  <c r="O28" i="106"/>
  <c r="P28" i="106"/>
  <c r="Q28" i="106"/>
  <c r="C28" i="106"/>
  <c r="D28" i="105"/>
  <c r="E28" i="105"/>
  <c r="F28" i="105"/>
  <c r="G28" i="105"/>
  <c r="H28" i="105"/>
  <c r="I28" i="105"/>
  <c r="J28" i="105"/>
  <c r="K28" i="105"/>
  <c r="L28" i="105"/>
  <c r="M28" i="105"/>
  <c r="N28" i="105"/>
  <c r="C28" i="105"/>
  <c r="D28" i="104"/>
  <c r="E28" i="104"/>
  <c r="F28" i="104"/>
  <c r="G28" i="104"/>
  <c r="H28" i="104"/>
  <c r="I28" i="104"/>
  <c r="J28" i="104"/>
  <c r="K28" i="104"/>
  <c r="L28" i="104"/>
  <c r="M28" i="104"/>
  <c r="N28" i="104"/>
  <c r="O28" i="104"/>
  <c r="P28" i="104"/>
  <c r="Q28" i="104"/>
  <c r="C28" i="104"/>
  <c r="D28" i="132"/>
  <c r="E28" i="132"/>
  <c r="F28" i="132"/>
  <c r="G28" i="132"/>
  <c r="H28" i="132"/>
  <c r="I28" i="132"/>
  <c r="J28" i="132"/>
  <c r="K28" i="132"/>
  <c r="L28" i="132"/>
  <c r="M28" i="132"/>
  <c r="N28" i="132"/>
  <c r="O28" i="132"/>
  <c r="P28" i="132"/>
  <c r="Q28" i="132"/>
  <c r="C28" i="132"/>
  <c r="D28" i="131"/>
  <c r="E28" i="131"/>
  <c r="F28" i="131"/>
  <c r="G28" i="131"/>
  <c r="H28" i="131"/>
  <c r="I28" i="131"/>
  <c r="J28" i="131"/>
  <c r="K28" i="131"/>
  <c r="L28" i="131"/>
  <c r="M28" i="131"/>
  <c r="N28" i="131"/>
  <c r="O28" i="131"/>
  <c r="P28" i="131"/>
  <c r="Q28" i="131"/>
  <c r="C28" i="131"/>
  <c r="Y30" i="240" l="1"/>
  <c r="D29" i="232"/>
  <c r="E29" i="232"/>
  <c r="F29" i="232"/>
  <c r="G29" i="232"/>
  <c r="H29" i="232"/>
  <c r="I29" i="232"/>
  <c r="J29" i="232"/>
  <c r="K29" i="232"/>
  <c r="L29" i="232"/>
  <c r="M29" i="232"/>
  <c r="N29" i="232"/>
  <c r="O29" i="232"/>
  <c r="P29" i="232"/>
  <c r="Q29" i="232"/>
  <c r="C29" i="232"/>
  <c r="L28" i="237" l="1"/>
  <c r="K28" i="237"/>
  <c r="J29" i="247"/>
  <c r="I29" i="247"/>
  <c r="H29" i="247"/>
  <c r="G29" i="247"/>
  <c r="F29" i="247"/>
  <c r="E29" i="247"/>
  <c r="D29" i="247"/>
  <c r="C29" i="247"/>
  <c r="W28" i="246"/>
  <c r="D28" i="234"/>
  <c r="E28" i="234"/>
  <c r="F28" i="234"/>
  <c r="G28" i="234"/>
  <c r="H28" i="234"/>
  <c r="I28" i="234"/>
  <c r="J28" i="234"/>
  <c r="K28" i="234"/>
  <c r="L28" i="234"/>
  <c r="M28" i="234"/>
  <c r="N28" i="234"/>
  <c r="O28" i="234"/>
  <c r="P28" i="234"/>
  <c r="Q28" i="234"/>
  <c r="C28" i="234"/>
  <c r="P28" i="105"/>
  <c r="O28" i="105"/>
  <c r="V28" i="69"/>
  <c r="W28" i="69"/>
  <c r="X28" i="69"/>
  <c r="Y28" i="69"/>
  <c r="Z28" i="69"/>
  <c r="AA28" i="69"/>
  <c r="AB28" i="69"/>
  <c r="AC28" i="69"/>
  <c r="AD28" i="69"/>
  <c r="AE28" i="69"/>
  <c r="U28" i="69"/>
  <c r="D28" i="69"/>
  <c r="E28" i="69"/>
  <c r="F28" i="69"/>
  <c r="G28" i="69"/>
  <c r="H28" i="69"/>
  <c r="I28" i="69"/>
  <c r="J28" i="69"/>
  <c r="K28" i="69"/>
  <c r="L28" i="69"/>
  <c r="M28" i="69"/>
  <c r="N28" i="69"/>
  <c r="O28" i="69"/>
  <c r="P28" i="69"/>
  <c r="C28" i="69"/>
  <c r="O145" i="83" l="1"/>
  <c r="V28" i="246"/>
  <c r="U28" i="246"/>
  <c r="X28" i="246" l="1"/>
  <c r="M28" i="237"/>
  <c r="Q28" i="105"/>
  <c r="C19" i="68"/>
  <c r="D19" i="68"/>
  <c r="E19" i="68"/>
  <c r="F19" i="68"/>
  <c r="G19" i="68"/>
  <c r="H19" i="68"/>
  <c r="I19" i="68"/>
  <c r="J19" i="68"/>
  <c r="K19" i="68"/>
  <c r="L19" i="68"/>
  <c r="M19" i="68"/>
  <c r="B19" i="68"/>
  <c r="D145" i="61"/>
  <c r="E145" i="61"/>
  <c r="F145" i="61"/>
  <c r="G145" i="61"/>
  <c r="H145" i="61"/>
  <c r="I145" i="61"/>
  <c r="J145" i="61"/>
  <c r="K145" i="61"/>
  <c r="L145" i="61"/>
  <c r="C145" i="61"/>
  <c r="D116" i="61"/>
  <c r="E116" i="61"/>
  <c r="F116" i="61"/>
  <c r="G116" i="61"/>
  <c r="H116" i="61"/>
  <c r="I116" i="61"/>
  <c r="J116" i="61"/>
  <c r="K116" i="61"/>
  <c r="L116" i="61"/>
  <c r="C116" i="61"/>
  <c r="D58" i="61"/>
  <c r="E58" i="61"/>
  <c r="F58" i="61"/>
  <c r="G58" i="61"/>
  <c r="H58" i="61"/>
  <c r="I58" i="61"/>
  <c r="J58" i="61"/>
  <c r="K58" i="61"/>
  <c r="L58" i="61"/>
  <c r="C58" i="61"/>
  <c r="D28" i="61"/>
  <c r="E28" i="61"/>
  <c r="F28" i="61"/>
  <c r="G28" i="61"/>
  <c r="H28" i="61"/>
  <c r="I28" i="61"/>
  <c r="J28" i="61"/>
  <c r="K28" i="61"/>
  <c r="L28" i="61"/>
  <c r="C28" i="61"/>
  <c r="D28" i="99"/>
  <c r="E28" i="99"/>
  <c r="F28" i="99"/>
  <c r="G28" i="99"/>
  <c r="H28" i="99"/>
  <c r="I28" i="99"/>
  <c r="J28" i="99"/>
  <c r="K28" i="99"/>
  <c r="L28" i="99"/>
  <c r="M28" i="99"/>
  <c r="N28" i="99"/>
  <c r="C28" i="99"/>
  <c r="D28" i="230"/>
  <c r="F28" i="230" s="1"/>
  <c r="E28" i="230"/>
  <c r="G28" i="230"/>
  <c r="I28" i="230" s="1"/>
  <c r="H28" i="230"/>
  <c r="J28" i="230"/>
  <c r="K28" i="230"/>
  <c r="L28" i="230"/>
  <c r="C28" i="230"/>
  <c r="D56" i="229"/>
  <c r="E56" i="229"/>
  <c r="E90" i="229" s="1"/>
  <c r="G56" i="229"/>
  <c r="H56" i="229"/>
  <c r="H90" i="229" s="1"/>
  <c r="J56" i="229"/>
  <c r="K56" i="229"/>
  <c r="K90" i="229" s="1"/>
  <c r="M56" i="229"/>
  <c r="N56" i="229"/>
  <c r="P56" i="229"/>
  <c r="Q56" i="229"/>
  <c r="Q90" i="229" s="1"/>
  <c r="S56" i="229"/>
  <c r="T56" i="229"/>
  <c r="T90" i="229" s="1"/>
  <c r="U56" i="229"/>
  <c r="V56" i="229"/>
  <c r="V90" i="229" s="1"/>
  <c r="C56" i="229"/>
  <c r="S90" i="229"/>
  <c r="D90" i="229"/>
  <c r="C90" i="229"/>
  <c r="N28" i="61" l="1"/>
  <c r="N58" i="61"/>
  <c r="N145" i="61"/>
  <c r="P90" i="229"/>
  <c r="G90" i="229"/>
  <c r="N116" i="61"/>
  <c r="M58" i="61"/>
  <c r="M145" i="61"/>
  <c r="M116" i="61"/>
  <c r="O145" i="61"/>
  <c r="U90" i="229"/>
  <c r="O58" i="61"/>
  <c r="M28" i="61"/>
  <c r="J90" i="229"/>
  <c r="M90" i="229"/>
  <c r="N90" i="229"/>
  <c r="I56" i="229"/>
  <c r="I90" i="229" s="1"/>
  <c r="L56" i="229"/>
  <c r="L90" i="229" s="1"/>
  <c r="W56" i="229"/>
  <c r="W90" i="229" s="1"/>
  <c r="O56" i="229"/>
  <c r="O90" i="229" s="1"/>
  <c r="F56" i="229"/>
  <c r="F90" i="229" s="1"/>
  <c r="R56" i="229"/>
  <c r="R90" i="229" s="1"/>
  <c r="O28" i="61" l="1"/>
  <c r="O116" i="61"/>
  <c r="H95" i="201" l="1"/>
  <c r="T95" i="201"/>
  <c r="P95" i="201"/>
  <c r="M95" i="201"/>
  <c r="D95" i="201"/>
  <c r="K95" i="201" l="1"/>
  <c r="G95" i="201"/>
  <c r="S95" i="201"/>
  <c r="W95" i="201"/>
  <c r="F95" i="201"/>
  <c r="R95" i="201"/>
  <c r="C95" i="201"/>
  <c r="N95" i="201"/>
  <c r="E95" i="201"/>
  <c r="Q95" i="201"/>
  <c r="V95" i="201"/>
  <c r="I95" i="201"/>
  <c r="J95" i="201"/>
  <c r="U95" i="201"/>
  <c r="O95" i="201"/>
  <c r="L95" i="201"/>
  <c r="K90" i="147" l="1"/>
  <c r="J90" i="147"/>
  <c r="G90" i="147"/>
  <c r="E90" i="147"/>
  <c r="D90" i="147"/>
  <c r="C90" i="147"/>
  <c r="H90" i="147" l="1"/>
  <c r="F90" i="147"/>
  <c r="L90" i="147"/>
  <c r="I90" i="147"/>
  <c r="P28" i="99" l="1"/>
  <c r="C87" i="61"/>
  <c r="D87" i="61"/>
  <c r="E87" i="61"/>
  <c r="F87" i="61"/>
  <c r="G87" i="61"/>
  <c r="H87" i="61"/>
  <c r="I87" i="61"/>
  <c r="J87" i="61"/>
  <c r="K87" i="61"/>
  <c r="M87" i="61" s="1"/>
  <c r="L87" i="61"/>
  <c r="N87" i="61" s="1"/>
  <c r="F6" i="56"/>
  <c r="I6" i="56"/>
  <c r="L6" i="56"/>
  <c r="O6" i="56"/>
  <c r="F7" i="56"/>
  <c r="I7" i="56"/>
  <c r="L7" i="56"/>
  <c r="O7" i="56"/>
  <c r="F8" i="56"/>
  <c r="I8" i="56"/>
  <c r="L8" i="56"/>
  <c r="O8" i="56"/>
  <c r="F9" i="56"/>
  <c r="I9" i="56"/>
  <c r="L9" i="56"/>
  <c r="O9" i="56"/>
  <c r="F10" i="56"/>
  <c r="I10" i="56"/>
  <c r="L10" i="56"/>
  <c r="O10" i="56"/>
  <c r="F11" i="56"/>
  <c r="I11" i="56"/>
  <c r="L11" i="56"/>
  <c r="O11" i="56"/>
  <c r="F12" i="56"/>
  <c r="I12" i="56"/>
  <c r="L12" i="56"/>
  <c r="O12" i="56"/>
  <c r="F13" i="56"/>
  <c r="I13" i="56"/>
  <c r="L13" i="56"/>
  <c r="O13" i="56"/>
  <c r="F14" i="56"/>
  <c r="I14" i="56"/>
  <c r="L14" i="56"/>
  <c r="O14" i="56"/>
  <c r="F15" i="56"/>
  <c r="I15" i="56"/>
  <c r="L15" i="56"/>
  <c r="O15" i="56"/>
  <c r="F16" i="56"/>
  <c r="I16" i="56"/>
  <c r="L16" i="56"/>
  <c r="O16" i="56"/>
  <c r="F17" i="56"/>
  <c r="I17" i="56"/>
  <c r="L17" i="56"/>
  <c r="O17" i="56"/>
  <c r="F18" i="56"/>
  <c r="I18" i="56"/>
  <c r="L18" i="56"/>
  <c r="O18" i="56"/>
  <c r="F19" i="56"/>
  <c r="I19" i="56"/>
  <c r="L19" i="56"/>
  <c r="O19" i="56"/>
  <c r="F20" i="56"/>
  <c r="I20" i="56"/>
  <c r="L20" i="56"/>
  <c r="O20" i="56"/>
  <c r="F21" i="56"/>
  <c r="I21" i="56"/>
  <c r="L21" i="56"/>
  <c r="O21" i="56"/>
  <c r="F22" i="56"/>
  <c r="I22" i="56"/>
  <c r="L22" i="56"/>
  <c r="O22" i="56"/>
  <c r="F23" i="56"/>
  <c r="I23" i="56"/>
  <c r="L23" i="56"/>
  <c r="O23" i="56"/>
  <c r="F24" i="56"/>
  <c r="I24" i="56"/>
  <c r="L24" i="56"/>
  <c r="O24" i="56"/>
  <c r="F25" i="56"/>
  <c r="F26" i="56" s="1"/>
  <c r="I25" i="56"/>
  <c r="L25" i="56"/>
  <c r="O25" i="56"/>
  <c r="C26" i="56"/>
  <c r="D26" i="56"/>
  <c r="E26" i="56"/>
  <c r="G26" i="56"/>
  <c r="H26" i="56"/>
  <c r="J26" i="56"/>
  <c r="K26" i="56"/>
  <c r="L26" i="56" s="1"/>
  <c r="M26" i="56"/>
  <c r="N26" i="56"/>
  <c r="F31" i="56"/>
  <c r="I31" i="56"/>
  <c r="L31" i="56"/>
  <c r="O31" i="56"/>
  <c r="S31" i="56"/>
  <c r="F32" i="56"/>
  <c r="I32" i="56"/>
  <c r="L32" i="56"/>
  <c r="O32" i="56"/>
  <c r="S32" i="56"/>
  <c r="F33" i="56"/>
  <c r="I33" i="56"/>
  <c r="L33" i="56"/>
  <c r="O33" i="56"/>
  <c r="S33" i="56"/>
  <c r="F34" i="56"/>
  <c r="I34" i="56"/>
  <c r="L34" i="56"/>
  <c r="O34" i="56"/>
  <c r="S34" i="56"/>
  <c r="F35" i="56"/>
  <c r="I35" i="56"/>
  <c r="L35" i="56"/>
  <c r="O35" i="56"/>
  <c r="S35" i="56"/>
  <c r="F36" i="56"/>
  <c r="I36" i="56"/>
  <c r="L36" i="56"/>
  <c r="O36" i="56"/>
  <c r="S36" i="56"/>
  <c r="F37" i="56"/>
  <c r="I37" i="56"/>
  <c r="L37" i="56"/>
  <c r="O37" i="56"/>
  <c r="S37" i="56"/>
  <c r="F38" i="56"/>
  <c r="I38" i="56"/>
  <c r="L38" i="56"/>
  <c r="O38" i="56"/>
  <c r="S38" i="56"/>
  <c r="F39" i="56"/>
  <c r="I39" i="56"/>
  <c r="L39" i="56"/>
  <c r="O39" i="56"/>
  <c r="S39" i="56"/>
  <c r="F40" i="56"/>
  <c r="I40" i="56"/>
  <c r="L40" i="56"/>
  <c r="O40" i="56"/>
  <c r="S40" i="56"/>
  <c r="F41" i="56"/>
  <c r="I41" i="56"/>
  <c r="L41" i="56"/>
  <c r="O41" i="56"/>
  <c r="S41" i="56"/>
  <c r="F42" i="56"/>
  <c r="I42" i="56"/>
  <c r="L42" i="56"/>
  <c r="O42" i="56"/>
  <c r="S42" i="56"/>
  <c r="F43" i="56"/>
  <c r="I43" i="56"/>
  <c r="L43" i="56"/>
  <c r="O43" i="56"/>
  <c r="S43" i="56"/>
  <c r="F44" i="56"/>
  <c r="I44" i="56"/>
  <c r="L44" i="56"/>
  <c r="O44" i="56"/>
  <c r="S44" i="56"/>
  <c r="F45" i="56"/>
  <c r="I45" i="56"/>
  <c r="L45" i="56"/>
  <c r="O45" i="56"/>
  <c r="S45" i="56"/>
  <c r="F46" i="56"/>
  <c r="I46" i="56"/>
  <c r="L46" i="56"/>
  <c r="O46" i="56"/>
  <c r="S46" i="56"/>
  <c r="F47" i="56"/>
  <c r="I47" i="56"/>
  <c r="L47" i="56"/>
  <c r="O47" i="56"/>
  <c r="S47" i="56"/>
  <c r="F48" i="56"/>
  <c r="I48" i="56"/>
  <c r="L48" i="56"/>
  <c r="O48" i="56"/>
  <c r="S48" i="56"/>
  <c r="F49" i="56"/>
  <c r="I49" i="56"/>
  <c r="L49" i="56"/>
  <c r="O49" i="56"/>
  <c r="S49" i="56"/>
  <c r="F50" i="56"/>
  <c r="I50" i="56"/>
  <c r="L50" i="56"/>
  <c r="O50" i="56"/>
  <c r="S50" i="56"/>
  <c r="C51" i="56"/>
  <c r="D51" i="56"/>
  <c r="E51" i="56"/>
  <c r="G51" i="56"/>
  <c r="H51" i="56"/>
  <c r="J51" i="56"/>
  <c r="K51" i="56"/>
  <c r="L51" i="56"/>
  <c r="M51" i="56"/>
  <c r="N51" i="56"/>
  <c r="P51" i="56"/>
  <c r="Q51" i="56"/>
  <c r="R51" i="56"/>
  <c r="C70" i="56"/>
  <c r="D70" i="56"/>
  <c r="E70" i="56"/>
  <c r="E90" i="56" s="1"/>
  <c r="F70" i="56"/>
  <c r="G70" i="56"/>
  <c r="H70" i="56"/>
  <c r="I70" i="56"/>
  <c r="J70" i="56"/>
  <c r="K70" i="56"/>
  <c r="L70" i="56"/>
  <c r="M70" i="56"/>
  <c r="M90" i="56" s="1"/>
  <c r="N70" i="56"/>
  <c r="P70" i="56"/>
  <c r="C71" i="56"/>
  <c r="D71" i="56"/>
  <c r="E71" i="56"/>
  <c r="F71" i="56"/>
  <c r="G71" i="56"/>
  <c r="H71" i="56"/>
  <c r="I71" i="56"/>
  <c r="J71" i="56"/>
  <c r="K71" i="56"/>
  <c r="L71" i="56"/>
  <c r="M71" i="56"/>
  <c r="N71" i="56"/>
  <c r="P71" i="56" s="1"/>
  <c r="O71" i="56"/>
  <c r="C72" i="56"/>
  <c r="D72" i="56"/>
  <c r="E72" i="56"/>
  <c r="F72" i="56"/>
  <c r="G72" i="56"/>
  <c r="H72" i="56"/>
  <c r="I72" i="56"/>
  <c r="J72" i="56"/>
  <c r="K72" i="56"/>
  <c r="L72" i="56"/>
  <c r="M72" i="56"/>
  <c r="O72" i="56" s="1"/>
  <c r="N72" i="56"/>
  <c r="P72" i="56"/>
  <c r="C73" i="56"/>
  <c r="D73" i="56"/>
  <c r="E73" i="56"/>
  <c r="F73" i="56"/>
  <c r="G73" i="56"/>
  <c r="H73" i="56"/>
  <c r="I73" i="56"/>
  <c r="J73" i="56"/>
  <c r="K73" i="56"/>
  <c r="L73" i="56"/>
  <c r="M73" i="56"/>
  <c r="N73" i="56"/>
  <c r="P73" i="56" s="1"/>
  <c r="O73" i="56"/>
  <c r="C74" i="56"/>
  <c r="D74" i="56"/>
  <c r="E74" i="56"/>
  <c r="F74" i="56"/>
  <c r="G74" i="56"/>
  <c r="H74" i="56"/>
  <c r="I74" i="56"/>
  <c r="J74" i="56"/>
  <c r="K74" i="56"/>
  <c r="L74" i="56"/>
  <c r="M74" i="56"/>
  <c r="O74" i="56" s="1"/>
  <c r="N74" i="56"/>
  <c r="P74" i="56"/>
  <c r="C75" i="56"/>
  <c r="D75" i="56"/>
  <c r="E75" i="56"/>
  <c r="F75" i="56"/>
  <c r="G75" i="56"/>
  <c r="H75" i="56"/>
  <c r="I75" i="56"/>
  <c r="J75" i="56"/>
  <c r="K75" i="56"/>
  <c r="L75" i="56"/>
  <c r="M75" i="56"/>
  <c r="N75" i="56"/>
  <c r="P75" i="56" s="1"/>
  <c r="O75" i="56"/>
  <c r="C76" i="56"/>
  <c r="D76" i="56"/>
  <c r="E76" i="56"/>
  <c r="F76" i="56"/>
  <c r="G76" i="56"/>
  <c r="H76" i="56"/>
  <c r="I76" i="56"/>
  <c r="J76" i="56"/>
  <c r="K76" i="56"/>
  <c r="L76" i="56"/>
  <c r="M76" i="56"/>
  <c r="N76" i="56"/>
  <c r="O76" i="56"/>
  <c r="P76" i="56"/>
  <c r="Q76" i="56" s="1"/>
  <c r="C77" i="56"/>
  <c r="D77" i="56"/>
  <c r="E77" i="56"/>
  <c r="F77" i="56"/>
  <c r="G77" i="56"/>
  <c r="H77" i="56"/>
  <c r="I77" i="56"/>
  <c r="J77" i="56"/>
  <c r="K77" i="56"/>
  <c r="L77" i="56"/>
  <c r="M77" i="56"/>
  <c r="O77" i="56" s="1"/>
  <c r="N77" i="56"/>
  <c r="P77" i="56" s="1"/>
  <c r="Q77" i="56" s="1"/>
  <c r="C78" i="56"/>
  <c r="D78" i="56"/>
  <c r="E78" i="56"/>
  <c r="F78" i="56"/>
  <c r="G78" i="56"/>
  <c r="H78" i="56"/>
  <c r="I78" i="56"/>
  <c r="J78" i="56"/>
  <c r="K78" i="56"/>
  <c r="L78" i="56"/>
  <c r="M78" i="56"/>
  <c r="N78" i="56"/>
  <c r="O78" i="56"/>
  <c r="P78" i="56"/>
  <c r="C79" i="56"/>
  <c r="D79" i="56"/>
  <c r="E79" i="56"/>
  <c r="F79" i="56"/>
  <c r="G79" i="56"/>
  <c r="H79" i="56"/>
  <c r="I79" i="56"/>
  <c r="J79" i="56"/>
  <c r="K79" i="56"/>
  <c r="L79" i="56"/>
  <c r="M79" i="56"/>
  <c r="O79" i="56" s="1"/>
  <c r="N79" i="56"/>
  <c r="P79" i="56" s="1"/>
  <c r="C80" i="56"/>
  <c r="D80" i="56"/>
  <c r="E80" i="56"/>
  <c r="F80" i="56"/>
  <c r="G80" i="56"/>
  <c r="H80" i="56"/>
  <c r="I80" i="56"/>
  <c r="J80" i="56"/>
  <c r="K80" i="56"/>
  <c r="L80" i="56"/>
  <c r="M80" i="56"/>
  <c r="N80" i="56"/>
  <c r="O80" i="56"/>
  <c r="P80" i="56"/>
  <c r="C81" i="56"/>
  <c r="D81" i="56"/>
  <c r="E81" i="56"/>
  <c r="F81" i="56"/>
  <c r="G81" i="56"/>
  <c r="H81" i="56"/>
  <c r="I81" i="56"/>
  <c r="J81" i="56"/>
  <c r="K81" i="56"/>
  <c r="L81" i="56"/>
  <c r="M81" i="56"/>
  <c r="O81" i="56" s="1"/>
  <c r="N81" i="56"/>
  <c r="P81" i="56" s="1"/>
  <c r="Q81" i="56" s="1"/>
  <c r="C82" i="56"/>
  <c r="D82" i="56"/>
  <c r="E82" i="56"/>
  <c r="F82" i="56"/>
  <c r="G82" i="56"/>
  <c r="H82" i="56"/>
  <c r="I82" i="56"/>
  <c r="J82" i="56"/>
  <c r="K82" i="56"/>
  <c r="L82" i="56"/>
  <c r="M82" i="56"/>
  <c r="N82" i="56"/>
  <c r="O82" i="56"/>
  <c r="P82" i="56"/>
  <c r="C83" i="56"/>
  <c r="D83" i="56"/>
  <c r="E83" i="56"/>
  <c r="F83" i="56"/>
  <c r="G83" i="56"/>
  <c r="H83" i="56"/>
  <c r="I83" i="56"/>
  <c r="J83" i="56"/>
  <c r="K83" i="56"/>
  <c r="L83" i="56"/>
  <c r="M83" i="56"/>
  <c r="O83" i="56" s="1"/>
  <c r="N83" i="56"/>
  <c r="P83" i="56" s="1"/>
  <c r="C84" i="56"/>
  <c r="D84" i="56"/>
  <c r="E84" i="56"/>
  <c r="F84" i="56"/>
  <c r="G84" i="56"/>
  <c r="H84" i="56"/>
  <c r="I84" i="56"/>
  <c r="J84" i="56"/>
  <c r="K84" i="56"/>
  <c r="L84" i="56"/>
  <c r="M84" i="56"/>
  <c r="N84" i="56"/>
  <c r="O84" i="56"/>
  <c r="P84" i="56"/>
  <c r="C85" i="56"/>
  <c r="D85" i="56"/>
  <c r="E85" i="56"/>
  <c r="F85" i="56"/>
  <c r="G85" i="56"/>
  <c r="H85" i="56"/>
  <c r="I85" i="56"/>
  <c r="J85" i="56"/>
  <c r="K85" i="56"/>
  <c r="L85" i="56"/>
  <c r="M85" i="56"/>
  <c r="O85" i="56" s="1"/>
  <c r="N85" i="56"/>
  <c r="P85" i="56" s="1"/>
  <c r="C86" i="56"/>
  <c r="D86" i="56"/>
  <c r="E86" i="56"/>
  <c r="F86" i="56"/>
  <c r="G86" i="56"/>
  <c r="H86" i="56"/>
  <c r="I86" i="56"/>
  <c r="J86" i="56"/>
  <c r="K86" i="56"/>
  <c r="L86" i="56"/>
  <c r="M86" i="56"/>
  <c r="N86" i="56"/>
  <c r="O86" i="56"/>
  <c r="P86" i="56"/>
  <c r="C87" i="56"/>
  <c r="D87" i="56"/>
  <c r="E87" i="56"/>
  <c r="F87" i="56"/>
  <c r="G87" i="56"/>
  <c r="H87" i="56"/>
  <c r="I87" i="56"/>
  <c r="J87" i="56"/>
  <c r="K87" i="56"/>
  <c r="L87" i="56"/>
  <c r="M87" i="56"/>
  <c r="O87" i="56" s="1"/>
  <c r="N87" i="56"/>
  <c r="P87" i="56" s="1"/>
  <c r="C88" i="56"/>
  <c r="D88" i="56"/>
  <c r="E88" i="56"/>
  <c r="F88" i="56"/>
  <c r="G88" i="56"/>
  <c r="H88" i="56"/>
  <c r="I88" i="56"/>
  <c r="J88" i="56"/>
  <c r="K88" i="56"/>
  <c r="L88" i="56"/>
  <c r="M88" i="56"/>
  <c r="N88" i="56"/>
  <c r="O88" i="56"/>
  <c r="P88" i="56"/>
  <c r="C89" i="56"/>
  <c r="D89" i="56"/>
  <c r="E89" i="56"/>
  <c r="F89" i="56"/>
  <c r="G89" i="56"/>
  <c r="H89" i="56"/>
  <c r="I89" i="56"/>
  <c r="J89" i="56"/>
  <c r="K89" i="56"/>
  <c r="L89" i="56"/>
  <c r="M89" i="56"/>
  <c r="O89" i="56" s="1"/>
  <c r="N89" i="56"/>
  <c r="P89" i="56" s="1"/>
  <c r="I90" i="56"/>
  <c r="O96" i="56"/>
  <c r="P96" i="56"/>
  <c r="O97" i="56"/>
  <c r="P97" i="56"/>
  <c r="O98" i="56"/>
  <c r="P98" i="56"/>
  <c r="O99" i="56"/>
  <c r="P99" i="56"/>
  <c r="O100" i="56"/>
  <c r="P100" i="56"/>
  <c r="O101" i="56"/>
  <c r="P101" i="56"/>
  <c r="O102" i="56"/>
  <c r="P102" i="56"/>
  <c r="O103" i="56"/>
  <c r="P103" i="56"/>
  <c r="O104" i="56"/>
  <c r="P104" i="56"/>
  <c r="Q104" i="56"/>
  <c r="O105" i="56"/>
  <c r="P105" i="56"/>
  <c r="Q105" i="56" s="1"/>
  <c r="O106" i="56"/>
  <c r="P106" i="56"/>
  <c r="Q106" i="56" s="1"/>
  <c r="O107" i="56"/>
  <c r="P107" i="56"/>
  <c r="Q107" i="56" s="1"/>
  <c r="O108" i="56"/>
  <c r="P108" i="56"/>
  <c r="O109" i="56"/>
  <c r="P109" i="56"/>
  <c r="Q109" i="56" s="1"/>
  <c r="O110" i="56"/>
  <c r="P110" i="56"/>
  <c r="O111" i="56"/>
  <c r="P111" i="56"/>
  <c r="O112" i="56"/>
  <c r="P112" i="56"/>
  <c r="O113" i="56"/>
  <c r="P113" i="56"/>
  <c r="O114" i="56"/>
  <c r="P114" i="56"/>
  <c r="O115" i="56"/>
  <c r="P115" i="56"/>
  <c r="C116" i="56"/>
  <c r="D116" i="56"/>
  <c r="E116" i="56"/>
  <c r="F116" i="56"/>
  <c r="G116" i="56"/>
  <c r="H116" i="56"/>
  <c r="I116" i="56"/>
  <c r="J116" i="56"/>
  <c r="K116" i="56"/>
  <c r="L116" i="56"/>
  <c r="M116" i="56"/>
  <c r="N116" i="56"/>
  <c r="O125" i="56"/>
  <c r="P125" i="56"/>
  <c r="O126" i="56"/>
  <c r="P126" i="56"/>
  <c r="O127" i="56"/>
  <c r="P127" i="56"/>
  <c r="O128" i="56"/>
  <c r="P128" i="56"/>
  <c r="Q128" i="56" s="1"/>
  <c r="O129" i="56"/>
  <c r="P129" i="56"/>
  <c r="O130" i="56"/>
  <c r="P130" i="56"/>
  <c r="Q130" i="56" s="1"/>
  <c r="O131" i="56"/>
  <c r="P131" i="56"/>
  <c r="O132" i="56"/>
  <c r="P132" i="56"/>
  <c r="Q132" i="56" s="1"/>
  <c r="O133" i="56"/>
  <c r="P133" i="56"/>
  <c r="O134" i="56"/>
  <c r="P134" i="56"/>
  <c r="O135" i="56"/>
  <c r="P135" i="56"/>
  <c r="O136" i="56"/>
  <c r="P136" i="56"/>
  <c r="O137" i="56"/>
  <c r="P137" i="56"/>
  <c r="O138" i="56"/>
  <c r="P138" i="56"/>
  <c r="O139" i="56"/>
  <c r="P139" i="56"/>
  <c r="O140" i="56"/>
  <c r="P140" i="56"/>
  <c r="O141" i="56"/>
  <c r="P141" i="56"/>
  <c r="O142" i="56"/>
  <c r="P142" i="56"/>
  <c r="O143" i="56"/>
  <c r="P143" i="56"/>
  <c r="O144" i="56"/>
  <c r="P144" i="56"/>
  <c r="C145" i="56"/>
  <c r="D145" i="56"/>
  <c r="E145" i="56"/>
  <c r="F145" i="56"/>
  <c r="G145" i="56"/>
  <c r="H145" i="56"/>
  <c r="I145" i="56"/>
  <c r="J145" i="56"/>
  <c r="K145" i="56"/>
  <c r="L145" i="56"/>
  <c r="M145" i="56"/>
  <c r="N145" i="56"/>
  <c r="P145" i="56" s="1"/>
  <c r="O145" i="56"/>
  <c r="M153" i="56"/>
  <c r="N153" i="56"/>
  <c r="M154" i="56"/>
  <c r="N154" i="56"/>
  <c r="M155" i="56"/>
  <c r="N155" i="56"/>
  <c r="M156" i="56"/>
  <c r="N156" i="56"/>
  <c r="M157" i="56"/>
  <c r="N157" i="56"/>
  <c r="M158" i="56"/>
  <c r="N158" i="56"/>
  <c r="M159" i="56"/>
  <c r="N159" i="56"/>
  <c r="M160" i="56"/>
  <c r="N160" i="56"/>
  <c r="M161" i="56"/>
  <c r="N161" i="56"/>
  <c r="M162" i="56"/>
  <c r="N162" i="56"/>
  <c r="M163" i="56"/>
  <c r="N163" i="56"/>
  <c r="M164" i="56"/>
  <c r="N164" i="56"/>
  <c r="M165" i="56"/>
  <c r="N165" i="56"/>
  <c r="M166" i="56"/>
  <c r="N166" i="56"/>
  <c r="M167" i="56"/>
  <c r="N167" i="56"/>
  <c r="M168" i="56"/>
  <c r="N168" i="56"/>
  <c r="M169" i="56"/>
  <c r="N169" i="56"/>
  <c r="M170" i="56"/>
  <c r="N170" i="56"/>
  <c r="M171" i="56"/>
  <c r="N171" i="56"/>
  <c r="M172" i="56"/>
  <c r="N172" i="56"/>
  <c r="C173" i="56"/>
  <c r="D173" i="56"/>
  <c r="E173" i="56"/>
  <c r="F173" i="56"/>
  <c r="G173" i="56"/>
  <c r="H173" i="56"/>
  <c r="I173" i="56"/>
  <c r="J173" i="56"/>
  <c r="K173" i="56"/>
  <c r="L173" i="56"/>
  <c r="N173" i="56"/>
  <c r="N180" i="56"/>
  <c r="O180" i="56"/>
  <c r="N181" i="56"/>
  <c r="O181" i="56"/>
  <c r="N182" i="56"/>
  <c r="O182" i="56"/>
  <c r="N183" i="56"/>
  <c r="O183" i="56"/>
  <c r="N184" i="56"/>
  <c r="O184" i="56"/>
  <c r="N185" i="56"/>
  <c r="O185" i="56"/>
  <c r="N186" i="56"/>
  <c r="O186" i="56"/>
  <c r="P186" i="56" s="1"/>
  <c r="N187" i="56"/>
  <c r="O187" i="56"/>
  <c r="N188" i="56"/>
  <c r="O188" i="56"/>
  <c r="N189" i="56"/>
  <c r="O189" i="56"/>
  <c r="N190" i="56"/>
  <c r="O190" i="56"/>
  <c r="N191" i="56"/>
  <c r="O191" i="56"/>
  <c r="N192" i="56"/>
  <c r="O192" i="56"/>
  <c r="N193" i="56"/>
  <c r="O193" i="56"/>
  <c r="N194" i="56"/>
  <c r="O194" i="56"/>
  <c r="N195" i="56"/>
  <c r="O195" i="56"/>
  <c r="N196" i="56"/>
  <c r="O196" i="56"/>
  <c r="N197" i="56"/>
  <c r="O197" i="56"/>
  <c r="N198" i="56"/>
  <c r="O198" i="56"/>
  <c r="N199" i="56"/>
  <c r="P199" i="56" s="1"/>
  <c r="O199" i="56"/>
  <c r="D200" i="56"/>
  <c r="E200" i="56"/>
  <c r="F200" i="56"/>
  <c r="G200" i="56"/>
  <c r="H200" i="56"/>
  <c r="I200" i="56"/>
  <c r="J200" i="56"/>
  <c r="K200" i="56"/>
  <c r="L200" i="56"/>
  <c r="M200" i="56"/>
  <c r="D210" i="56"/>
  <c r="E210" i="56"/>
  <c r="F210" i="56"/>
  <c r="G210" i="56"/>
  <c r="H210" i="56"/>
  <c r="H230" i="56" s="1"/>
  <c r="I210" i="56"/>
  <c r="J210" i="56"/>
  <c r="K210" i="56"/>
  <c r="L210" i="56"/>
  <c r="N210" i="56" s="1"/>
  <c r="M210" i="56"/>
  <c r="O210" i="56"/>
  <c r="D211" i="56"/>
  <c r="E211" i="56"/>
  <c r="F211" i="56"/>
  <c r="G211" i="56"/>
  <c r="H211" i="56"/>
  <c r="I211" i="56"/>
  <c r="J211" i="56"/>
  <c r="K211" i="56"/>
  <c r="L211" i="56"/>
  <c r="N211" i="56" s="1"/>
  <c r="M211" i="56"/>
  <c r="O211" i="56"/>
  <c r="D212" i="56"/>
  <c r="E212" i="56"/>
  <c r="F212" i="56"/>
  <c r="G212" i="56"/>
  <c r="H212" i="56"/>
  <c r="I212" i="56"/>
  <c r="J212" i="56"/>
  <c r="K212" i="56"/>
  <c r="L212" i="56"/>
  <c r="N212" i="56" s="1"/>
  <c r="M212" i="56"/>
  <c r="O212" i="56"/>
  <c r="D213" i="56"/>
  <c r="E213" i="56"/>
  <c r="F213" i="56"/>
  <c r="G213" i="56"/>
  <c r="H213" i="56"/>
  <c r="I213" i="56"/>
  <c r="J213" i="56"/>
  <c r="K213" i="56"/>
  <c r="L213" i="56"/>
  <c r="N213" i="56" s="1"/>
  <c r="M213" i="56"/>
  <c r="O213" i="56"/>
  <c r="D214" i="56"/>
  <c r="E214" i="56"/>
  <c r="F214" i="56"/>
  <c r="G214" i="56"/>
  <c r="H214" i="56"/>
  <c r="I214" i="56"/>
  <c r="J214" i="56"/>
  <c r="K214" i="56"/>
  <c r="L214" i="56"/>
  <c r="N214" i="56" s="1"/>
  <c r="M214" i="56"/>
  <c r="O214" i="56"/>
  <c r="D215" i="56"/>
  <c r="E215" i="56"/>
  <c r="F215" i="56"/>
  <c r="G215" i="56"/>
  <c r="H215" i="56"/>
  <c r="I215" i="56"/>
  <c r="J215" i="56"/>
  <c r="K215" i="56"/>
  <c r="L215" i="56"/>
  <c r="N215" i="56" s="1"/>
  <c r="M215" i="56"/>
  <c r="O215" i="56"/>
  <c r="D216" i="56"/>
  <c r="E216" i="56"/>
  <c r="F216" i="56"/>
  <c r="G216" i="56"/>
  <c r="H216" i="56"/>
  <c r="I216" i="56"/>
  <c r="J216" i="56"/>
  <c r="K216" i="56"/>
  <c r="L216" i="56"/>
  <c r="N216" i="56" s="1"/>
  <c r="P216" i="56" s="1"/>
  <c r="M216" i="56"/>
  <c r="O216" i="56"/>
  <c r="D217" i="56"/>
  <c r="E217" i="56"/>
  <c r="F217" i="56"/>
  <c r="G217" i="56"/>
  <c r="H217" i="56"/>
  <c r="I217" i="56"/>
  <c r="J217" i="56"/>
  <c r="K217" i="56"/>
  <c r="L217" i="56"/>
  <c r="M217" i="56"/>
  <c r="N217" i="56"/>
  <c r="O217" i="56"/>
  <c r="P217" i="56" s="1"/>
  <c r="D218" i="56"/>
  <c r="E218" i="56"/>
  <c r="F218" i="56"/>
  <c r="G218" i="56"/>
  <c r="H218" i="56"/>
  <c r="I218" i="56"/>
  <c r="J218" i="56"/>
  <c r="K218" i="56"/>
  <c r="L218" i="56"/>
  <c r="M218" i="56"/>
  <c r="N218" i="56"/>
  <c r="O218" i="56"/>
  <c r="P218" i="56" s="1"/>
  <c r="D219" i="56"/>
  <c r="E219" i="56"/>
  <c r="F219" i="56"/>
  <c r="G219" i="56"/>
  <c r="H219" i="56"/>
  <c r="I219" i="56"/>
  <c r="J219" i="56"/>
  <c r="K219" i="56"/>
  <c r="L219" i="56"/>
  <c r="M219" i="56"/>
  <c r="N219" i="56"/>
  <c r="O219" i="56"/>
  <c r="D220" i="56"/>
  <c r="E220" i="56"/>
  <c r="F220" i="56"/>
  <c r="G220" i="56"/>
  <c r="H220" i="56"/>
  <c r="I220" i="56"/>
  <c r="J220" i="56"/>
  <c r="K220" i="56"/>
  <c r="L220" i="56"/>
  <c r="M220" i="56"/>
  <c r="N220" i="56"/>
  <c r="O220" i="56"/>
  <c r="P220" i="56" s="1"/>
  <c r="D221" i="56"/>
  <c r="E221" i="56"/>
  <c r="F221" i="56"/>
  <c r="G221" i="56"/>
  <c r="H221" i="56"/>
  <c r="I221" i="56"/>
  <c r="J221" i="56"/>
  <c r="K221" i="56"/>
  <c r="L221" i="56"/>
  <c r="M221" i="56"/>
  <c r="N221" i="56"/>
  <c r="O221" i="56"/>
  <c r="D222" i="56"/>
  <c r="E222" i="56"/>
  <c r="F222" i="56"/>
  <c r="G222" i="56"/>
  <c r="H222" i="56"/>
  <c r="I222" i="56"/>
  <c r="J222" i="56"/>
  <c r="K222" i="56"/>
  <c r="L222" i="56"/>
  <c r="M222" i="56"/>
  <c r="N222" i="56"/>
  <c r="O222" i="56"/>
  <c r="D223" i="56"/>
  <c r="E223" i="56"/>
  <c r="F223" i="56"/>
  <c r="G223" i="56"/>
  <c r="H223" i="56"/>
  <c r="I223" i="56"/>
  <c r="J223" i="56"/>
  <c r="K223" i="56"/>
  <c r="L223" i="56"/>
  <c r="M223" i="56"/>
  <c r="N223" i="56"/>
  <c r="O223" i="56"/>
  <c r="D224" i="56"/>
  <c r="E224" i="56"/>
  <c r="F224" i="56"/>
  <c r="G224" i="56"/>
  <c r="H224" i="56"/>
  <c r="I224" i="56"/>
  <c r="J224" i="56"/>
  <c r="K224" i="56"/>
  <c r="L224" i="56"/>
  <c r="M224" i="56"/>
  <c r="N224" i="56"/>
  <c r="O224" i="56"/>
  <c r="P224" i="56" s="1"/>
  <c r="D225" i="56"/>
  <c r="E225" i="56"/>
  <c r="F225" i="56"/>
  <c r="G225" i="56"/>
  <c r="H225" i="56"/>
  <c r="I225" i="56"/>
  <c r="J225" i="56"/>
  <c r="K225" i="56"/>
  <c r="L225" i="56"/>
  <c r="M225" i="56"/>
  <c r="N225" i="56"/>
  <c r="O225" i="56"/>
  <c r="D226" i="56"/>
  <c r="E226" i="56"/>
  <c r="F226" i="56"/>
  <c r="G226" i="56"/>
  <c r="H226" i="56"/>
  <c r="I226" i="56"/>
  <c r="J226" i="56"/>
  <c r="K226" i="56"/>
  <c r="L226" i="56"/>
  <c r="M226" i="56"/>
  <c r="N226" i="56"/>
  <c r="O226" i="56"/>
  <c r="D227" i="56"/>
  <c r="E227" i="56"/>
  <c r="F227" i="56"/>
  <c r="G227" i="56"/>
  <c r="H227" i="56"/>
  <c r="I227" i="56"/>
  <c r="J227" i="56"/>
  <c r="K227" i="56"/>
  <c r="L227" i="56"/>
  <c r="M227" i="56"/>
  <c r="N227" i="56"/>
  <c r="O227" i="56"/>
  <c r="D228" i="56"/>
  <c r="E228" i="56"/>
  <c r="F228" i="56"/>
  <c r="G228" i="56"/>
  <c r="H228" i="56"/>
  <c r="I228" i="56"/>
  <c r="J228" i="56"/>
  <c r="K228" i="56"/>
  <c r="L228" i="56"/>
  <c r="M228" i="56"/>
  <c r="N228" i="56"/>
  <c r="O228" i="56"/>
  <c r="D229" i="56"/>
  <c r="E229" i="56"/>
  <c r="F229" i="56"/>
  <c r="G229" i="56"/>
  <c r="H229" i="56"/>
  <c r="I229" i="56"/>
  <c r="J229" i="56"/>
  <c r="K229" i="56"/>
  <c r="L229" i="56"/>
  <c r="M229" i="56"/>
  <c r="N229" i="56"/>
  <c r="O229" i="56"/>
  <c r="M239" i="56"/>
  <c r="N239" i="56"/>
  <c r="M240" i="56"/>
  <c r="O240" i="56" s="1"/>
  <c r="N240" i="56"/>
  <c r="M241" i="56"/>
  <c r="N241" i="56"/>
  <c r="M242" i="56"/>
  <c r="N242" i="56"/>
  <c r="M243" i="56"/>
  <c r="N243" i="56"/>
  <c r="M244" i="56"/>
  <c r="N244" i="56"/>
  <c r="O244" i="56" s="1"/>
  <c r="M245" i="56"/>
  <c r="N245" i="56"/>
  <c r="M246" i="56"/>
  <c r="N246" i="56"/>
  <c r="M247" i="56"/>
  <c r="N247" i="56"/>
  <c r="O247" i="56" s="1"/>
  <c r="M248" i="56"/>
  <c r="N248" i="56"/>
  <c r="M249" i="56"/>
  <c r="N249" i="56"/>
  <c r="M250" i="56"/>
  <c r="N250" i="56"/>
  <c r="M251" i="56"/>
  <c r="O251" i="56" s="1"/>
  <c r="N251" i="56"/>
  <c r="M252" i="56"/>
  <c r="N252" i="56"/>
  <c r="O252" i="56" s="1"/>
  <c r="M253" i="56"/>
  <c r="N253" i="56"/>
  <c r="M254" i="56"/>
  <c r="N254" i="56"/>
  <c r="M255" i="56"/>
  <c r="N255" i="56"/>
  <c r="M256" i="56"/>
  <c r="N256" i="56"/>
  <c r="M257" i="56"/>
  <c r="N257" i="56"/>
  <c r="M258" i="56"/>
  <c r="N258" i="56"/>
  <c r="O258" i="56" s="1"/>
  <c r="C259" i="56"/>
  <c r="D259" i="56"/>
  <c r="E259" i="56"/>
  <c r="F259" i="56"/>
  <c r="G259" i="56"/>
  <c r="H259" i="56"/>
  <c r="I259" i="56"/>
  <c r="J259" i="56"/>
  <c r="K259" i="56"/>
  <c r="L259" i="56"/>
  <c r="N266" i="56"/>
  <c r="O266" i="56"/>
  <c r="N267" i="56"/>
  <c r="O267" i="56"/>
  <c r="N268" i="56"/>
  <c r="O268" i="56"/>
  <c r="N269" i="56"/>
  <c r="O269" i="56"/>
  <c r="N270" i="56"/>
  <c r="O270" i="56"/>
  <c r="N271" i="56"/>
  <c r="P271" i="56" s="1"/>
  <c r="O271" i="56"/>
  <c r="N272" i="56"/>
  <c r="O272" i="56"/>
  <c r="P272" i="56" s="1"/>
  <c r="N273" i="56"/>
  <c r="O273" i="56"/>
  <c r="P273" i="56" s="1"/>
  <c r="N274" i="56"/>
  <c r="O274" i="56"/>
  <c r="N275" i="56"/>
  <c r="O275" i="56"/>
  <c r="P275" i="56" s="1"/>
  <c r="N276" i="56"/>
  <c r="O276" i="56"/>
  <c r="N277" i="56"/>
  <c r="O277" i="56"/>
  <c r="N278" i="56"/>
  <c r="O278" i="56"/>
  <c r="N279" i="56"/>
  <c r="O279" i="56"/>
  <c r="N280" i="56"/>
  <c r="O280" i="56"/>
  <c r="N281" i="56"/>
  <c r="O281" i="56"/>
  <c r="N282" i="56"/>
  <c r="O282" i="56"/>
  <c r="N283" i="56"/>
  <c r="O283" i="56"/>
  <c r="P283" i="56" s="1"/>
  <c r="N284" i="56"/>
  <c r="O284" i="56"/>
  <c r="P284" i="56" s="1"/>
  <c r="N285" i="56"/>
  <c r="O285" i="56"/>
  <c r="P285" i="56" s="1"/>
  <c r="D286" i="56"/>
  <c r="E286" i="56"/>
  <c r="F286" i="56"/>
  <c r="G286" i="56"/>
  <c r="H286" i="56"/>
  <c r="I286" i="56"/>
  <c r="J286" i="56"/>
  <c r="K286" i="56"/>
  <c r="L286" i="56"/>
  <c r="N286" i="56" s="1"/>
  <c r="M286" i="56"/>
  <c r="O286" i="56" s="1"/>
  <c r="C296" i="56"/>
  <c r="D296" i="56"/>
  <c r="D316" i="56" s="1"/>
  <c r="E296" i="56"/>
  <c r="F296" i="56"/>
  <c r="G296" i="56"/>
  <c r="H296" i="56"/>
  <c r="H316" i="56" s="1"/>
  <c r="I296" i="56"/>
  <c r="J296" i="56"/>
  <c r="K296" i="56"/>
  <c r="M296" i="56" s="1"/>
  <c r="L296" i="56"/>
  <c r="N296" i="56" s="1"/>
  <c r="C297" i="56"/>
  <c r="D297" i="56"/>
  <c r="E297" i="56"/>
  <c r="F297" i="56"/>
  <c r="G297" i="56"/>
  <c r="H297" i="56"/>
  <c r="I297" i="56"/>
  <c r="J297" i="56"/>
  <c r="K297" i="56"/>
  <c r="M297" i="56" s="1"/>
  <c r="L297" i="56"/>
  <c r="N297" i="56"/>
  <c r="C298" i="56"/>
  <c r="D298" i="56"/>
  <c r="E298" i="56"/>
  <c r="F298" i="56"/>
  <c r="G298" i="56"/>
  <c r="H298" i="56"/>
  <c r="I298" i="56"/>
  <c r="J298" i="56"/>
  <c r="K298" i="56"/>
  <c r="M298" i="56" s="1"/>
  <c r="L298" i="56"/>
  <c r="N298" i="56"/>
  <c r="C299" i="56"/>
  <c r="D299" i="56"/>
  <c r="E299" i="56"/>
  <c r="F299" i="56"/>
  <c r="G299" i="56"/>
  <c r="H299" i="56"/>
  <c r="I299" i="56"/>
  <c r="J299" i="56"/>
  <c r="K299" i="56"/>
  <c r="M299" i="56" s="1"/>
  <c r="L299" i="56"/>
  <c r="N299" i="56"/>
  <c r="C300" i="56"/>
  <c r="D300" i="56"/>
  <c r="E300" i="56"/>
  <c r="F300" i="56"/>
  <c r="G300" i="56"/>
  <c r="H300" i="56"/>
  <c r="I300" i="56"/>
  <c r="J300" i="56"/>
  <c r="K300" i="56"/>
  <c r="M300" i="56" s="1"/>
  <c r="L300" i="56"/>
  <c r="N300" i="56"/>
  <c r="C301" i="56"/>
  <c r="D301" i="56"/>
  <c r="E301" i="56"/>
  <c r="F301" i="56"/>
  <c r="G301" i="56"/>
  <c r="H301" i="56"/>
  <c r="I301" i="56"/>
  <c r="J301" i="56"/>
  <c r="K301" i="56"/>
  <c r="M301" i="56" s="1"/>
  <c r="L301" i="56"/>
  <c r="N301" i="56"/>
  <c r="C302" i="56"/>
  <c r="D302" i="56"/>
  <c r="E302" i="56"/>
  <c r="F302" i="56"/>
  <c r="G302" i="56"/>
  <c r="H302" i="56"/>
  <c r="I302" i="56"/>
  <c r="J302" i="56"/>
  <c r="K302" i="56"/>
  <c r="M302" i="56" s="1"/>
  <c r="L302" i="56"/>
  <c r="N302" i="56"/>
  <c r="C303" i="56"/>
  <c r="D303" i="56"/>
  <c r="E303" i="56"/>
  <c r="F303" i="56"/>
  <c r="G303" i="56"/>
  <c r="H303" i="56"/>
  <c r="I303" i="56"/>
  <c r="J303" i="56"/>
  <c r="K303" i="56"/>
  <c r="M303" i="56" s="1"/>
  <c r="L303" i="56"/>
  <c r="N303" i="56"/>
  <c r="C304" i="56"/>
  <c r="D304" i="56"/>
  <c r="E304" i="56"/>
  <c r="F304" i="56"/>
  <c r="G304" i="56"/>
  <c r="H304" i="56"/>
  <c r="I304" i="56"/>
  <c r="J304" i="56"/>
  <c r="K304" i="56"/>
  <c r="M304" i="56" s="1"/>
  <c r="L304" i="56"/>
  <c r="N304" i="56"/>
  <c r="C305" i="56"/>
  <c r="D305" i="56"/>
  <c r="E305" i="56"/>
  <c r="F305" i="56"/>
  <c r="G305" i="56"/>
  <c r="H305" i="56"/>
  <c r="I305" i="56"/>
  <c r="J305" i="56"/>
  <c r="K305" i="56"/>
  <c r="M305" i="56" s="1"/>
  <c r="L305" i="56"/>
  <c r="N305" i="56"/>
  <c r="C306" i="56"/>
  <c r="D306" i="56"/>
  <c r="E306" i="56"/>
  <c r="F306" i="56"/>
  <c r="G306" i="56"/>
  <c r="H306" i="56"/>
  <c r="I306" i="56"/>
  <c r="J306" i="56"/>
  <c r="K306" i="56"/>
  <c r="M306" i="56" s="1"/>
  <c r="L306" i="56"/>
  <c r="N306" i="56"/>
  <c r="C307" i="56"/>
  <c r="D307" i="56"/>
  <c r="E307" i="56"/>
  <c r="F307" i="56"/>
  <c r="G307" i="56"/>
  <c r="H307" i="56"/>
  <c r="I307" i="56"/>
  <c r="J307" i="56"/>
  <c r="K307" i="56"/>
  <c r="M307" i="56" s="1"/>
  <c r="L307" i="56"/>
  <c r="N307" i="56"/>
  <c r="C308" i="56"/>
  <c r="D308" i="56"/>
  <c r="E308" i="56"/>
  <c r="F308" i="56"/>
  <c r="G308" i="56"/>
  <c r="H308" i="56"/>
  <c r="I308" i="56"/>
  <c r="J308" i="56"/>
  <c r="K308" i="56"/>
  <c r="M308" i="56" s="1"/>
  <c r="L308" i="56"/>
  <c r="N308" i="56"/>
  <c r="C309" i="56"/>
  <c r="D309" i="56"/>
  <c r="E309" i="56"/>
  <c r="F309" i="56"/>
  <c r="G309" i="56"/>
  <c r="H309" i="56"/>
  <c r="I309" i="56"/>
  <c r="J309" i="56"/>
  <c r="K309" i="56"/>
  <c r="M309" i="56" s="1"/>
  <c r="O309" i="56" s="1"/>
  <c r="L309" i="56"/>
  <c r="N309" i="56"/>
  <c r="C310" i="56"/>
  <c r="D310" i="56"/>
  <c r="E310" i="56"/>
  <c r="F310" i="56"/>
  <c r="G310" i="56"/>
  <c r="H310" i="56"/>
  <c r="I310" i="56"/>
  <c r="J310" i="56"/>
  <c r="K310" i="56"/>
  <c r="L310" i="56"/>
  <c r="M310" i="56"/>
  <c r="N310" i="56"/>
  <c r="O310" i="56" s="1"/>
  <c r="C311" i="56"/>
  <c r="D311" i="56"/>
  <c r="E311" i="56"/>
  <c r="F311" i="56"/>
  <c r="G311" i="56"/>
  <c r="H311" i="56"/>
  <c r="I311" i="56"/>
  <c r="J311" i="56"/>
  <c r="K311" i="56"/>
  <c r="L311" i="56"/>
  <c r="M311" i="56"/>
  <c r="N311" i="56"/>
  <c r="O311" i="56" s="1"/>
  <c r="C312" i="56"/>
  <c r="D312" i="56"/>
  <c r="E312" i="56"/>
  <c r="F312" i="56"/>
  <c r="G312" i="56"/>
  <c r="H312" i="56"/>
  <c r="I312" i="56"/>
  <c r="J312" i="56"/>
  <c r="K312" i="56"/>
  <c r="L312" i="56"/>
  <c r="M312" i="56"/>
  <c r="N312" i="56"/>
  <c r="O312" i="56" s="1"/>
  <c r="C313" i="56"/>
  <c r="D313" i="56"/>
  <c r="E313" i="56"/>
  <c r="F313" i="56"/>
  <c r="G313" i="56"/>
  <c r="H313" i="56"/>
  <c r="I313" i="56"/>
  <c r="J313" i="56"/>
  <c r="K313" i="56"/>
  <c r="L313" i="56"/>
  <c r="M313" i="56"/>
  <c r="N313" i="56"/>
  <c r="C314" i="56"/>
  <c r="D314" i="56"/>
  <c r="E314" i="56"/>
  <c r="F314" i="56"/>
  <c r="G314" i="56"/>
  <c r="H314" i="56"/>
  <c r="I314" i="56"/>
  <c r="J314" i="56"/>
  <c r="K314" i="56"/>
  <c r="L314" i="56"/>
  <c r="M314" i="56"/>
  <c r="N314" i="56"/>
  <c r="C315" i="56"/>
  <c r="D315" i="56"/>
  <c r="E315" i="56"/>
  <c r="F315" i="56"/>
  <c r="G315" i="56"/>
  <c r="H315" i="56"/>
  <c r="I315" i="56"/>
  <c r="J315" i="56"/>
  <c r="K315" i="56"/>
  <c r="L315" i="56"/>
  <c r="M315" i="56"/>
  <c r="N315" i="56"/>
  <c r="O315" i="56" s="1"/>
  <c r="M326" i="56"/>
  <c r="N326" i="56"/>
  <c r="M327" i="56"/>
  <c r="N327" i="56"/>
  <c r="M328" i="56"/>
  <c r="N328" i="56"/>
  <c r="M329" i="56"/>
  <c r="N329" i="56"/>
  <c r="M330" i="56"/>
  <c r="O330" i="56" s="1"/>
  <c r="N330" i="56"/>
  <c r="M331" i="56"/>
  <c r="N331" i="56"/>
  <c r="O331" i="56" s="1"/>
  <c r="M332" i="56"/>
  <c r="N332" i="56"/>
  <c r="O332" i="56" s="1"/>
  <c r="M333" i="56"/>
  <c r="N333" i="56"/>
  <c r="M334" i="56"/>
  <c r="N334" i="56"/>
  <c r="M335" i="56"/>
  <c r="N335" i="56"/>
  <c r="M336" i="56"/>
  <c r="N336" i="56"/>
  <c r="M337" i="56"/>
  <c r="N337" i="56"/>
  <c r="O337" i="56" s="1"/>
  <c r="M338" i="56"/>
  <c r="N338" i="56"/>
  <c r="M339" i="56"/>
  <c r="N339" i="56"/>
  <c r="M340" i="56"/>
  <c r="N340" i="56"/>
  <c r="M341" i="56"/>
  <c r="N341" i="56"/>
  <c r="M342" i="56"/>
  <c r="N342" i="56"/>
  <c r="O342" i="56"/>
  <c r="M343" i="56"/>
  <c r="N343" i="56"/>
  <c r="M344" i="56"/>
  <c r="N344" i="56"/>
  <c r="O344" i="56" s="1"/>
  <c r="M345" i="56"/>
  <c r="N345" i="56"/>
  <c r="C346" i="56"/>
  <c r="D346" i="56"/>
  <c r="E346" i="56"/>
  <c r="F346" i="56"/>
  <c r="G346" i="56"/>
  <c r="H346" i="56"/>
  <c r="I346" i="56"/>
  <c r="J346" i="56"/>
  <c r="K346" i="56"/>
  <c r="L346" i="56"/>
  <c r="N353" i="56"/>
  <c r="O353" i="56"/>
  <c r="N354" i="56"/>
  <c r="O354" i="56"/>
  <c r="N355" i="56"/>
  <c r="O355" i="56"/>
  <c r="N356" i="56"/>
  <c r="O356" i="56"/>
  <c r="P356" i="56" s="1"/>
  <c r="N357" i="56"/>
  <c r="O357" i="56"/>
  <c r="N358" i="56"/>
  <c r="O358" i="56"/>
  <c r="N359" i="56"/>
  <c r="O359" i="56"/>
  <c r="N360" i="56"/>
  <c r="O360" i="56"/>
  <c r="N361" i="56"/>
  <c r="O361" i="56"/>
  <c r="N362" i="56"/>
  <c r="O362" i="56"/>
  <c r="N363" i="56"/>
  <c r="O363" i="56"/>
  <c r="N364" i="56"/>
  <c r="O364" i="56"/>
  <c r="N365" i="56"/>
  <c r="O365" i="56"/>
  <c r="N366" i="56"/>
  <c r="O366" i="56"/>
  <c r="P366" i="56" s="1"/>
  <c r="N367" i="56"/>
  <c r="O367" i="56"/>
  <c r="N368" i="56"/>
  <c r="O368" i="56"/>
  <c r="N369" i="56"/>
  <c r="O369" i="56"/>
  <c r="N370" i="56"/>
  <c r="O370" i="56"/>
  <c r="N371" i="56"/>
  <c r="O371" i="56"/>
  <c r="N372" i="56"/>
  <c r="O372" i="56"/>
  <c r="D373" i="56"/>
  <c r="E373" i="56"/>
  <c r="F373" i="56"/>
  <c r="G373" i="56"/>
  <c r="H373" i="56"/>
  <c r="I373" i="56"/>
  <c r="J373" i="56"/>
  <c r="K373" i="56"/>
  <c r="L373" i="56"/>
  <c r="M373" i="56"/>
  <c r="C382" i="56"/>
  <c r="D382" i="56"/>
  <c r="E382" i="56"/>
  <c r="E402" i="56" s="1"/>
  <c r="F382" i="56"/>
  <c r="G382" i="56"/>
  <c r="H382" i="56"/>
  <c r="I382" i="56"/>
  <c r="J382" i="56"/>
  <c r="K382" i="56"/>
  <c r="L382" i="56"/>
  <c r="N382" i="56" s="1"/>
  <c r="M382" i="56"/>
  <c r="C383" i="56"/>
  <c r="D383" i="56"/>
  <c r="E383" i="56"/>
  <c r="F383" i="56"/>
  <c r="G383" i="56"/>
  <c r="H383" i="56"/>
  <c r="I383" i="56"/>
  <c r="J383" i="56"/>
  <c r="K383" i="56"/>
  <c r="M383" i="56" s="1"/>
  <c r="L383" i="56"/>
  <c r="N383" i="56" s="1"/>
  <c r="O383" i="56" s="1"/>
  <c r="C384" i="56"/>
  <c r="D384" i="56"/>
  <c r="E384" i="56"/>
  <c r="F384" i="56"/>
  <c r="G384" i="56"/>
  <c r="H384" i="56"/>
  <c r="I384" i="56"/>
  <c r="J384" i="56"/>
  <c r="K384" i="56"/>
  <c r="M384" i="56" s="1"/>
  <c r="L384" i="56"/>
  <c r="N384" i="56" s="1"/>
  <c r="C385" i="56"/>
  <c r="D385" i="56"/>
  <c r="E385" i="56"/>
  <c r="F385" i="56"/>
  <c r="G385" i="56"/>
  <c r="H385" i="56"/>
  <c r="I385" i="56"/>
  <c r="J385" i="56"/>
  <c r="K385" i="56"/>
  <c r="M385" i="56" s="1"/>
  <c r="L385" i="56"/>
  <c r="N385" i="56" s="1"/>
  <c r="O385" i="56" s="1"/>
  <c r="C386" i="56"/>
  <c r="D386" i="56"/>
  <c r="E386" i="56"/>
  <c r="F386" i="56"/>
  <c r="G386" i="56"/>
  <c r="H386" i="56"/>
  <c r="I386" i="56"/>
  <c r="J386" i="56"/>
  <c r="K386" i="56"/>
  <c r="M386" i="56" s="1"/>
  <c r="L386" i="56"/>
  <c r="N386" i="56" s="1"/>
  <c r="C387" i="56"/>
  <c r="D387" i="56"/>
  <c r="E387" i="56"/>
  <c r="F387" i="56"/>
  <c r="G387" i="56"/>
  <c r="H387" i="56"/>
  <c r="I387" i="56"/>
  <c r="J387" i="56"/>
  <c r="K387" i="56"/>
  <c r="M387" i="56" s="1"/>
  <c r="L387" i="56"/>
  <c r="N387" i="56" s="1"/>
  <c r="C388" i="56"/>
  <c r="D388" i="56"/>
  <c r="E388" i="56"/>
  <c r="F388" i="56"/>
  <c r="G388" i="56"/>
  <c r="H388" i="56"/>
  <c r="I388" i="56"/>
  <c r="J388" i="56"/>
  <c r="K388" i="56"/>
  <c r="M388" i="56" s="1"/>
  <c r="L388" i="56"/>
  <c r="N388" i="56" s="1"/>
  <c r="C389" i="56"/>
  <c r="D389" i="56"/>
  <c r="E389" i="56"/>
  <c r="F389" i="56"/>
  <c r="G389" i="56"/>
  <c r="H389" i="56"/>
  <c r="I389" i="56"/>
  <c r="J389" i="56"/>
  <c r="K389" i="56"/>
  <c r="M389" i="56" s="1"/>
  <c r="L389" i="56"/>
  <c r="N389" i="56" s="1"/>
  <c r="C390" i="56"/>
  <c r="D390" i="56"/>
  <c r="E390" i="56"/>
  <c r="F390" i="56"/>
  <c r="G390" i="56"/>
  <c r="H390" i="56"/>
  <c r="I390" i="56"/>
  <c r="J390" i="56"/>
  <c r="K390" i="56"/>
  <c r="M390" i="56" s="1"/>
  <c r="L390" i="56"/>
  <c r="N390" i="56" s="1"/>
  <c r="C391" i="56"/>
  <c r="D391" i="56"/>
  <c r="E391" i="56"/>
  <c r="F391" i="56"/>
  <c r="G391" i="56"/>
  <c r="H391" i="56"/>
  <c r="I391" i="56"/>
  <c r="J391" i="56"/>
  <c r="K391" i="56"/>
  <c r="M391" i="56" s="1"/>
  <c r="L391" i="56"/>
  <c r="N391" i="56" s="1"/>
  <c r="O391" i="56" s="1"/>
  <c r="C392" i="56"/>
  <c r="D392" i="56"/>
  <c r="E392" i="56"/>
  <c r="F392" i="56"/>
  <c r="G392" i="56"/>
  <c r="H392" i="56"/>
  <c r="I392" i="56"/>
  <c r="J392" i="56"/>
  <c r="K392" i="56"/>
  <c r="M392" i="56" s="1"/>
  <c r="L392" i="56"/>
  <c r="N392" i="56" s="1"/>
  <c r="C393" i="56"/>
  <c r="D393" i="56"/>
  <c r="E393" i="56"/>
  <c r="F393" i="56"/>
  <c r="G393" i="56"/>
  <c r="H393" i="56"/>
  <c r="I393" i="56"/>
  <c r="J393" i="56"/>
  <c r="K393" i="56"/>
  <c r="M393" i="56" s="1"/>
  <c r="L393" i="56"/>
  <c r="N393" i="56" s="1"/>
  <c r="C394" i="56"/>
  <c r="D394" i="56"/>
  <c r="E394" i="56"/>
  <c r="F394" i="56"/>
  <c r="G394" i="56"/>
  <c r="H394" i="56"/>
  <c r="I394" i="56"/>
  <c r="J394" i="56"/>
  <c r="K394" i="56"/>
  <c r="M394" i="56" s="1"/>
  <c r="L394" i="56"/>
  <c r="N394" i="56" s="1"/>
  <c r="C395" i="56"/>
  <c r="D395" i="56"/>
  <c r="E395" i="56"/>
  <c r="F395" i="56"/>
  <c r="G395" i="56"/>
  <c r="H395" i="56"/>
  <c r="I395" i="56"/>
  <c r="J395" i="56"/>
  <c r="K395" i="56"/>
  <c r="M395" i="56" s="1"/>
  <c r="L395" i="56"/>
  <c r="N395" i="56" s="1"/>
  <c r="C396" i="56"/>
  <c r="D396" i="56"/>
  <c r="E396" i="56"/>
  <c r="F396" i="56"/>
  <c r="G396" i="56"/>
  <c r="H396" i="56"/>
  <c r="I396" i="56"/>
  <c r="J396" i="56"/>
  <c r="K396" i="56"/>
  <c r="M396" i="56" s="1"/>
  <c r="L396" i="56"/>
  <c r="N396" i="56" s="1"/>
  <c r="C397" i="56"/>
  <c r="D397" i="56"/>
  <c r="E397" i="56"/>
  <c r="F397" i="56"/>
  <c r="G397" i="56"/>
  <c r="H397" i="56"/>
  <c r="I397" i="56"/>
  <c r="J397" i="56"/>
  <c r="K397" i="56"/>
  <c r="M397" i="56" s="1"/>
  <c r="L397" i="56"/>
  <c r="N397" i="56" s="1"/>
  <c r="O397" i="56" s="1"/>
  <c r="C398" i="56"/>
  <c r="D398" i="56"/>
  <c r="E398" i="56"/>
  <c r="F398" i="56"/>
  <c r="G398" i="56"/>
  <c r="H398" i="56"/>
  <c r="I398" i="56"/>
  <c r="J398" i="56"/>
  <c r="K398" i="56"/>
  <c r="M398" i="56" s="1"/>
  <c r="L398" i="56"/>
  <c r="N398" i="56" s="1"/>
  <c r="C399" i="56"/>
  <c r="D399" i="56"/>
  <c r="E399" i="56"/>
  <c r="F399" i="56"/>
  <c r="G399" i="56"/>
  <c r="H399" i="56"/>
  <c r="I399" i="56"/>
  <c r="J399" i="56"/>
  <c r="K399" i="56"/>
  <c r="M399" i="56" s="1"/>
  <c r="L399" i="56"/>
  <c r="N399" i="56" s="1"/>
  <c r="C400" i="56"/>
  <c r="D400" i="56"/>
  <c r="E400" i="56"/>
  <c r="F400" i="56"/>
  <c r="G400" i="56"/>
  <c r="H400" i="56"/>
  <c r="I400" i="56"/>
  <c r="J400" i="56"/>
  <c r="K400" i="56"/>
  <c r="M400" i="56" s="1"/>
  <c r="L400" i="56"/>
  <c r="N400" i="56" s="1"/>
  <c r="C401" i="56"/>
  <c r="D401" i="56"/>
  <c r="E401" i="56"/>
  <c r="F401" i="56"/>
  <c r="G401" i="56"/>
  <c r="H401" i="56"/>
  <c r="I401" i="56"/>
  <c r="J401" i="56"/>
  <c r="K401" i="56"/>
  <c r="M401" i="56" s="1"/>
  <c r="L401" i="56"/>
  <c r="N401" i="56" s="1"/>
  <c r="I402" i="56"/>
  <c r="M411" i="56"/>
  <c r="N411" i="56"/>
  <c r="M412" i="56"/>
  <c r="N412" i="56"/>
  <c r="M413" i="56"/>
  <c r="N413" i="56"/>
  <c r="M414" i="56"/>
  <c r="O414" i="56" s="1"/>
  <c r="N414" i="56"/>
  <c r="M415" i="56"/>
  <c r="N415" i="56"/>
  <c r="O415" i="56" s="1"/>
  <c r="M416" i="56"/>
  <c r="N416" i="56"/>
  <c r="M417" i="56"/>
  <c r="N417" i="56"/>
  <c r="M418" i="56"/>
  <c r="N418" i="56"/>
  <c r="M419" i="56"/>
  <c r="N419" i="56"/>
  <c r="M420" i="56"/>
  <c r="O420" i="56" s="1"/>
  <c r="N420" i="56"/>
  <c r="M421" i="56"/>
  <c r="N421" i="56"/>
  <c r="O421" i="56" s="1"/>
  <c r="M422" i="56"/>
  <c r="N422" i="56"/>
  <c r="O422" i="56" s="1"/>
  <c r="M423" i="56"/>
  <c r="N423" i="56"/>
  <c r="O423" i="56" s="1"/>
  <c r="M424" i="56"/>
  <c r="N424" i="56"/>
  <c r="M425" i="56"/>
  <c r="N425" i="56"/>
  <c r="M426" i="56"/>
  <c r="N426" i="56"/>
  <c r="O426" i="56" s="1"/>
  <c r="M427" i="56"/>
  <c r="N427" i="56"/>
  <c r="O427" i="56" s="1"/>
  <c r="M428" i="56"/>
  <c r="N428" i="56"/>
  <c r="O428" i="56" s="1"/>
  <c r="M429" i="56"/>
  <c r="N429" i="56"/>
  <c r="O429" i="56" s="1"/>
  <c r="M430" i="56"/>
  <c r="N430" i="56"/>
  <c r="C431" i="56"/>
  <c r="D431" i="56"/>
  <c r="E431" i="56"/>
  <c r="F431" i="56"/>
  <c r="G431" i="56"/>
  <c r="H431" i="56"/>
  <c r="I431" i="56"/>
  <c r="J431" i="56"/>
  <c r="K431" i="56"/>
  <c r="L431" i="56"/>
  <c r="N438" i="56"/>
  <c r="O438" i="56"/>
  <c r="P438" i="56" s="1"/>
  <c r="N439" i="56"/>
  <c r="O439" i="56"/>
  <c r="P439" i="56" s="1"/>
  <c r="N440" i="56"/>
  <c r="O440" i="56"/>
  <c r="P440" i="56" s="1"/>
  <c r="N441" i="56"/>
  <c r="O441" i="56"/>
  <c r="N442" i="56"/>
  <c r="O442" i="56"/>
  <c r="N443" i="56"/>
  <c r="O443" i="56"/>
  <c r="P443" i="56" s="1"/>
  <c r="N444" i="56"/>
  <c r="O444" i="56"/>
  <c r="N445" i="56"/>
  <c r="O445" i="56"/>
  <c r="N446" i="56"/>
  <c r="O446" i="56"/>
  <c r="N447" i="56"/>
  <c r="O447" i="56"/>
  <c r="N448" i="56"/>
  <c r="O448" i="56"/>
  <c r="N449" i="56"/>
  <c r="P449" i="56" s="1"/>
  <c r="O449" i="56"/>
  <c r="N450" i="56"/>
  <c r="O450" i="56"/>
  <c r="P450" i="56" s="1"/>
  <c r="N451" i="56"/>
  <c r="O451" i="56"/>
  <c r="N452" i="56"/>
  <c r="O452" i="56"/>
  <c r="P452" i="56" s="1"/>
  <c r="N453" i="56"/>
  <c r="O453" i="56"/>
  <c r="N454" i="56"/>
  <c r="O454" i="56"/>
  <c r="P454" i="56" s="1"/>
  <c r="N455" i="56"/>
  <c r="O455" i="56"/>
  <c r="N456" i="56"/>
  <c r="O456" i="56"/>
  <c r="P456" i="56" s="1"/>
  <c r="N457" i="56"/>
  <c r="O457" i="56"/>
  <c r="D458" i="56"/>
  <c r="E458" i="56"/>
  <c r="F458" i="56"/>
  <c r="G458" i="56"/>
  <c r="H458" i="56"/>
  <c r="I458" i="56"/>
  <c r="J458" i="56"/>
  <c r="K458" i="56"/>
  <c r="L458" i="56"/>
  <c r="M458" i="56"/>
  <c r="N458" i="56"/>
  <c r="C470" i="56"/>
  <c r="D470" i="56"/>
  <c r="E470" i="56"/>
  <c r="F470" i="56"/>
  <c r="G470" i="56"/>
  <c r="H470" i="56"/>
  <c r="I470" i="56"/>
  <c r="J470" i="56"/>
  <c r="K470" i="56"/>
  <c r="L470" i="56"/>
  <c r="M470" i="56"/>
  <c r="N470" i="56"/>
  <c r="O470" i="56" s="1"/>
  <c r="C471" i="56"/>
  <c r="D471" i="56"/>
  <c r="E471" i="56"/>
  <c r="F471" i="56"/>
  <c r="G471" i="56"/>
  <c r="H471" i="56"/>
  <c r="I471" i="56"/>
  <c r="J471" i="56"/>
  <c r="K471" i="56"/>
  <c r="L471" i="56"/>
  <c r="M471" i="56"/>
  <c r="N471" i="56"/>
  <c r="C472" i="56"/>
  <c r="D472" i="56"/>
  <c r="E472" i="56"/>
  <c r="F472" i="56"/>
  <c r="G472" i="56"/>
  <c r="H472" i="56"/>
  <c r="I472" i="56"/>
  <c r="J472" i="56"/>
  <c r="K472" i="56"/>
  <c r="L472" i="56"/>
  <c r="M472" i="56"/>
  <c r="N472" i="56"/>
  <c r="C473" i="56"/>
  <c r="D473" i="56"/>
  <c r="E473" i="56"/>
  <c r="F473" i="56"/>
  <c r="G473" i="56"/>
  <c r="H473" i="56"/>
  <c r="I473" i="56"/>
  <c r="J473" i="56"/>
  <c r="N473" i="56" s="1"/>
  <c r="K473" i="56"/>
  <c r="L473" i="56"/>
  <c r="M473" i="56"/>
  <c r="C474" i="56"/>
  <c r="D474" i="56"/>
  <c r="E474" i="56"/>
  <c r="F474" i="56"/>
  <c r="G474" i="56"/>
  <c r="H474" i="56"/>
  <c r="I474" i="56"/>
  <c r="J474" i="56"/>
  <c r="K474" i="56"/>
  <c r="L474" i="56"/>
  <c r="M474" i="56"/>
  <c r="N474" i="56"/>
  <c r="C475" i="56"/>
  <c r="D475" i="56"/>
  <c r="E475" i="56"/>
  <c r="F475" i="56"/>
  <c r="G475" i="56"/>
  <c r="H475" i="56"/>
  <c r="I475" i="56"/>
  <c r="J475" i="56"/>
  <c r="K475" i="56"/>
  <c r="L475" i="56"/>
  <c r="M475" i="56"/>
  <c r="N475" i="56"/>
  <c r="C476" i="56"/>
  <c r="D476" i="56"/>
  <c r="E476" i="56"/>
  <c r="F476" i="56"/>
  <c r="G476" i="56"/>
  <c r="H476" i="56"/>
  <c r="I476" i="56"/>
  <c r="J476" i="56"/>
  <c r="K476" i="56"/>
  <c r="L476" i="56"/>
  <c r="M476" i="56"/>
  <c r="N476" i="56"/>
  <c r="C477" i="56"/>
  <c r="D477" i="56"/>
  <c r="E477" i="56"/>
  <c r="F477" i="56"/>
  <c r="G477" i="56"/>
  <c r="H477" i="56"/>
  <c r="I477" i="56"/>
  <c r="J477" i="56"/>
  <c r="K477" i="56"/>
  <c r="L477" i="56"/>
  <c r="M477" i="56"/>
  <c r="N477" i="56"/>
  <c r="C478" i="56"/>
  <c r="D478" i="56"/>
  <c r="E478" i="56"/>
  <c r="F478" i="56"/>
  <c r="G478" i="56"/>
  <c r="H478" i="56"/>
  <c r="I478" i="56"/>
  <c r="J478" i="56"/>
  <c r="K478" i="56"/>
  <c r="L478" i="56"/>
  <c r="M478" i="56"/>
  <c r="N478" i="56"/>
  <c r="C479" i="56"/>
  <c r="D479" i="56"/>
  <c r="E479" i="56"/>
  <c r="F479" i="56"/>
  <c r="G479" i="56"/>
  <c r="H479" i="56"/>
  <c r="I479" i="56"/>
  <c r="J479" i="56"/>
  <c r="N479" i="56" s="1"/>
  <c r="O479" i="56" s="1"/>
  <c r="K479" i="56"/>
  <c r="L479" i="56"/>
  <c r="M479" i="56"/>
  <c r="C480" i="56"/>
  <c r="D480" i="56"/>
  <c r="E480" i="56"/>
  <c r="F480" i="56"/>
  <c r="G480" i="56"/>
  <c r="H480" i="56"/>
  <c r="I480" i="56"/>
  <c r="J480" i="56"/>
  <c r="K480" i="56"/>
  <c r="L480" i="56"/>
  <c r="M480" i="56"/>
  <c r="N480" i="56"/>
  <c r="O480" i="56" s="1"/>
  <c r="C481" i="56"/>
  <c r="D481" i="56"/>
  <c r="E481" i="56"/>
  <c r="F481" i="56"/>
  <c r="G481" i="56"/>
  <c r="H481" i="56"/>
  <c r="I481" i="56"/>
  <c r="J481" i="56"/>
  <c r="K481" i="56"/>
  <c r="L481" i="56"/>
  <c r="M481" i="56"/>
  <c r="N481" i="56"/>
  <c r="O481" i="56" s="1"/>
  <c r="C482" i="56"/>
  <c r="D482" i="56"/>
  <c r="E482" i="56"/>
  <c r="F482" i="56"/>
  <c r="G482" i="56"/>
  <c r="H482" i="56"/>
  <c r="I482" i="56"/>
  <c r="J482" i="56"/>
  <c r="K482" i="56"/>
  <c r="L482" i="56"/>
  <c r="M482" i="56"/>
  <c r="N482" i="56"/>
  <c r="C483" i="56"/>
  <c r="D483" i="56"/>
  <c r="E483" i="56"/>
  <c r="F483" i="56"/>
  <c r="G483" i="56"/>
  <c r="H483" i="56"/>
  <c r="I483" i="56"/>
  <c r="J483" i="56"/>
  <c r="K483" i="56"/>
  <c r="L483" i="56"/>
  <c r="M483" i="56"/>
  <c r="N483" i="56"/>
  <c r="O483" i="56" s="1"/>
  <c r="C484" i="56"/>
  <c r="D484" i="56"/>
  <c r="E484" i="56"/>
  <c r="F484" i="56"/>
  <c r="G484" i="56"/>
  <c r="H484" i="56"/>
  <c r="I484" i="56"/>
  <c r="J484" i="56"/>
  <c r="K484" i="56"/>
  <c r="L484" i="56"/>
  <c r="M484" i="56"/>
  <c r="N484" i="56"/>
  <c r="C485" i="56"/>
  <c r="D485" i="56"/>
  <c r="E485" i="56"/>
  <c r="F485" i="56"/>
  <c r="G485" i="56"/>
  <c r="H485" i="56"/>
  <c r="I485" i="56"/>
  <c r="J485" i="56"/>
  <c r="K485" i="56"/>
  <c r="L485" i="56"/>
  <c r="M485" i="56"/>
  <c r="N485" i="56"/>
  <c r="C486" i="56"/>
  <c r="D486" i="56"/>
  <c r="E486" i="56"/>
  <c r="F486" i="56"/>
  <c r="G486" i="56"/>
  <c r="H486" i="56"/>
  <c r="I486" i="56"/>
  <c r="J486" i="56"/>
  <c r="K486" i="56"/>
  <c r="L486" i="56"/>
  <c r="M486" i="56"/>
  <c r="N486" i="56"/>
  <c r="C487" i="56"/>
  <c r="D487" i="56"/>
  <c r="E487" i="56"/>
  <c r="F487" i="56"/>
  <c r="G487" i="56"/>
  <c r="H487" i="56"/>
  <c r="I487" i="56"/>
  <c r="J487" i="56"/>
  <c r="K487" i="56"/>
  <c r="L487" i="56"/>
  <c r="M487" i="56"/>
  <c r="N487" i="56"/>
  <c r="O487" i="56" s="1"/>
  <c r="C488" i="56"/>
  <c r="D488" i="56"/>
  <c r="E488" i="56"/>
  <c r="F488" i="56"/>
  <c r="G488" i="56"/>
  <c r="H488" i="56"/>
  <c r="I488" i="56"/>
  <c r="J488" i="56"/>
  <c r="K488" i="56"/>
  <c r="L488" i="56"/>
  <c r="M488" i="56"/>
  <c r="N488" i="56"/>
  <c r="C489" i="56"/>
  <c r="D489" i="56"/>
  <c r="E489" i="56"/>
  <c r="F489" i="56"/>
  <c r="G489" i="56"/>
  <c r="H489" i="56"/>
  <c r="H490" i="56" s="1"/>
  <c r="I489" i="56"/>
  <c r="J489" i="56"/>
  <c r="K489" i="56"/>
  <c r="L489" i="56"/>
  <c r="M489" i="56"/>
  <c r="N489" i="56"/>
  <c r="M499" i="56"/>
  <c r="N499" i="56"/>
  <c r="M500" i="56"/>
  <c r="N500" i="56"/>
  <c r="M501" i="56"/>
  <c r="N501" i="56"/>
  <c r="M502" i="56"/>
  <c r="O502" i="56" s="1"/>
  <c r="N502" i="56"/>
  <c r="M503" i="56"/>
  <c r="N503" i="56"/>
  <c r="M504" i="56"/>
  <c r="N504" i="56"/>
  <c r="M505" i="56"/>
  <c r="N505" i="56"/>
  <c r="M506" i="56"/>
  <c r="N506" i="56"/>
  <c r="M507" i="56"/>
  <c r="N507" i="56"/>
  <c r="M508" i="56"/>
  <c r="N508" i="56"/>
  <c r="M509" i="56"/>
  <c r="N509" i="56"/>
  <c r="M510" i="56"/>
  <c r="N510" i="56"/>
  <c r="M511" i="56"/>
  <c r="N511" i="56"/>
  <c r="M512" i="56"/>
  <c r="N512" i="56"/>
  <c r="M513" i="56"/>
  <c r="N513" i="56"/>
  <c r="O513" i="56" s="1"/>
  <c r="M514" i="56"/>
  <c r="N514" i="56"/>
  <c r="M515" i="56"/>
  <c r="N515" i="56"/>
  <c r="M516" i="56"/>
  <c r="N516" i="56"/>
  <c r="M517" i="56"/>
  <c r="N517" i="56"/>
  <c r="O517" i="56" s="1"/>
  <c r="M518" i="56"/>
  <c r="N518" i="56"/>
  <c r="C519" i="56"/>
  <c r="D519" i="56"/>
  <c r="E519" i="56"/>
  <c r="F519" i="56"/>
  <c r="G519" i="56"/>
  <c r="H519" i="56"/>
  <c r="I519" i="56"/>
  <c r="J519" i="56"/>
  <c r="K519" i="56"/>
  <c r="L519" i="56"/>
  <c r="N529" i="56"/>
  <c r="O529" i="56"/>
  <c r="N530" i="56"/>
  <c r="O530" i="56"/>
  <c r="N531" i="56"/>
  <c r="O531" i="56"/>
  <c r="N532" i="56"/>
  <c r="O532" i="56"/>
  <c r="P532" i="56" s="1"/>
  <c r="N533" i="56"/>
  <c r="O533" i="56"/>
  <c r="N534" i="56"/>
  <c r="O534" i="56"/>
  <c r="N535" i="56"/>
  <c r="O535" i="56"/>
  <c r="N536" i="56"/>
  <c r="O536" i="56"/>
  <c r="P536" i="56" s="1"/>
  <c r="N537" i="56"/>
  <c r="O537" i="56"/>
  <c r="N538" i="56"/>
  <c r="O538" i="56"/>
  <c r="N539" i="56"/>
  <c r="O539" i="56"/>
  <c r="N540" i="56"/>
  <c r="O540" i="56"/>
  <c r="N541" i="56"/>
  <c r="O541" i="56"/>
  <c r="N542" i="56"/>
  <c r="O542" i="56"/>
  <c r="P542" i="56" s="1"/>
  <c r="N543" i="56"/>
  <c r="O543" i="56"/>
  <c r="N544" i="56"/>
  <c r="O544" i="56"/>
  <c r="N545" i="56"/>
  <c r="O545" i="56"/>
  <c r="N546" i="56"/>
  <c r="O546" i="56"/>
  <c r="P546" i="56" s="1"/>
  <c r="N547" i="56"/>
  <c r="O547" i="56"/>
  <c r="N548" i="56"/>
  <c r="O548" i="56"/>
  <c r="P548" i="56" s="1"/>
  <c r="D549" i="56"/>
  <c r="E549" i="56"/>
  <c r="F549" i="56"/>
  <c r="G549" i="56"/>
  <c r="H549" i="56"/>
  <c r="I549" i="56"/>
  <c r="J549" i="56"/>
  <c r="K549" i="56"/>
  <c r="L549" i="56"/>
  <c r="M549" i="56"/>
  <c r="C557" i="56"/>
  <c r="D557" i="56"/>
  <c r="E557" i="56"/>
  <c r="F557" i="56"/>
  <c r="G557" i="56"/>
  <c r="H557" i="56"/>
  <c r="I557" i="56"/>
  <c r="J557" i="56"/>
  <c r="K557" i="56"/>
  <c r="L557" i="56"/>
  <c r="N557" i="56" s="1"/>
  <c r="M557" i="56"/>
  <c r="C558" i="56"/>
  <c r="D558" i="56"/>
  <c r="E558" i="56"/>
  <c r="F558" i="56"/>
  <c r="G558" i="56"/>
  <c r="H558" i="56"/>
  <c r="I558" i="56"/>
  <c r="J558" i="56"/>
  <c r="K558" i="56"/>
  <c r="L558" i="56"/>
  <c r="N558" i="56" s="1"/>
  <c r="M558" i="56"/>
  <c r="C559" i="56"/>
  <c r="D559" i="56"/>
  <c r="E559" i="56"/>
  <c r="F559" i="56"/>
  <c r="G559" i="56"/>
  <c r="H559" i="56"/>
  <c r="I559" i="56"/>
  <c r="J559" i="56"/>
  <c r="K559" i="56"/>
  <c r="L559" i="56"/>
  <c r="N559" i="56" s="1"/>
  <c r="O559" i="56" s="1"/>
  <c r="M559" i="56"/>
  <c r="C560" i="56"/>
  <c r="D560" i="56"/>
  <c r="E560" i="56"/>
  <c r="F560" i="56"/>
  <c r="G560" i="56"/>
  <c r="H560" i="56"/>
  <c r="I560" i="56"/>
  <c r="M560" i="56" s="1"/>
  <c r="J560" i="56"/>
  <c r="K560" i="56"/>
  <c r="L560" i="56"/>
  <c r="N560" i="56" s="1"/>
  <c r="C561" i="56"/>
  <c r="D561" i="56"/>
  <c r="E561" i="56"/>
  <c r="F561" i="56"/>
  <c r="G561" i="56"/>
  <c r="H561" i="56"/>
  <c r="I561" i="56"/>
  <c r="J561" i="56"/>
  <c r="K561" i="56"/>
  <c r="L561" i="56"/>
  <c r="N561" i="56" s="1"/>
  <c r="M561" i="56"/>
  <c r="C562" i="56"/>
  <c r="D562" i="56"/>
  <c r="E562" i="56"/>
  <c r="F562" i="56"/>
  <c r="G562" i="56"/>
  <c r="H562" i="56"/>
  <c r="I562" i="56"/>
  <c r="J562" i="56"/>
  <c r="K562" i="56"/>
  <c r="L562" i="56"/>
  <c r="N562" i="56" s="1"/>
  <c r="M562" i="56"/>
  <c r="C563" i="56"/>
  <c r="D563" i="56"/>
  <c r="E563" i="56"/>
  <c r="F563" i="56"/>
  <c r="G563" i="56"/>
  <c r="H563" i="56"/>
  <c r="I563" i="56"/>
  <c r="J563" i="56"/>
  <c r="K563" i="56"/>
  <c r="L563" i="56"/>
  <c r="N563" i="56" s="1"/>
  <c r="M563" i="56"/>
  <c r="C564" i="56"/>
  <c r="D564" i="56"/>
  <c r="E564" i="56"/>
  <c r="F564" i="56"/>
  <c r="G564" i="56"/>
  <c r="H564" i="56"/>
  <c r="I564" i="56"/>
  <c r="J564" i="56"/>
  <c r="K564" i="56"/>
  <c r="L564" i="56"/>
  <c r="N564" i="56" s="1"/>
  <c r="M564" i="56"/>
  <c r="C565" i="56"/>
  <c r="D565" i="56"/>
  <c r="E565" i="56"/>
  <c r="F565" i="56"/>
  <c r="G565" i="56"/>
  <c r="H565" i="56"/>
  <c r="I565" i="56"/>
  <c r="J565" i="56"/>
  <c r="K565" i="56"/>
  <c r="L565" i="56"/>
  <c r="N565" i="56" s="1"/>
  <c r="M565" i="56"/>
  <c r="C566" i="56"/>
  <c r="D566" i="56"/>
  <c r="E566" i="56"/>
  <c r="F566" i="56"/>
  <c r="G566" i="56"/>
  <c r="H566" i="56"/>
  <c r="I566" i="56"/>
  <c r="J566" i="56"/>
  <c r="K566" i="56"/>
  <c r="L566" i="56"/>
  <c r="N566" i="56" s="1"/>
  <c r="M566" i="56"/>
  <c r="C567" i="56"/>
  <c r="D567" i="56"/>
  <c r="E567" i="56"/>
  <c r="F567" i="56"/>
  <c r="G567" i="56"/>
  <c r="H567" i="56"/>
  <c r="I567" i="56"/>
  <c r="J567" i="56"/>
  <c r="K567" i="56"/>
  <c r="L567" i="56"/>
  <c r="N567" i="56" s="1"/>
  <c r="O567" i="56" s="1"/>
  <c r="M567" i="56"/>
  <c r="C568" i="56"/>
  <c r="D568" i="56"/>
  <c r="E568" i="56"/>
  <c r="F568" i="56"/>
  <c r="G568" i="56"/>
  <c r="H568" i="56"/>
  <c r="I568" i="56"/>
  <c r="J568" i="56"/>
  <c r="K568" i="56"/>
  <c r="L568" i="56"/>
  <c r="N568" i="56" s="1"/>
  <c r="M568" i="56"/>
  <c r="C569" i="56"/>
  <c r="D569" i="56"/>
  <c r="E569" i="56"/>
  <c r="F569" i="56"/>
  <c r="G569" i="56"/>
  <c r="H569" i="56"/>
  <c r="I569" i="56"/>
  <c r="J569" i="56"/>
  <c r="K569" i="56"/>
  <c r="L569" i="56"/>
  <c r="N569" i="56" s="1"/>
  <c r="M569" i="56"/>
  <c r="C570" i="56"/>
  <c r="D570" i="56"/>
  <c r="E570" i="56"/>
  <c r="F570" i="56"/>
  <c r="G570" i="56"/>
  <c r="H570" i="56"/>
  <c r="I570" i="56"/>
  <c r="J570" i="56"/>
  <c r="K570" i="56"/>
  <c r="L570" i="56"/>
  <c r="N570" i="56" s="1"/>
  <c r="M570" i="56"/>
  <c r="C571" i="56"/>
  <c r="D571" i="56"/>
  <c r="E571" i="56"/>
  <c r="F571" i="56"/>
  <c r="G571" i="56"/>
  <c r="H571" i="56"/>
  <c r="I571" i="56"/>
  <c r="J571" i="56"/>
  <c r="K571" i="56"/>
  <c r="L571" i="56"/>
  <c r="N571" i="56" s="1"/>
  <c r="O571" i="56" s="1"/>
  <c r="M571" i="56"/>
  <c r="C572" i="56"/>
  <c r="D572" i="56"/>
  <c r="E572" i="56"/>
  <c r="F572" i="56"/>
  <c r="G572" i="56"/>
  <c r="H572" i="56"/>
  <c r="I572" i="56"/>
  <c r="J572" i="56"/>
  <c r="K572" i="56"/>
  <c r="L572" i="56"/>
  <c r="N572" i="56" s="1"/>
  <c r="M572" i="56"/>
  <c r="C573" i="56"/>
  <c r="D573" i="56"/>
  <c r="E573" i="56"/>
  <c r="F573" i="56"/>
  <c r="G573" i="56"/>
  <c r="H573" i="56"/>
  <c r="I573" i="56"/>
  <c r="J573" i="56"/>
  <c r="K573" i="56"/>
  <c r="L573" i="56"/>
  <c r="N573" i="56" s="1"/>
  <c r="M573" i="56"/>
  <c r="C574" i="56"/>
  <c r="D574" i="56"/>
  <c r="E574" i="56"/>
  <c r="F574" i="56"/>
  <c r="G574" i="56"/>
  <c r="H574" i="56"/>
  <c r="I574" i="56"/>
  <c r="M574" i="56" s="1"/>
  <c r="J574" i="56"/>
  <c r="K574" i="56"/>
  <c r="L574" i="56"/>
  <c r="N574" i="56" s="1"/>
  <c r="C575" i="56"/>
  <c r="D575" i="56"/>
  <c r="E575" i="56"/>
  <c r="F575" i="56"/>
  <c r="G575" i="56"/>
  <c r="H575" i="56"/>
  <c r="I575" i="56"/>
  <c r="J575" i="56"/>
  <c r="K575" i="56"/>
  <c r="L575" i="56"/>
  <c r="N575" i="56" s="1"/>
  <c r="O575" i="56" s="1"/>
  <c r="M575" i="56"/>
  <c r="C576" i="56"/>
  <c r="D576" i="56"/>
  <c r="E576" i="56"/>
  <c r="F576" i="56"/>
  <c r="G576" i="56"/>
  <c r="H576" i="56"/>
  <c r="I576" i="56"/>
  <c r="J576" i="56"/>
  <c r="K576" i="56"/>
  <c r="L576" i="56"/>
  <c r="N576" i="56" s="1"/>
  <c r="M576" i="56"/>
  <c r="F577" i="56"/>
  <c r="C606" i="56"/>
  <c r="D606" i="56"/>
  <c r="E606" i="56"/>
  <c r="F606" i="56"/>
  <c r="G606" i="56"/>
  <c r="H606" i="56"/>
  <c r="I606" i="56"/>
  <c r="J606" i="56"/>
  <c r="K606" i="56"/>
  <c r="L606" i="56"/>
  <c r="M606" i="56"/>
  <c r="N606" i="56"/>
  <c r="C635" i="56"/>
  <c r="D635" i="56"/>
  <c r="E635" i="56"/>
  <c r="F635" i="56"/>
  <c r="G635" i="56"/>
  <c r="H635" i="56"/>
  <c r="I635" i="56"/>
  <c r="J635" i="56"/>
  <c r="K635" i="56"/>
  <c r="L635" i="56"/>
  <c r="M635" i="56"/>
  <c r="N635" i="56"/>
  <c r="O635" i="56"/>
  <c r="P635" i="56"/>
  <c r="D644" i="56"/>
  <c r="E644" i="56"/>
  <c r="F644" i="56"/>
  <c r="G644" i="56"/>
  <c r="H644" i="56"/>
  <c r="I644" i="56"/>
  <c r="J644" i="56"/>
  <c r="K644" i="56"/>
  <c r="L644" i="56"/>
  <c r="M644" i="56"/>
  <c r="N644" i="56"/>
  <c r="O644" i="56"/>
  <c r="D645" i="56"/>
  <c r="E645" i="56"/>
  <c r="F645" i="56"/>
  <c r="G645" i="56"/>
  <c r="H645" i="56"/>
  <c r="I645" i="56"/>
  <c r="J645" i="56"/>
  <c r="K645" i="56"/>
  <c r="L645" i="56"/>
  <c r="M645" i="56"/>
  <c r="N645" i="56"/>
  <c r="N731" i="56" s="1"/>
  <c r="O645" i="56"/>
  <c r="D646" i="56"/>
  <c r="E646" i="56"/>
  <c r="F646" i="56"/>
  <c r="G646" i="56"/>
  <c r="H646" i="56"/>
  <c r="I646" i="56"/>
  <c r="J646" i="56"/>
  <c r="K646" i="56"/>
  <c r="L646" i="56"/>
  <c r="M646" i="56"/>
  <c r="N646" i="56"/>
  <c r="O646" i="56"/>
  <c r="D647" i="56"/>
  <c r="E647" i="56"/>
  <c r="F647" i="56"/>
  <c r="G647" i="56"/>
  <c r="H647" i="56"/>
  <c r="I647" i="56"/>
  <c r="J647" i="56"/>
  <c r="K647" i="56"/>
  <c r="L647" i="56"/>
  <c r="M647" i="56"/>
  <c r="N647" i="56"/>
  <c r="O647" i="56"/>
  <c r="D648" i="56"/>
  <c r="E648" i="56"/>
  <c r="F648" i="56"/>
  <c r="G648" i="56"/>
  <c r="H648" i="56"/>
  <c r="I648" i="56"/>
  <c r="J648" i="56"/>
  <c r="K648" i="56"/>
  <c r="L648" i="56"/>
  <c r="M648" i="56"/>
  <c r="N648" i="56"/>
  <c r="O648" i="56"/>
  <c r="D649" i="56"/>
  <c r="E649" i="56"/>
  <c r="F649" i="56"/>
  <c r="G649" i="56"/>
  <c r="H649" i="56"/>
  <c r="I649" i="56"/>
  <c r="J649" i="56"/>
  <c r="K649" i="56"/>
  <c r="L649" i="56"/>
  <c r="M649" i="56"/>
  <c r="N649" i="56"/>
  <c r="N735" i="56" s="1"/>
  <c r="O649" i="56"/>
  <c r="D650" i="56"/>
  <c r="E650" i="56"/>
  <c r="F650" i="56"/>
  <c r="G650" i="56"/>
  <c r="H650" i="56"/>
  <c r="I650" i="56"/>
  <c r="J650" i="56"/>
  <c r="K650" i="56"/>
  <c r="L650" i="56"/>
  <c r="M650" i="56"/>
  <c r="N650" i="56"/>
  <c r="N736" i="56" s="1"/>
  <c r="O650" i="56"/>
  <c r="D651" i="56"/>
  <c r="E651" i="56"/>
  <c r="F651" i="56"/>
  <c r="G651" i="56"/>
  <c r="H651" i="56"/>
  <c r="I651" i="56"/>
  <c r="J651" i="56"/>
  <c r="K651" i="56"/>
  <c r="L651" i="56"/>
  <c r="M651" i="56"/>
  <c r="N651" i="56"/>
  <c r="O651" i="56"/>
  <c r="D652" i="56"/>
  <c r="E652" i="56"/>
  <c r="F652" i="56"/>
  <c r="G652" i="56"/>
  <c r="H652" i="56"/>
  <c r="I652" i="56"/>
  <c r="J652" i="56"/>
  <c r="K652" i="56"/>
  <c r="L652" i="56"/>
  <c r="M652" i="56"/>
  <c r="N652" i="56"/>
  <c r="O652" i="56"/>
  <c r="D653" i="56"/>
  <c r="E653" i="56"/>
  <c r="F653" i="56"/>
  <c r="G653" i="56"/>
  <c r="H653" i="56"/>
  <c r="I653" i="56"/>
  <c r="J653" i="56"/>
  <c r="K653" i="56"/>
  <c r="L653" i="56"/>
  <c r="M653" i="56"/>
  <c r="N653" i="56"/>
  <c r="O653" i="56"/>
  <c r="D654" i="56"/>
  <c r="E654" i="56"/>
  <c r="F654" i="56"/>
  <c r="G654" i="56"/>
  <c r="H654" i="56"/>
  <c r="I654" i="56"/>
  <c r="J654" i="56"/>
  <c r="K654" i="56"/>
  <c r="L654" i="56"/>
  <c r="M654" i="56"/>
  <c r="N654" i="56"/>
  <c r="N740" i="56" s="1"/>
  <c r="O654" i="56"/>
  <c r="D655" i="56"/>
  <c r="E655" i="56"/>
  <c r="F655" i="56"/>
  <c r="G655" i="56"/>
  <c r="H655" i="56"/>
  <c r="I655" i="56"/>
  <c r="J655" i="56"/>
  <c r="K655" i="56"/>
  <c r="L655" i="56"/>
  <c r="M655" i="56"/>
  <c r="N655" i="56"/>
  <c r="N741" i="56" s="1"/>
  <c r="O655" i="56"/>
  <c r="D656" i="56"/>
  <c r="E656" i="56"/>
  <c r="F656" i="56"/>
  <c r="G656" i="56"/>
  <c r="H656" i="56"/>
  <c r="I656" i="56"/>
  <c r="J656" i="56"/>
  <c r="K656" i="56"/>
  <c r="L656" i="56"/>
  <c r="M656" i="56"/>
  <c r="N656" i="56"/>
  <c r="N742" i="56" s="1"/>
  <c r="O656" i="56"/>
  <c r="D657" i="56"/>
  <c r="E657" i="56"/>
  <c r="F657" i="56"/>
  <c r="G657" i="56"/>
  <c r="H657" i="56"/>
  <c r="I657" i="56"/>
  <c r="J657" i="56"/>
  <c r="K657" i="56"/>
  <c r="L657" i="56"/>
  <c r="M657" i="56"/>
  <c r="N657" i="56"/>
  <c r="N743" i="56" s="1"/>
  <c r="O657" i="56"/>
  <c r="D658" i="56"/>
  <c r="E658" i="56"/>
  <c r="F658" i="56"/>
  <c r="G658" i="56"/>
  <c r="H658" i="56"/>
  <c r="I658" i="56"/>
  <c r="J658" i="56"/>
  <c r="K658" i="56"/>
  <c r="L658" i="56"/>
  <c r="M658" i="56"/>
  <c r="N658" i="56"/>
  <c r="N744" i="56" s="1"/>
  <c r="O658" i="56"/>
  <c r="D659" i="56"/>
  <c r="E659" i="56"/>
  <c r="F659" i="56"/>
  <c r="G659" i="56"/>
  <c r="H659" i="56"/>
  <c r="I659" i="56"/>
  <c r="J659" i="56"/>
  <c r="K659" i="56"/>
  <c r="L659" i="56"/>
  <c r="M659" i="56"/>
  <c r="N659" i="56"/>
  <c r="N745" i="56" s="1"/>
  <c r="O659" i="56"/>
  <c r="D660" i="56"/>
  <c r="E660" i="56"/>
  <c r="F660" i="56"/>
  <c r="G660" i="56"/>
  <c r="H660" i="56"/>
  <c r="I660" i="56"/>
  <c r="J660" i="56"/>
  <c r="K660" i="56"/>
  <c r="L660" i="56"/>
  <c r="M660" i="56"/>
  <c r="N660" i="56"/>
  <c r="N746" i="56" s="1"/>
  <c r="O660" i="56"/>
  <c r="D661" i="56"/>
  <c r="E661" i="56"/>
  <c r="F661" i="56"/>
  <c r="G661" i="56"/>
  <c r="H661" i="56"/>
  <c r="I661" i="56"/>
  <c r="J661" i="56"/>
  <c r="K661" i="56"/>
  <c r="L661" i="56"/>
  <c r="M661" i="56"/>
  <c r="N661" i="56"/>
  <c r="N747" i="56" s="1"/>
  <c r="O661" i="56"/>
  <c r="D662" i="56"/>
  <c r="E662" i="56"/>
  <c r="F662" i="56"/>
  <c r="G662" i="56"/>
  <c r="H662" i="56"/>
  <c r="I662" i="56"/>
  <c r="J662" i="56"/>
  <c r="K662" i="56"/>
  <c r="L662" i="56"/>
  <c r="M662" i="56"/>
  <c r="N662" i="56"/>
  <c r="O662" i="56"/>
  <c r="D663" i="56"/>
  <c r="E663" i="56"/>
  <c r="F663" i="56"/>
  <c r="G663" i="56"/>
  <c r="H663" i="56"/>
  <c r="I663" i="56"/>
  <c r="J663" i="56"/>
  <c r="K663" i="56"/>
  <c r="L663" i="56"/>
  <c r="M663" i="56"/>
  <c r="N663" i="56"/>
  <c r="O663" i="56"/>
  <c r="D664" i="56"/>
  <c r="E664" i="56"/>
  <c r="F664" i="56"/>
  <c r="G664" i="56"/>
  <c r="H664" i="56"/>
  <c r="I664" i="56"/>
  <c r="J664" i="56"/>
  <c r="K664" i="56"/>
  <c r="L664" i="56"/>
  <c r="M664" i="56"/>
  <c r="N664" i="56"/>
  <c r="O664" i="56"/>
  <c r="L673" i="56"/>
  <c r="M673" i="56"/>
  <c r="N673" i="56" s="1"/>
  <c r="L674" i="56"/>
  <c r="M674" i="56"/>
  <c r="L675" i="56"/>
  <c r="M675" i="56"/>
  <c r="N675" i="56" s="1"/>
  <c r="L676" i="56"/>
  <c r="M676" i="56"/>
  <c r="L677" i="56"/>
  <c r="M677" i="56"/>
  <c r="L678" i="56"/>
  <c r="M678" i="56"/>
  <c r="L679" i="56"/>
  <c r="M679" i="56"/>
  <c r="L680" i="56"/>
  <c r="M680" i="56"/>
  <c r="L681" i="56"/>
  <c r="M681" i="56"/>
  <c r="L682" i="56"/>
  <c r="M682" i="56"/>
  <c r="L683" i="56"/>
  <c r="M683" i="56"/>
  <c r="N683" i="56" s="1"/>
  <c r="L684" i="56"/>
  <c r="M684" i="56"/>
  <c r="L685" i="56"/>
  <c r="M685" i="56"/>
  <c r="L686" i="56"/>
  <c r="M686" i="56"/>
  <c r="L687" i="56"/>
  <c r="M687" i="56"/>
  <c r="L688" i="56"/>
  <c r="M688" i="56"/>
  <c r="L689" i="56"/>
  <c r="M689" i="56"/>
  <c r="L690" i="56"/>
  <c r="M690" i="56"/>
  <c r="L691" i="56"/>
  <c r="M691" i="56"/>
  <c r="L692" i="56"/>
  <c r="M692" i="56"/>
  <c r="D693" i="56"/>
  <c r="E693" i="56"/>
  <c r="F693" i="56"/>
  <c r="G693" i="56"/>
  <c r="H693" i="56"/>
  <c r="I693" i="56"/>
  <c r="M693" i="56" s="1"/>
  <c r="J693" i="56"/>
  <c r="L693" i="56" s="1"/>
  <c r="K693" i="56"/>
  <c r="M702" i="56"/>
  <c r="N702" i="56"/>
  <c r="M703" i="56"/>
  <c r="N703" i="56"/>
  <c r="M704" i="56"/>
  <c r="N704" i="56"/>
  <c r="M705" i="56"/>
  <c r="N705" i="56"/>
  <c r="M706" i="56"/>
  <c r="N706" i="56"/>
  <c r="M707" i="56"/>
  <c r="N707" i="56"/>
  <c r="M708" i="56"/>
  <c r="N708" i="56"/>
  <c r="M709" i="56"/>
  <c r="N709" i="56"/>
  <c r="O709" i="56"/>
  <c r="M710" i="56"/>
  <c r="N710" i="56"/>
  <c r="O710" i="56" s="1"/>
  <c r="M711" i="56"/>
  <c r="N711" i="56"/>
  <c r="O711" i="56" s="1"/>
  <c r="M712" i="56"/>
  <c r="N712" i="56"/>
  <c r="M713" i="56"/>
  <c r="N713" i="56"/>
  <c r="O713" i="56" s="1"/>
  <c r="M714" i="56"/>
  <c r="N714" i="56"/>
  <c r="M715" i="56"/>
  <c r="N715" i="56"/>
  <c r="M716" i="56"/>
  <c r="N716" i="56"/>
  <c r="M717" i="56"/>
  <c r="N717" i="56"/>
  <c r="O717" i="56" s="1"/>
  <c r="M718" i="56"/>
  <c r="N718" i="56"/>
  <c r="M719" i="56"/>
  <c r="N719" i="56"/>
  <c r="M720" i="56"/>
  <c r="N720" i="56"/>
  <c r="M721" i="56"/>
  <c r="N721" i="56"/>
  <c r="C722" i="56"/>
  <c r="D722" i="56"/>
  <c r="E722" i="56"/>
  <c r="M722" i="56" s="1"/>
  <c r="F722" i="56"/>
  <c r="G722" i="56"/>
  <c r="H722" i="56"/>
  <c r="I722" i="56"/>
  <c r="J722" i="56"/>
  <c r="K722" i="56"/>
  <c r="L722" i="56"/>
  <c r="N722" i="56"/>
  <c r="D730" i="56"/>
  <c r="E730" i="56"/>
  <c r="E750" i="56" s="1"/>
  <c r="F730" i="56"/>
  <c r="F750" i="56" s="1"/>
  <c r="G730" i="56"/>
  <c r="G750" i="56" s="1"/>
  <c r="H730" i="56"/>
  <c r="I730" i="56"/>
  <c r="I750" i="56" s="1"/>
  <c r="J730" i="56"/>
  <c r="J750" i="56" s="1"/>
  <c r="K730" i="56"/>
  <c r="K750" i="56" s="1"/>
  <c r="L730" i="56"/>
  <c r="M730" i="56"/>
  <c r="M750" i="56" s="1"/>
  <c r="O730" i="56"/>
  <c r="D731" i="56"/>
  <c r="E731" i="56"/>
  <c r="F731" i="56"/>
  <c r="G731" i="56"/>
  <c r="H731" i="56"/>
  <c r="I731" i="56"/>
  <c r="J731" i="56"/>
  <c r="K731" i="56"/>
  <c r="L731" i="56"/>
  <c r="M731" i="56"/>
  <c r="O731" i="56"/>
  <c r="D732" i="56"/>
  <c r="E732" i="56"/>
  <c r="F732" i="56"/>
  <c r="G732" i="56"/>
  <c r="H732" i="56"/>
  <c r="I732" i="56"/>
  <c r="J732" i="56"/>
  <c r="N732" i="56" s="1"/>
  <c r="K732" i="56"/>
  <c r="L732" i="56"/>
  <c r="M732" i="56"/>
  <c r="O732" i="56"/>
  <c r="D733" i="56"/>
  <c r="E733" i="56"/>
  <c r="F733" i="56"/>
  <c r="G733" i="56"/>
  <c r="H733" i="56"/>
  <c r="I733" i="56"/>
  <c r="J733" i="56"/>
  <c r="N733" i="56" s="1"/>
  <c r="K733" i="56"/>
  <c r="L733" i="56"/>
  <c r="M733" i="56"/>
  <c r="O733" i="56"/>
  <c r="D734" i="56"/>
  <c r="E734" i="56"/>
  <c r="F734" i="56"/>
  <c r="G734" i="56"/>
  <c r="H734" i="56"/>
  <c r="I734" i="56"/>
  <c r="J734" i="56"/>
  <c r="N734" i="56" s="1"/>
  <c r="K734" i="56"/>
  <c r="L734" i="56"/>
  <c r="M734" i="56"/>
  <c r="O734" i="56"/>
  <c r="D735" i="56"/>
  <c r="E735" i="56"/>
  <c r="F735" i="56"/>
  <c r="G735" i="56"/>
  <c r="H735" i="56"/>
  <c r="I735" i="56"/>
  <c r="J735" i="56"/>
  <c r="K735" i="56"/>
  <c r="O735" i="56" s="1"/>
  <c r="L735" i="56"/>
  <c r="M735" i="56"/>
  <c r="D736" i="56"/>
  <c r="E736" i="56"/>
  <c r="F736" i="56"/>
  <c r="G736" i="56"/>
  <c r="H736" i="56"/>
  <c r="I736" i="56"/>
  <c r="J736" i="56"/>
  <c r="K736" i="56"/>
  <c r="L736" i="56"/>
  <c r="M736" i="56"/>
  <c r="O736" i="56"/>
  <c r="D737" i="56"/>
  <c r="E737" i="56"/>
  <c r="F737" i="56"/>
  <c r="G737" i="56"/>
  <c r="H737" i="56"/>
  <c r="I737" i="56"/>
  <c r="J737" i="56"/>
  <c r="N737" i="56" s="1"/>
  <c r="K737" i="56"/>
  <c r="L737" i="56"/>
  <c r="M737" i="56"/>
  <c r="O737" i="56"/>
  <c r="D738" i="56"/>
  <c r="E738" i="56"/>
  <c r="F738" i="56"/>
  <c r="G738" i="56"/>
  <c r="H738" i="56"/>
  <c r="I738" i="56"/>
  <c r="J738" i="56"/>
  <c r="N738" i="56" s="1"/>
  <c r="K738" i="56"/>
  <c r="L738" i="56"/>
  <c r="M738" i="56"/>
  <c r="O738" i="56"/>
  <c r="D739" i="56"/>
  <c r="E739" i="56"/>
  <c r="F739" i="56"/>
  <c r="G739" i="56"/>
  <c r="H739" i="56"/>
  <c r="I739" i="56"/>
  <c r="J739" i="56"/>
  <c r="N739" i="56" s="1"/>
  <c r="K739" i="56"/>
  <c r="L739" i="56"/>
  <c r="M739" i="56"/>
  <c r="O739" i="56"/>
  <c r="D740" i="56"/>
  <c r="E740" i="56"/>
  <c r="F740" i="56"/>
  <c r="G740" i="56"/>
  <c r="H740" i="56"/>
  <c r="I740" i="56"/>
  <c r="J740" i="56"/>
  <c r="K740" i="56"/>
  <c r="L740" i="56"/>
  <c r="M740" i="56"/>
  <c r="O740" i="56"/>
  <c r="D741" i="56"/>
  <c r="E741" i="56"/>
  <c r="F741" i="56"/>
  <c r="G741" i="56"/>
  <c r="H741" i="56"/>
  <c r="I741" i="56"/>
  <c r="J741" i="56"/>
  <c r="K741" i="56"/>
  <c r="L741" i="56"/>
  <c r="M741" i="56"/>
  <c r="O741" i="56"/>
  <c r="D742" i="56"/>
  <c r="E742" i="56"/>
  <c r="F742" i="56"/>
  <c r="G742" i="56"/>
  <c r="H742" i="56"/>
  <c r="I742" i="56"/>
  <c r="J742" i="56"/>
  <c r="K742" i="56"/>
  <c r="O742" i="56" s="1"/>
  <c r="L742" i="56"/>
  <c r="M742" i="56"/>
  <c r="D743" i="56"/>
  <c r="E743" i="56"/>
  <c r="F743" i="56"/>
  <c r="G743" i="56"/>
  <c r="H743" i="56"/>
  <c r="I743" i="56"/>
  <c r="J743" i="56"/>
  <c r="K743" i="56"/>
  <c r="O743" i="56" s="1"/>
  <c r="L743" i="56"/>
  <c r="M743" i="56"/>
  <c r="D744" i="56"/>
  <c r="E744" i="56"/>
  <c r="F744" i="56"/>
  <c r="G744" i="56"/>
  <c r="H744" i="56"/>
  <c r="I744" i="56"/>
  <c r="J744" i="56"/>
  <c r="K744" i="56"/>
  <c r="L744" i="56"/>
  <c r="M744" i="56"/>
  <c r="O744" i="56"/>
  <c r="D745" i="56"/>
  <c r="E745" i="56"/>
  <c r="F745" i="56"/>
  <c r="G745" i="56"/>
  <c r="H745" i="56"/>
  <c r="I745" i="56"/>
  <c r="J745" i="56"/>
  <c r="K745" i="56"/>
  <c r="O745" i="56" s="1"/>
  <c r="L745" i="56"/>
  <c r="M745" i="56"/>
  <c r="D746" i="56"/>
  <c r="E746" i="56"/>
  <c r="F746" i="56"/>
  <c r="G746" i="56"/>
  <c r="H746" i="56"/>
  <c r="I746" i="56"/>
  <c r="J746" i="56"/>
  <c r="K746" i="56"/>
  <c r="O746" i="56" s="1"/>
  <c r="L746" i="56"/>
  <c r="M746" i="56"/>
  <c r="D747" i="56"/>
  <c r="E747" i="56"/>
  <c r="F747" i="56"/>
  <c r="G747" i="56"/>
  <c r="H747" i="56"/>
  <c r="I747" i="56"/>
  <c r="J747" i="56"/>
  <c r="K747" i="56"/>
  <c r="O747" i="56" s="1"/>
  <c r="L747" i="56"/>
  <c r="M747" i="56"/>
  <c r="D748" i="56"/>
  <c r="E748" i="56"/>
  <c r="F748" i="56"/>
  <c r="G748" i="56"/>
  <c r="H748" i="56"/>
  <c r="I748" i="56"/>
  <c r="J748" i="56"/>
  <c r="N748" i="56" s="1"/>
  <c r="K748" i="56"/>
  <c r="L748" i="56"/>
  <c r="M748" i="56"/>
  <c r="O748" i="56"/>
  <c r="D749" i="56"/>
  <c r="E749" i="56"/>
  <c r="F749" i="56"/>
  <c r="G749" i="56"/>
  <c r="H749" i="56"/>
  <c r="I749" i="56"/>
  <c r="J749" i="56"/>
  <c r="N749" i="56" s="1"/>
  <c r="K749" i="56"/>
  <c r="L749" i="56"/>
  <c r="M749" i="56"/>
  <c r="D750" i="56"/>
  <c r="H750" i="56"/>
  <c r="L750" i="56"/>
  <c r="D758" i="56"/>
  <c r="I758" i="56"/>
  <c r="J758" i="56"/>
  <c r="K758" i="56"/>
  <c r="D759" i="56"/>
  <c r="I759" i="56"/>
  <c r="J759" i="56"/>
  <c r="K759" i="56"/>
  <c r="D760" i="56"/>
  <c r="I760" i="56"/>
  <c r="J760" i="56"/>
  <c r="K760" i="56"/>
  <c r="D761" i="56"/>
  <c r="I761" i="56"/>
  <c r="J761" i="56"/>
  <c r="K761" i="56"/>
  <c r="D762" i="56"/>
  <c r="I762" i="56"/>
  <c r="J762" i="56"/>
  <c r="K762" i="56"/>
  <c r="D763" i="56"/>
  <c r="I763" i="56"/>
  <c r="J763" i="56"/>
  <c r="K763" i="56"/>
  <c r="D764" i="56"/>
  <c r="I764" i="56"/>
  <c r="J764" i="56"/>
  <c r="K764" i="56"/>
  <c r="D765" i="56"/>
  <c r="I765" i="56"/>
  <c r="J765" i="56"/>
  <c r="K765" i="56"/>
  <c r="D766" i="56"/>
  <c r="I766" i="56"/>
  <c r="J766" i="56"/>
  <c r="K766" i="56"/>
  <c r="D767" i="56"/>
  <c r="I767" i="56"/>
  <c r="J767" i="56"/>
  <c r="K767" i="56"/>
  <c r="D768" i="56"/>
  <c r="I768" i="56"/>
  <c r="J768" i="56"/>
  <c r="K768" i="56"/>
  <c r="D769" i="56"/>
  <c r="I769" i="56"/>
  <c r="J769" i="56"/>
  <c r="K769" i="56"/>
  <c r="D770" i="56"/>
  <c r="I770" i="56"/>
  <c r="J770" i="56"/>
  <c r="K770" i="56"/>
  <c r="D771" i="56"/>
  <c r="I771" i="56"/>
  <c r="J771" i="56"/>
  <c r="K771" i="56"/>
  <c r="D772" i="56"/>
  <c r="I772" i="56"/>
  <c r="J772" i="56"/>
  <c r="K772" i="56"/>
  <c r="D773" i="56"/>
  <c r="I773" i="56"/>
  <c r="J773" i="56"/>
  <c r="K773" i="56"/>
  <c r="D774" i="56"/>
  <c r="I774" i="56"/>
  <c r="J774" i="56"/>
  <c r="K774" i="56"/>
  <c r="D775" i="56"/>
  <c r="I775" i="56"/>
  <c r="J775" i="56"/>
  <c r="K775" i="56"/>
  <c r="D776" i="56"/>
  <c r="I776" i="56"/>
  <c r="J776" i="56"/>
  <c r="K776" i="56"/>
  <c r="D777" i="56"/>
  <c r="I777" i="56"/>
  <c r="J777" i="56"/>
  <c r="K777" i="56"/>
  <c r="A778" i="56"/>
  <c r="I778" i="56" s="1"/>
  <c r="B778" i="56"/>
  <c r="J778" i="56" s="1"/>
  <c r="C778" i="56"/>
  <c r="K778" i="56"/>
  <c r="O19" i="68" l="1"/>
  <c r="N19" i="68"/>
  <c r="O87" i="61"/>
  <c r="O28" i="99"/>
  <c r="O750" i="56"/>
  <c r="O557" i="56"/>
  <c r="N577" i="56"/>
  <c r="O386" i="56"/>
  <c r="O384" i="56"/>
  <c r="O382" i="56"/>
  <c r="O296" i="56"/>
  <c r="Q75" i="56"/>
  <c r="N750" i="56"/>
  <c r="L316" i="56"/>
  <c r="O304" i="56"/>
  <c r="O300" i="56"/>
  <c r="O298" i="56"/>
  <c r="O297" i="56"/>
  <c r="L776" i="56"/>
  <c r="L762" i="56"/>
  <c r="L759" i="56"/>
  <c r="O749" i="56"/>
  <c r="O70" i="56"/>
  <c r="Q70" i="56" s="1"/>
  <c r="O722" i="56"/>
  <c r="N730" i="56"/>
  <c r="L768" i="56"/>
  <c r="L764" i="56"/>
  <c r="L761" i="56"/>
  <c r="L760" i="56"/>
  <c r="O704" i="56"/>
  <c r="N692" i="56"/>
  <c r="N690" i="56"/>
  <c r="N686" i="56"/>
  <c r="N684" i="56"/>
  <c r="N682" i="56"/>
  <c r="N678" i="56"/>
  <c r="P547" i="56"/>
  <c r="P545" i="56"/>
  <c r="P543" i="56"/>
  <c r="P541" i="56"/>
  <c r="P533" i="56"/>
  <c r="P531" i="56"/>
  <c r="O518" i="56"/>
  <c r="O516" i="56"/>
  <c r="O506" i="56"/>
  <c r="O504" i="56"/>
  <c r="P455" i="56"/>
  <c r="P451" i="56"/>
  <c r="O416" i="56"/>
  <c r="P371" i="56"/>
  <c r="P369" i="56"/>
  <c r="P367" i="56"/>
  <c r="P365" i="56"/>
  <c r="P361" i="56"/>
  <c r="P357" i="56"/>
  <c r="P355" i="56"/>
  <c r="P353" i="56"/>
  <c r="O343" i="56"/>
  <c r="O257" i="56"/>
  <c r="O255" i="56"/>
  <c r="O172" i="56"/>
  <c r="O164" i="56"/>
  <c r="O156" i="56"/>
  <c r="Q133" i="56"/>
  <c r="Q131" i="56"/>
  <c r="Q129" i="56"/>
  <c r="O719" i="56"/>
  <c r="O718" i="56"/>
  <c r="N691" i="56"/>
  <c r="J577" i="56"/>
  <c r="O569" i="56"/>
  <c r="O568" i="56"/>
  <c r="O515" i="56"/>
  <c r="O514" i="56"/>
  <c r="P364" i="56"/>
  <c r="P363" i="56"/>
  <c r="P362" i="56"/>
  <c r="L230" i="56"/>
  <c r="D230" i="56"/>
  <c r="K90" i="56"/>
  <c r="G90" i="56"/>
  <c r="C90" i="56"/>
  <c r="O90" i="56" s="1"/>
  <c r="L777" i="56"/>
  <c r="L490" i="56"/>
  <c r="D490" i="56"/>
  <c r="O411" i="56"/>
  <c r="O399" i="56"/>
  <c r="O398" i="56"/>
  <c r="P372" i="56"/>
  <c r="O249" i="56"/>
  <c r="O248" i="56"/>
  <c r="O168" i="56"/>
  <c r="O166" i="56"/>
  <c r="O165" i="56"/>
  <c r="Q126" i="56"/>
  <c r="Q125" i="56"/>
  <c r="Q111" i="56"/>
  <c r="Q110" i="56"/>
  <c r="O116" i="56"/>
  <c r="Q100" i="56"/>
  <c r="Q98" i="56"/>
  <c r="Q97" i="56"/>
  <c r="Q96" i="56"/>
  <c r="Q71" i="56"/>
  <c r="L758" i="56"/>
  <c r="O715" i="56"/>
  <c r="O714" i="56"/>
  <c r="O707" i="56"/>
  <c r="O706" i="56"/>
  <c r="O705" i="56"/>
  <c r="N688" i="56"/>
  <c r="N687" i="56"/>
  <c r="N680" i="56"/>
  <c r="N679" i="56"/>
  <c r="O576" i="56"/>
  <c r="L577" i="56"/>
  <c r="H577" i="56"/>
  <c r="D577" i="56"/>
  <c r="O563" i="56"/>
  <c r="O561" i="56"/>
  <c r="O560" i="56"/>
  <c r="M577" i="56"/>
  <c r="K577" i="56"/>
  <c r="I577" i="56"/>
  <c r="G577" i="56"/>
  <c r="E577" i="56"/>
  <c r="C577" i="56"/>
  <c r="J490" i="56"/>
  <c r="F490" i="56"/>
  <c r="M431" i="56"/>
  <c r="P354" i="56"/>
  <c r="O373" i="56"/>
  <c r="N373" i="56"/>
  <c r="M346" i="56"/>
  <c r="L772" i="56"/>
  <c r="L770" i="56"/>
  <c r="L769" i="56"/>
  <c r="N549" i="56"/>
  <c r="O503" i="56"/>
  <c r="N519" i="56"/>
  <c r="M519" i="56"/>
  <c r="L402" i="56"/>
  <c r="J402" i="56"/>
  <c r="H402" i="56"/>
  <c r="F402" i="56"/>
  <c r="D402" i="56"/>
  <c r="K402" i="56"/>
  <c r="G402" i="56"/>
  <c r="C402" i="56"/>
  <c r="J316" i="56"/>
  <c r="F316" i="56"/>
  <c r="P544" i="56"/>
  <c r="P538" i="56"/>
  <c r="P537" i="56"/>
  <c r="O510" i="56"/>
  <c r="O508" i="56"/>
  <c r="O507" i="56"/>
  <c r="O499" i="56"/>
  <c r="O489" i="56"/>
  <c r="O488" i="56"/>
  <c r="O475" i="56"/>
  <c r="O473" i="56"/>
  <c r="O472" i="56"/>
  <c r="O471" i="56"/>
  <c r="K490" i="56"/>
  <c r="I490" i="56"/>
  <c r="G490" i="56"/>
  <c r="E490" i="56"/>
  <c r="C490" i="56"/>
  <c r="P457" i="56"/>
  <c r="P453" i="56"/>
  <c r="P447" i="56"/>
  <c r="P446" i="56"/>
  <c r="P445" i="56"/>
  <c r="P444" i="56"/>
  <c r="O424" i="56"/>
  <c r="O417" i="56"/>
  <c r="O413" i="56"/>
  <c r="O412" i="56"/>
  <c r="O394" i="56"/>
  <c r="O393" i="56"/>
  <c r="O392" i="56"/>
  <c r="P370" i="56"/>
  <c r="P358" i="56"/>
  <c r="O339" i="56"/>
  <c r="O338" i="56"/>
  <c r="O326" i="56"/>
  <c r="O307" i="56"/>
  <c r="O306" i="56"/>
  <c r="O305" i="56"/>
  <c r="N200" i="56"/>
  <c r="P200" i="56" s="1"/>
  <c r="N90" i="56"/>
  <c r="L90" i="56"/>
  <c r="J90" i="56"/>
  <c r="H90" i="56"/>
  <c r="F90" i="56"/>
  <c r="D90" i="56"/>
  <c r="S51" i="56"/>
  <c r="K316" i="56"/>
  <c r="O241" i="56"/>
  <c r="O259" i="56" s="1"/>
  <c r="N259" i="56"/>
  <c r="M259" i="56"/>
  <c r="J230" i="56"/>
  <c r="F230" i="56"/>
  <c r="P180" i="56"/>
  <c r="O200" i="56"/>
  <c r="O51" i="56"/>
  <c r="I316" i="56"/>
  <c r="G316" i="56"/>
  <c r="E316" i="56"/>
  <c r="C316" i="56"/>
  <c r="P281" i="56"/>
  <c r="P280" i="56"/>
  <c r="P279" i="56"/>
  <c r="P278" i="56"/>
  <c r="P277" i="56"/>
  <c r="P276" i="56"/>
  <c r="P266" i="56"/>
  <c r="O256" i="56"/>
  <c r="O250" i="56"/>
  <c r="O246" i="56"/>
  <c r="O245" i="56"/>
  <c r="P228" i="56"/>
  <c r="P226" i="56"/>
  <c r="P225" i="56"/>
  <c r="P212" i="56"/>
  <c r="P210" i="56"/>
  <c r="M230" i="56"/>
  <c r="K230" i="56"/>
  <c r="I230" i="56"/>
  <c r="G230" i="56"/>
  <c r="E230" i="56"/>
  <c r="P190" i="56"/>
  <c r="P189" i="56"/>
  <c r="P188" i="56"/>
  <c r="P187" i="56"/>
  <c r="M173" i="56"/>
  <c r="O160" i="56"/>
  <c r="O158" i="56"/>
  <c r="O157" i="56"/>
  <c r="Q127" i="56"/>
  <c r="Q115" i="56"/>
  <c r="Q114" i="56"/>
  <c r="Q113" i="56"/>
  <c r="Q112" i="56"/>
  <c r="Q108" i="56"/>
  <c r="Q102" i="56"/>
  <c r="Q101" i="56"/>
  <c r="Q85" i="56"/>
  <c r="Q83" i="56"/>
  <c r="Q82" i="56"/>
  <c r="Q73" i="56"/>
  <c r="Q72" i="56"/>
  <c r="I51" i="56"/>
  <c r="L774" i="56"/>
  <c r="L773" i="56"/>
  <c r="L766" i="56"/>
  <c r="L765" i="56"/>
  <c r="O721" i="56"/>
  <c r="O720" i="56"/>
  <c r="O716" i="56"/>
  <c r="O712" i="56"/>
  <c r="O708" i="56"/>
  <c r="O702" i="56"/>
  <c r="N693" i="56"/>
  <c r="N689" i="56"/>
  <c r="N685" i="56"/>
  <c r="N681" i="56"/>
  <c r="N676" i="56"/>
  <c r="O573" i="56"/>
  <c r="O572" i="56"/>
  <c r="O565" i="56"/>
  <c r="O564" i="56"/>
  <c r="O558" i="56"/>
  <c r="O549" i="56"/>
  <c r="P549" i="56" s="1"/>
  <c r="P540" i="56"/>
  <c r="P539" i="56"/>
  <c r="P535" i="56"/>
  <c r="P534" i="56"/>
  <c r="P530" i="56"/>
  <c r="P529" i="56"/>
  <c r="O512" i="56"/>
  <c r="O511" i="56"/>
  <c r="O505" i="56"/>
  <c r="O501" i="56"/>
  <c r="O500" i="56"/>
  <c r="O485" i="56"/>
  <c r="O484" i="56"/>
  <c r="O477" i="56"/>
  <c r="O476" i="56"/>
  <c r="O458" i="56"/>
  <c r="P458" i="56" s="1"/>
  <c r="P448" i="56"/>
  <c r="P442" i="56"/>
  <c r="P441" i="56"/>
  <c r="N431" i="56"/>
  <c r="O430" i="56"/>
  <c r="O425" i="56"/>
  <c r="O419" i="56"/>
  <c r="O418" i="56"/>
  <c r="O401" i="56"/>
  <c r="O400" i="56"/>
  <c r="O396" i="56"/>
  <c r="O395" i="56"/>
  <c r="O390" i="56"/>
  <c r="O389" i="56"/>
  <c r="O387" i="56"/>
  <c r="P368" i="56"/>
  <c r="P360" i="56"/>
  <c r="P359" i="56"/>
  <c r="N346" i="56"/>
  <c r="O345" i="56"/>
  <c r="O341" i="56"/>
  <c r="O340" i="56"/>
  <c r="O336" i="56"/>
  <c r="O335" i="56"/>
  <c r="O334" i="56"/>
  <c r="O333" i="56"/>
  <c r="O329" i="56"/>
  <c r="O328" i="56"/>
  <c r="O327" i="56"/>
  <c r="O346" i="56" s="1"/>
  <c r="O313" i="56"/>
  <c r="O308" i="56"/>
  <c r="O302" i="56"/>
  <c r="O301" i="56"/>
  <c r="P286" i="56"/>
  <c r="P282" i="56"/>
  <c r="P274" i="56"/>
  <c r="P270" i="56"/>
  <c r="P269" i="56"/>
  <c r="P268" i="56"/>
  <c r="P267" i="56"/>
  <c r="O254" i="56"/>
  <c r="O253" i="56"/>
  <c r="O243" i="56"/>
  <c r="O242" i="56"/>
  <c r="O239" i="56"/>
  <c r="P229" i="56"/>
  <c r="P222" i="56"/>
  <c r="P221" i="56"/>
  <c r="P214" i="56"/>
  <c r="P213" i="56"/>
  <c r="P198" i="56"/>
  <c r="P197" i="56"/>
  <c r="P196" i="56"/>
  <c r="P195" i="56"/>
  <c r="P194" i="56"/>
  <c r="P193" i="56"/>
  <c r="P192" i="56"/>
  <c r="P191" i="56"/>
  <c r="P185" i="56"/>
  <c r="P184" i="56"/>
  <c r="P183" i="56"/>
  <c r="P182" i="56"/>
  <c r="P181" i="56"/>
  <c r="O170" i="56"/>
  <c r="O169" i="56"/>
  <c r="O162" i="56"/>
  <c r="O161" i="56"/>
  <c r="O154" i="56"/>
  <c r="O153" i="56"/>
  <c r="Q145" i="56"/>
  <c r="Q144" i="56"/>
  <c r="Q143" i="56"/>
  <c r="Q142" i="56"/>
  <c r="Q141" i="56"/>
  <c r="Q140" i="56"/>
  <c r="Q139" i="56"/>
  <c r="Q138" i="56"/>
  <c r="Q137" i="56"/>
  <c r="Q136" i="56"/>
  <c r="Q135" i="56"/>
  <c r="Q134" i="56"/>
  <c r="P116" i="56"/>
  <c r="Q116" i="56" s="1"/>
  <c r="Q103" i="56"/>
  <c r="Q99" i="56"/>
  <c r="Q89" i="56"/>
  <c r="Q87" i="56"/>
  <c r="Q86" i="56"/>
  <c r="Q79" i="56"/>
  <c r="Q78" i="56"/>
  <c r="Q74" i="56"/>
  <c r="D778" i="56"/>
  <c r="L775" i="56"/>
  <c r="L771" i="56"/>
  <c r="L767" i="56"/>
  <c r="L763" i="56"/>
  <c r="O703" i="56"/>
  <c r="N677" i="56"/>
  <c r="N674" i="56"/>
  <c r="O574" i="56"/>
  <c r="O570" i="56"/>
  <c r="O577" i="56" s="1"/>
  <c r="O566" i="56"/>
  <c r="O562" i="56"/>
  <c r="O388" i="56"/>
  <c r="O171" i="56"/>
  <c r="O167" i="56"/>
  <c r="O163" i="56"/>
  <c r="O159" i="56"/>
  <c r="O155" i="56"/>
  <c r="L778" i="56"/>
  <c r="O509" i="56"/>
  <c r="O486" i="56"/>
  <c r="O482" i="56"/>
  <c r="O478" i="56"/>
  <c r="O474" i="56"/>
  <c r="O314" i="56"/>
  <c r="O303" i="56"/>
  <c r="O299" i="56"/>
  <c r="P227" i="56"/>
  <c r="P223" i="56"/>
  <c r="P219" i="56"/>
  <c r="P215" i="56"/>
  <c r="P211" i="56"/>
  <c r="Q88" i="56"/>
  <c r="Q84" i="56"/>
  <c r="Q80" i="56"/>
  <c r="F51" i="56"/>
  <c r="O26" i="56"/>
  <c r="I26" i="56"/>
  <c r="O431" i="56"/>
  <c r="O173" i="56"/>
  <c r="P19" i="68" l="1"/>
  <c r="Q28" i="99"/>
  <c r="P90" i="56"/>
  <c r="N230" i="56"/>
  <c r="N490" i="56"/>
  <c r="N316" i="56"/>
  <c r="O230" i="56"/>
  <c r="P230" i="56" s="1"/>
  <c r="M402" i="56"/>
  <c r="O519" i="56"/>
  <c r="P373" i="56"/>
  <c r="M316" i="56"/>
  <c r="O316" i="56" s="1"/>
  <c r="M490" i="56"/>
  <c r="Q90" i="56"/>
  <c r="N402" i="56"/>
  <c r="O402" i="56" s="1"/>
  <c r="O490" i="56" l="1"/>
</calcChain>
</file>

<file path=xl/sharedStrings.xml><?xml version="1.0" encoding="utf-8"?>
<sst xmlns="http://schemas.openxmlformats.org/spreadsheetml/2006/main" count="16434" uniqueCount="1354">
  <si>
    <t xml:space="preserve">                                عدد التلامذة الموجودون في الصف الأول (الحكومي و الاهلي) حسب العمر والجنس والمحافظة  للعام الدراسي 2013/2012                          </t>
  </si>
  <si>
    <t xml:space="preserve">                                        عدد التلامذة الموجودون في جميع الصفوف (الحكومي و الاهلي) حسب العمر والجنس والمحافظة للعام الدراسي 2013/2012                                    </t>
  </si>
  <si>
    <t xml:space="preserve">                                        عدد التلامذة الموجودون في جميع الصفوف (الحكومية) حسب العمر والجنس والمحافظة للعام الدراسي 2013/2012                                    </t>
  </si>
  <si>
    <t>عدد التلامذة الموجودون في الصف الاول حسب العمر و الجنس و المحافظة  للتعليم الابتدائي ( الأهلي )للعام الدراسي 2013/2012</t>
  </si>
  <si>
    <t>عدد التلامذة الموجودون في الصف الثاني حسب العمر و الجنس و المحافظة  للتعليم الابتدائي ( الأهلي )للعام الدراسي 2013/2012</t>
  </si>
  <si>
    <t>عدد التلامذة الموجودون في الصف الثالث حسب العمر و الجنس و المحافظة للتعليم الابتدائي ( الأهلي )للعام الدراسي 2013/2012</t>
  </si>
  <si>
    <t>عدد التلامذة الموجودون في الصف الرابع حسب العمر و الجنس و المحافظة للتعليم الابتدائي ( الأهلي )للعام الدراسي 2013/2012</t>
  </si>
  <si>
    <t>عدد التلامذة الموجودون في الصف الخامس حسب العمر و الجنس والمحافظة  للتعليم الابتدائي ( الأهلي )للعام الدراسي 2013/2012</t>
  </si>
  <si>
    <t>عدد التلامذة الموجودون في الصف السادس حسب العمر و الجنس و المحافظة  للتعليم الابتدائي ( الأهلي )للعام الدراسي 2013/2012</t>
  </si>
  <si>
    <t>عدد التلامذة الموجودون في جميع الصفوف حسب العمر والجنس و المحافظة للتعليم الابتدائي ( الأهلي )للعام الدراسي 2013/2012</t>
  </si>
  <si>
    <t xml:space="preserve">عدد المدارس الابتدائية حسب الجنس والاستقلالية وعدد التلامذة المقبولين الجدد والموجودين وأعضاء الهيئة التعليمية (الحكومي و الاهلي) حسب الجنس والمحافظة للعام الدراسي 2013/2012 </t>
  </si>
  <si>
    <t xml:space="preserve">عدد التلامذة الموجودون في الصف الثاني (الحكومي و الاهلي) حسب العمر و الجنس والمحافظة  للعام الدراسي 2013/2012   </t>
  </si>
  <si>
    <t xml:space="preserve">عدد التلامذة الموجودون في الصف الثالث (الحكومي و الاهلي) حسب العمر و الجنس و المحافظة للعام الدراسي 2013/2012   </t>
  </si>
  <si>
    <t xml:space="preserve">                                         عدد التلامذة الموجودون في الصف الرابع (الحكومي و الاهلي) حسب العمر والجنس والمحافظة للعام الدراسي 2013/2012                           </t>
  </si>
  <si>
    <t xml:space="preserve">عدد التلامذة الموجودون في الصف الخامس (الحكومي و الاهلي) حسب العمر والجنس والمحافظة للعام الدراسي 2013/2012                           </t>
  </si>
  <si>
    <t xml:space="preserve">                                 عدد التلامذة الموجودون في الصف السادس (الحكومي و الاهلي) حسب العمر و الجنس و المحافظة للعام الدراسي 2013/2012                            </t>
  </si>
  <si>
    <t xml:space="preserve">عدد التلامذة الموجودون في الصف الثاني (الحكومي ) حسب العمر و الجنس والمحافظة للعام الدراسي 2013/2012   </t>
  </si>
  <si>
    <t xml:space="preserve">عدد التلامذة الموجودون في الصف الثالث (الحكومي ) حسب العمر و الجنس و المحافظة للعام الدراسي 2013/2012   </t>
  </si>
  <si>
    <t xml:space="preserve">                                         عدد التلامذة الموجودون في الصف الرابع (الحكومي) حسب العمر والجنس والمحافظة للعام الدراسي 2013/2012                           </t>
  </si>
  <si>
    <t xml:space="preserve">                                               عدد التلامذة الموجودون في الصف الخامس (الحكومي) حسب العمر والجنس والمحافظة  للعام الدراسي 2013/2012                           </t>
  </si>
  <si>
    <t xml:space="preserve">                                 عدد التلامذة الموجودون في الصف السادس (الحكومي) حسب العمر و الجنس و المحافظة  للعام الدراسي 2013/2012                            </t>
  </si>
  <si>
    <t>عدد المدارس الابتدائية حسب الجنس والدوام وعدد التلامذة المقبولين الجدد والموجودين وأعضاء الهيئة التعليمية حسب الجنس والمحافظة للعام الدراسي 2013/2012 ( الاهلي)</t>
  </si>
  <si>
    <t xml:space="preserve">عدد التلامذة الموجودون في الصف الأول (الحكومي) حسب العمر والجنس والمحافظة للعام الدراسي   2013/2012  </t>
  </si>
  <si>
    <t>اهلي</t>
  </si>
  <si>
    <t>حكومي</t>
  </si>
  <si>
    <t>العمر</t>
  </si>
  <si>
    <t xml:space="preserve">الصف الاول </t>
  </si>
  <si>
    <t xml:space="preserve">الصف الثاني </t>
  </si>
  <si>
    <t xml:space="preserve">الصف الثالث </t>
  </si>
  <si>
    <t xml:space="preserve">الصف الرابع </t>
  </si>
  <si>
    <t xml:space="preserve">الصف الخامس </t>
  </si>
  <si>
    <t>الصف السادس</t>
  </si>
  <si>
    <t>المجموع</t>
  </si>
  <si>
    <t>بنون</t>
  </si>
  <si>
    <t>بنات</t>
  </si>
  <si>
    <t>مجموع</t>
  </si>
  <si>
    <t>11سنة</t>
  </si>
  <si>
    <t>12سنة</t>
  </si>
  <si>
    <t>13سنة</t>
  </si>
  <si>
    <t>14سنة</t>
  </si>
  <si>
    <t>المحافظة</t>
  </si>
  <si>
    <t>عمر 5 سنوات</t>
  </si>
  <si>
    <t>عمر 6 سنوات</t>
  </si>
  <si>
    <t>عمر 7 سنوات</t>
  </si>
  <si>
    <t>عمر 9 سنوات</t>
  </si>
  <si>
    <t>عمر  10  سنوات</t>
  </si>
  <si>
    <t>عمر 11 سنوات</t>
  </si>
  <si>
    <t>عمر 12 سنوات</t>
  </si>
  <si>
    <t>عمر 13 سنوات</t>
  </si>
  <si>
    <t>عمر14 سنوات</t>
  </si>
  <si>
    <t>عمر 15 سنوات</t>
  </si>
  <si>
    <t>مجموع الطلبة</t>
  </si>
  <si>
    <t>نينوى</t>
  </si>
  <si>
    <t>صلاح الدين</t>
  </si>
  <si>
    <t>كركوك</t>
  </si>
  <si>
    <t xml:space="preserve">ديالى </t>
  </si>
  <si>
    <t>بغداد</t>
  </si>
  <si>
    <t>رصافة /  1</t>
  </si>
  <si>
    <t>رصافة / 2</t>
  </si>
  <si>
    <t>رصافة / 3</t>
  </si>
  <si>
    <t>كرخ  /   1</t>
  </si>
  <si>
    <t>كرخ  /  2</t>
  </si>
  <si>
    <t>كرخ   /  3</t>
  </si>
  <si>
    <t>الانبار</t>
  </si>
  <si>
    <t>بابل</t>
  </si>
  <si>
    <t>كربلاء</t>
  </si>
  <si>
    <t>النجف</t>
  </si>
  <si>
    <t>الديوانيـة</t>
  </si>
  <si>
    <t>المثنى</t>
  </si>
  <si>
    <t>واسط</t>
  </si>
  <si>
    <t>ذى قار</t>
  </si>
  <si>
    <t>ميسان</t>
  </si>
  <si>
    <t>البصرة</t>
  </si>
  <si>
    <t>عمر 8 سنوات</t>
  </si>
  <si>
    <t>عمر 10 سنوات</t>
  </si>
  <si>
    <t>عمر 8  سنوات</t>
  </si>
  <si>
    <t>عمر10سنوات</t>
  </si>
  <si>
    <t>عمر 11 سنة</t>
  </si>
  <si>
    <t>عمر11سنة</t>
  </si>
  <si>
    <t>عمر 12 سنة</t>
  </si>
  <si>
    <t>عمر11 سنة</t>
  </si>
  <si>
    <t>عمر12سنة</t>
  </si>
  <si>
    <t>عمر 13 سنة</t>
  </si>
  <si>
    <t>عمر13سنة</t>
  </si>
  <si>
    <t>عمر 14 سنة</t>
  </si>
  <si>
    <t>عمر 13سنة</t>
  </si>
  <si>
    <t>عمر14سنة</t>
  </si>
  <si>
    <t>عمر 15سنة</t>
  </si>
  <si>
    <t>رصافة / 1</t>
  </si>
  <si>
    <t>كرخ  /  1</t>
  </si>
  <si>
    <t>كرخ  / 2</t>
  </si>
  <si>
    <t>كرخ   / 3</t>
  </si>
  <si>
    <t>الديوانية</t>
  </si>
  <si>
    <t>الصف الاول</t>
  </si>
  <si>
    <t>الصف الثاني</t>
  </si>
  <si>
    <t>الصف الثالث</t>
  </si>
  <si>
    <t>الصف الرابع</t>
  </si>
  <si>
    <t>الصف الخامس</t>
  </si>
  <si>
    <t>الصف الثانى</t>
  </si>
  <si>
    <t>رصافة /1</t>
  </si>
  <si>
    <t>رصافة /2</t>
  </si>
  <si>
    <t>رصافة /3</t>
  </si>
  <si>
    <t>ذكور</t>
  </si>
  <si>
    <t>اناث</t>
  </si>
  <si>
    <t>كرخ /1</t>
  </si>
  <si>
    <t>كرخ /2</t>
  </si>
  <si>
    <t>كرخ /3</t>
  </si>
  <si>
    <t>عدد المدارس</t>
  </si>
  <si>
    <t>عدد التلامذة الموجودين</t>
  </si>
  <si>
    <t>مختلطة</t>
  </si>
  <si>
    <t>جدول رقم (14)</t>
  </si>
  <si>
    <t xml:space="preserve">كربلاء </t>
  </si>
  <si>
    <t xml:space="preserve">النجف </t>
  </si>
  <si>
    <t>المحافظات</t>
  </si>
  <si>
    <t>عدد الشعب</t>
  </si>
  <si>
    <t>رصافة/1</t>
  </si>
  <si>
    <t>رصافة/2</t>
  </si>
  <si>
    <t>رصافة/3</t>
  </si>
  <si>
    <t>كرخ / 1</t>
  </si>
  <si>
    <t>كرخ / 2</t>
  </si>
  <si>
    <t>صباحا</t>
  </si>
  <si>
    <t xml:space="preserve"> 5سنة  </t>
  </si>
  <si>
    <t xml:space="preserve"> 6سنة </t>
  </si>
  <si>
    <t xml:space="preserve">7سنة </t>
  </si>
  <si>
    <t xml:space="preserve">8سنة </t>
  </si>
  <si>
    <t xml:space="preserve">9سنة  </t>
  </si>
  <si>
    <t xml:space="preserve">10سنة </t>
  </si>
  <si>
    <t xml:space="preserve">بنون </t>
  </si>
  <si>
    <t xml:space="preserve"> عدد التلامذة المقبولين</t>
  </si>
  <si>
    <t>عدداعضاء الهيئة التعليمية</t>
  </si>
  <si>
    <t>جدول رقم (15)</t>
  </si>
  <si>
    <t>جدول رقم (16)</t>
  </si>
  <si>
    <t>كربلاء المقدسة</t>
  </si>
  <si>
    <t>القادسية</t>
  </si>
  <si>
    <t>النجف الاشرف</t>
  </si>
  <si>
    <t>عمر 11سنة</t>
  </si>
  <si>
    <t>عمر 12سنة</t>
  </si>
  <si>
    <t>عمر 14سنة</t>
  </si>
  <si>
    <t>عمر 8سنوات</t>
  </si>
  <si>
    <t xml:space="preserve">عمر 12 سنة </t>
  </si>
  <si>
    <t xml:space="preserve">عمر 12  سنة </t>
  </si>
  <si>
    <t xml:space="preserve">عمر 13  سنة </t>
  </si>
  <si>
    <t xml:space="preserve">عمر 14  سنة </t>
  </si>
  <si>
    <t xml:space="preserve">عمر 15 سنة </t>
  </si>
  <si>
    <t>جدول رقم (32)</t>
  </si>
  <si>
    <t xml:space="preserve">جدول رقم  (  52  )  </t>
  </si>
  <si>
    <t>جدول رقم  (17)</t>
  </si>
  <si>
    <t>جدول رقم  (18)</t>
  </si>
  <si>
    <t>جدول رقم  (19)</t>
  </si>
  <si>
    <t>جدول رقم  (20)</t>
  </si>
  <si>
    <t>تابع جدول رقم (21)</t>
  </si>
  <si>
    <t>جدول رقم (33)</t>
  </si>
  <si>
    <t>جدول رقم (34)</t>
  </si>
  <si>
    <t>جدول رقم  (35)</t>
  </si>
  <si>
    <t>جدول رقم  (36)</t>
  </si>
  <si>
    <t>جدول رقم  (37)</t>
  </si>
  <si>
    <t>جدول رقم  (38)</t>
  </si>
  <si>
    <t xml:space="preserve">جدول رقم  (  53  )  </t>
  </si>
  <si>
    <t xml:space="preserve">جدول رقم  (  55  )  </t>
  </si>
  <si>
    <t xml:space="preserve">جدول رقم  (  56  )  </t>
  </si>
  <si>
    <t xml:space="preserve">جدول رقم  (  57  )  </t>
  </si>
  <si>
    <t xml:space="preserve">جدول رقم  ( 58 )  </t>
  </si>
  <si>
    <t xml:space="preserve">جدول رقم  (  59  )  </t>
  </si>
  <si>
    <t xml:space="preserve">تابع جدول رقم  (  59  )  </t>
  </si>
  <si>
    <t>الاهلي</t>
  </si>
  <si>
    <t>الحكومي</t>
  </si>
  <si>
    <t>الاهلي والحكومي</t>
  </si>
  <si>
    <t>Baghdad</t>
  </si>
  <si>
    <t>Governorate</t>
  </si>
  <si>
    <t>Total</t>
  </si>
  <si>
    <t xml:space="preserve">بنون  </t>
  </si>
  <si>
    <t xml:space="preserve">بنات </t>
  </si>
  <si>
    <t>Girls</t>
  </si>
  <si>
    <t>Boys</t>
  </si>
  <si>
    <t>No.of class</t>
  </si>
  <si>
    <t>Kirkuk</t>
  </si>
  <si>
    <t>Dyala</t>
  </si>
  <si>
    <t>Babylon</t>
  </si>
  <si>
    <t>Kerbela</t>
  </si>
  <si>
    <t>Najaf</t>
  </si>
  <si>
    <t>Qadysia</t>
  </si>
  <si>
    <t>Al-muthanna</t>
  </si>
  <si>
    <t>Wasit</t>
  </si>
  <si>
    <t>Thi-Qar</t>
  </si>
  <si>
    <t>Missan</t>
  </si>
  <si>
    <t>Basrah</t>
  </si>
  <si>
    <t>Aged 6 years</t>
  </si>
  <si>
    <t>Aged 10 years</t>
  </si>
  <si>
    <t>Aged 9 years</t>
  </si>
  <si>
    <t>Aged 8 years</t>
  </si>
  <si>
    <t>Aged 7 years</t>
  </si>
  <si>
    <t>Aged 5 years</t>
  </si>
  <si>
    <t>Aged 11 years</t>
  </si>
  <si>
    <t>Aged 12 years</t>
  </si>
  <si>
    <t>Aged 13 years</t>
  </si>
  <si>
    <t>Aged 14 years</t>
  </si>
  <si>
    <t>Aged 15 years</t>
  </si>
  <si>
    <t>5 years</t>
  </si>
  <si>
    <t>More than 15</t>
  </si>
  <si>
    <t>6 years</t>
  </si>
  <si>
    <t>7years</t>
  </si>
  <si>
    <t>8 years</t>
  </si>
  <si>
    <t>9 years</t>
  </si>
  <si>
    <t>10 years</t>
  </si>
  <si>
    <t>11 years</t>
  </si>
  <si>
    <t>12 years</t>
  </si>
  <si>
    <t>13 years</t>
  </si>
  <si>
    <t>14 years</t>
  </si>
  <si>
    <t>Mixed</t>
  </si>
  <si>
    <t>7 years</t>
  </si>
  <si>
    <t>Age</t>
  </si>
  <si>
    <t>5 year</t>
  </si>
  <si>
    <t>8 year</t>
  </si>
  <si>
    <t>9 year</t>
  </si>
  <si>
    <t>10 year</t>
  </si>
  <si>
    <t>15 years</t>
  </si>
  <si>
    <t>14years</t>
  </si>
  <si>
    <t>10years</t>
  </si>
  <si>
    <t>11years</t>
  </si>
  <si>
    <t>12years</t>
  </si>
  <si>
    <t>13years</t>
  </si>
  <si>
    <t>Number of classes</t>
  </si>
  <si>
    <t>Teaching staff</t>
  </si>
  <si>
    <t>15years</t>
  </si>
  <si>
    <t>9years</t>
  </si>
  <si>
    <t>8years</t>
  </si>
  <si>
    <t>6years</t>
  </si>
  <si>
    <t>5years</t>
  </si>
  <si>
    <t>More than 14</t>
  </si>
  <si>
    <t>6year</t>
  </si>
  <si>
    <t>7year</t>
  </si>
  <si>
    <t>boys</t>
  </si>
  <si>
    <t>Fifth grade</t>
  </si>
  <si>
    <t>First grade</t>
  </si>
  <si>
    <t>Second grade</t>
  </si>
  <si>
    <t>Third grade</t>
  </si>
  <si>
    <t>Fourth grade</t>
  </si>
  <si>
    <t>Sixth grade</t>
  </si>
  <si>
    <t xml:space="preserve">Second grade </t>
  </si>
  <si>
    <t>Six grade</t>
  </si>
  <si>
    <t>first grade</t>
  </si>
  <si>
    <t xml:space="preserve">Third grade </t>
  </si>
  <si>
    <t xml:space="preserve">Fifth grade </t>
  </si>
  <si>
    <t xml:space="preserve"> 8سنة </t>
  </si>
  <si>
    <t xml:space="preserve"> </t>
  </si>
  <si>
    <t xml:space="preserve"> 15سنة فأكثر</t>
  </si>
  <si>
    <t>ديني</t>
  </si>
  <si>
    <t>الا</t>
  </si>
  <si>
    <t>هاي</t>
  </si>
  <si>
    <t>Table (3)</t>
  </si>
  <si>
    <t>الرصافة/1</t>
  </si>
  <si>
    <t>الرصافة/2</t>
  </si>
  <si>
    <t>الرصافة/3</t>
  </si>
  <si>
    <t>الكرخ / 1</t>
  </si>
  <si>
    <t>الكرخ / 2</t>
  </si>
  <si>
    <t>الكرخ /3</t>
  </si>
  <si>
    <t>AL.Karkh/1</t>
  </si>
  <si>
    <t>AL.Karkh/2</t>
  </si>
  <si>
    <t>AL.Karkh/3</t>
  </si>
  <si>
    <t>الكرخ /1</t>
  </si>
  <si>
    <t>الكرخ /2</t>
  </si>
  <si>
    <t>الرصافة /  1</t>
  </si>
  <si>
    <t>الرصافة / 3</t>
  </si>
  <si>
    <t>الرصافة / 2</t>
  </si>
  <si>
    <t>الكرخ  /   1</t>
  </si>
  <si>
    <t>الكرخ   /  3</t>
  </si>
  <si>
    <t>الكرخ  /  2</t>
  </si>
  <si>
    <t>الكرخ  /1</t>
  </si>
  <si>
    <t>الكرخ  /2</t>
  </si>
  <si>
    <t>الكرخ   /3</t>
  </si>
  <si>
    <t>الرصافة /1</t>
  </si>
  <si>
    <t>الرصافة /2</t>
  </si>
  <si>
    <t>الرصافة /3</t>
  </si>
  <si>
    <t>Salah AL-Deen</t>
  </si>
  <si>
    <t>Fifthgrade</t>
  </si>
  <si>
    <t>AL.Ressafa/1</t>
  </si>
  <si>
    <t>AL.Ressafa/2</t>
  </si>
  <si>
    <t>AL.Ressafa/3</t>
  </si>
  <si>
    <t>بـــغــــداد</t>
  </si>
  <si>
    <t>بـــــغــــــداد</t>
  </si>
  <si>
    <r>
      <rPr>
        <b/>
        <sz val="12"/>
        <rFont val="Arial"/>
        <family val="2"/>
      </rPr>
      <t>الصف الاول</t>
    </r>
    <r>
      <rPr>
        <sz val="12"/>
        <rFont val="Arial"/>
        <family val="2"/>
      </rPr>
      <t xml:space="preserve"> </t>
    </r>
  </si>
  <si>
    <t>AL- Anbar</t>
  </si>
  <si>
    <t>AL- Basrah</t>
  </si>
  <si>
    <t>بـــــغــــداد</t>
  </si>
  <si>
    <t>Salah Al-deen</t>
  </si>
  <si>
    <t>Al- Najaf</t>
  </si>
  <si>
    <t>Al- Qadysia</t>
  </si>
  <si>
    <t>Al-Muthanna</t>
  </si>
  <si>
    <t>Al.Ressafa/1</t>
  </si>
  <si>
    <t>Al.Ressafa/2</t>
  </si>
  <si>
    <t>Al.Ressafa/3</t>
  </si>
  <si>
    <t>Al.Karkh/1</t>
  </si>
  <si>
    <t>Al.Karkh/2</t>
  </si>
  <si>
    <t>Al.Karkh/3</t>
  </si>
  <si>
    <t>بغــــــداد</t>
  </si>
  <si>
    <t>بغـــــداد</t>
  </si>
  <si>
    <t>ديالى</t>
  </si>
  <si>
    <t>Al- Anbar</t>
  </si>
  <si>
    <t>ذي قار</t>
  </si>
  <si>
    <t>عدد المدارس المسائية</t>
  </si>
  <si>
    <t>عدد المكتبات</t>
  </si>
  <si>
    <t xml:space="preserve">   5سنة  </t>
  </si>
  <si>
    <t xml:space="preserve">عدد المدارس </t>
  </si>
  <si>
    <t>Number of school</t>
  </si>
  <si>
    <t>مختلط</t>
  </si>
  <si>
    <t>أ</t>
  </si>
  <si>
    <t>استقلالية المدرسة</t>
  </si>
  <si>
    <t xml:space="preserve">عدد المدارس حسب الدوام </t>
  </si>
  <si>
    <t>Acceptablepupils</t>
  </si>
  <si>
    <t>Number of enrolled</t>
  </si>
  <si>
    <t>Number of teaching staff</t>
  </si>
  <si>
    <t xml:space="preserve">school Independence </t>
  </si>
  <si>
    <t>number of schools as working</t>
  </si>
  <si>
    <t>اصلية</t>
  </si>
  <si>
    <t xml:space="preserve">ضيف </t>
  </si>
  <si>
    <t>ظهرا</t>
  </si>
  <si>
    <t>صباحا وظهرا</t>
  </si>
  <si>
    <t>مساءا</t>
  </si>
  <si>
    <t>Male</t>
  </si>
  <si>
    <t>Female</t>
  </si>
  <si>
    <t>Origin</t>
  </si>
  <si>
    <t>Guest</t>
  </si>
  <si>
    <t>Morning</t>
  </si>
  <si>
    <t>Noontime</t>
  </si>
  <si>
    <t xml:space="preserve">Morning and noontime </t>
  </si>
  <si>
    <t>Evening</t>
  </si>
  <si>
    <t>بـــــغـــــداد</t>
  </si>
  <si>
    <t>Al- Basrah</t>
  </si>
  <si>
    <t xml:space="preserve">                                                                                              </t>
  </si>
  <si>
    <t>أعضاء الهيئة التعليمية</t>
  </si>
  <si>
    <t xml:space="preserve"> Teaching staff</t>
  </si>
  <si>
    <t xml:space="preserve">   Acceptablepupils new </t>
  </si>
  <si>
    <t>School Independence</t>
  </si>
  <si>
    <t xml:space="preserve">اصلية </t>
  </si>
  <si>
    <t>ضيف</t>
  </si>
  <si>
    <t>Males</t>
  </si>
  <si>
    <t>Females</t>
  </si>
  <si>
    <t>Origion</t>
  </si>
  <si>
    <t xml:space="preserve">أعضاء الهيئة التعليمية </t>
  </si>
  <si>
    <t xml:space="preserve">عدد التلامذة المقبولين </t>
  </si>
  <si>
    <t xml:space="preserve">ذكور </t>
  </si>
  <si>
    <t>المجمــــــــــوع</t>
  </si>
  <si>
    <t>6 year</t>
  </si>
  <si>
    <t>7 year</t>
  </si>
  <si>
    <t>11 year</t>
  </si>
  <si>
    <t>12 year</t>
  </si>
  <si>
    <t>13 year</t>
  </si>
  <si>
    <t>14 year</t>
  </si>
  <si>
    <t xml:space="preserve">15سنة فأكثر </t>
  </si>
  <si>
    <t xml:space="preserve">7 years </t>
  </si>
  <si>
    <t xml:space="preserve">8 years </t>
  </si>
  <si>
    <t xml:space="preserve">9 years </t>
  </si>
  <si>
    <t xml:space="preserve">10 years </t>
  </si>
  <si>
    <t xml:space="preserve">11 years </t>
  </si>
  <si>
    <t xml:space="preserve">Total </t>
  </si>
  <si>
    <t>مديــــــر</t>
  </si>
  <si>
    <t>معــــــاون</t>
  </si>
  <si>
    <t>معلـــــم</t>
  </si>
  <si>
    <t>مرشــــد</t>
  </si>
  <si>
    <t>المجمـــــــــوع</t>
  </si>
  <si>
    <t>Manager</t>
  </si>
  <si>
    <t>Assistant</t>
  </si>
  <si>
    <t>Teacher</t>
  </si>
  <si>
    <t>Adviser</t>
  </si>
  <si>
    <t>التربية الاسلامية</t>
  </si>
  <si>
    <t>اللغة العربية</t>
  </si>
  <si>
    <t>اللغة الانكليزية</t>
  </si>
  <si>
    <t>اللغة الكردية</t>
  </si>
  <si>
    <t>الرياضيات</t>
  </si>
  <si>
    <t>علوم / علوم الحياة</t>
  </si>
  <si>
    <t>الكيمياء</t>
  </si>
  <si>
    <t>الفيزياء</t>
  </si>
  <si>
    <t>Islamic</t>
  </si>
  <si>
    <t>Arabic language</t>
  </si>
  <si>
    <t>English language</t>
  </si>
  <si>
    <t>Kurdish</t>
  </si>
  <si>
    <t>Mathematics</t>
  </si>
  <si>
    <t>Biology</t>
  </si>
  <si>
    <t>chemistry</t>
  </si>
  <si>
    <t>Physics</t>
  </si>
  <si>
    <t>تاريخ</t>
  </si>
  <si>
    <t>جغرافية</t>
  </si>
  <si>
    <t>اجتماعيات</t>
  </si>
  <si>
    <t>التربية الرياضية</t>
  </si>
  <si>
    <t>التربية الفنية</t>
  </si>
  <si>
    <t>تربية علم النفس</t>
  </si>
  <si>
    <t>اخرى</t>
  </si>
  <si>
    <t>History</t>
  </si>
  <si>
    <t>Geography</t>
  </si>
  <si>
    <t>Sociological</t>
  </si>
  <si>
    <t>sport</t>
  </si>
  <si>
    <t>Art</t>
  </si>
  <si>
    <t>Psychology</t>
  </si>
  <si>
    <t>Others</t>
  </si>
  <si>
    <t>التربية الخاصة</t>
  </si>
  <si>
    <t>اقتصاد منزلي</t>
  </si>
  <si>
    <t>حاسوب</t>
  </si>
  <si>
    <t>اللغة التركمانية</t>
  </si>
  <si>
    <t>اللغة السريانية</t>
  </si>
  <si>
    <t>عام</t>
  </si>
  <si>
    <t>Private education</t>
  </si>
  <si>
    <t>Domestic</t>
  </si>
  <si>
    <t>Computer</t>
  </si>
  <si>
    <t>Turkoman</t>
  </si>
  <si>
    <t>Syriac language</t>
  </si>
  <si>
    <t>general</t>
  </si>
  <si>
    <t>دبلوم عام</t>
  </si>
  <si>
    <t>دورات تربوية</t>
  </si>
  <si>
    <t>معاهد المعلمين</t>
  </si>
  <si>
    <t>معاهد الفنون  الجميلة</t>
  </si>
  <si>
    <t>الجامعيـــــــــة</t>
  </si>
  <si>
    <t>الشهــــــادات العليــــــــــــا</t>
  </si>
  <si>
    <t>public diploma</t>
  </si>
  <si>
    <t>Educational courses</t>
  </si>
  <si>
    <t>Teacher Institutes</t>
  </si>
  <si>
    <t>Art institutes</t>
  </si>
  <si>
    <t>University</t>
  </si>
  <si>
    <t>High certificates</t>
  </si>
  <si>
    <t>Other</t>
  </si>
  <si>
    <t>تربوية</t>
  </si>
  <si>
    <t>غير تربوية</t>
  </si>
  <si>
    <t>دبلوم عالي</t>
  </si>
  <si>
    <t>ماجستير</t>
  </si>
  <si>
    <t>دكتوراه</t>
  </si>
  <si>
    <t>Educational</t>
  </si>
  <si>
    <t>Non-educational</t>
  </si>
  <si>
    <t>Diploma</t>
  </si>
  <si>
    <t>Master</t>
  </si>
  <si>
    <t>Doctor</t>
  </si>
  <si>
    <t xml:space="preserve">خارج قوة العمل </t>
  </si>
  <si>
    <t xml:space="preserve">out of work force </t>
  </si>
  <si>
    <t xml:space="preserve">المجموع </t>
  </si>
  <si>
    <t>عدد اعضاء الهيئات التعليمية المشاركين في الدورات التدريبية للعام السابق</t>
  </si>
  <si>
    <t>No.of teaching staff participatants at traing course for last year</t>
  </si>
  <si>
    <t xml:space="preserve">الارشاد التربوي </t>
  </si>
  <si>
    <t xml:space="preserve">تدريس الحاسوب </t>
  </si>
  <si>
    <t xml:space="preserve">خدمة الانترنيت </t>
  </si>
  <si>
    <t>تدريس اللغات الاجنبية</t>
  </si>
  <si>
    <t>التغذية المدرسية</t>
  </si>
  <si>
    <t>foreign languages teaching</t>
  </si>
  <si>
    <t>الكردي</t>
  </si>
  <si>
    <t xml:space="preserve">التركماني </t>
  </si>
  <si>
    <t>السرياني</t>
  </si>
  <si>
    <t>educational gwdance</t>
  </si>
  <si>
    <t xml:space="preserve">computer teaching </t>
  </si>
  <si>
    <t>internet service</t>
  </si>
  <si>
    <t xml:space="preserve">foreign longuage teaching </t>
  </si>
  <si>
    <t xml:space="preserve">Kurdish </t>
  </si>
  <si>
    <t>Twikish</t>
  </si>
  <si>
    <t xml:space="preserve">Syrian </t>
  </si>
  <si>
    <t>schooling feeding</t>
  </si>
  <si>
    <t>عدد الابنية حسب العائدية</t>
  </si>
  <si>
    <t>عدد الابنية التى تشغلها</t>
  </si>
  <si>
    <t>عدد الابنية حسب الحالة العمرانية</t>
  </si>
  <si>
    <t>نوع البناء</t>
  </si>
  <si>
    <t>المكتبات</t>
  </si>
  <si>
    <t>عدد الابنية التي يصلها ماء صالح للشرب</t>
  </si>
  <si>
    <t>عدد الابنية التي تتوفر فيها مرافق صحية</t>
  </si>
  <si>
    <t>عدد الابنية المزودة بخدمة المجاري</t>
  </si>
  <si>
    <t>عدد الابنية التي تحوي على سياج</t>
  </si>
  <si>
    <t>No.of Builds</t>
  </si>
  <si>
    <t>No.of  resident Builds</t>
  </si>
  <si>
    <t>No.of Builds by construction</t>
  </si>
  <si>
    <t>Building type</t>
  </si>
  <si>
    <t>حكومية</t>
  </si>
  <si>
    <t>مستاجرة</t>
  </si>
  <si>
    <t>مدرسة واحدة</t>
  </si>
  <si>
    <t>مدرستان</t>
  </si>
  <si>
    <t>ثلاث فاكثر</t>
  </si>
  <si>
    <t>صالحة</t>
  </si>
  <si>
    <t>بحاجة الى ترميم</t>
  </si>
  <si>
    <t>غير صالحة</t>
  </si>
  <si>
    <t>مدرسي</t>
  </si>
  <si>
    <t>غير مدرسى</t>
  </si>
  <si>
    <t>عدد الكتب</t>
  </si>
  <si>
    <t>Governmental</t>
  </si>
  <si>
    <t>عائدة للتربية</t>
  </si>
  <si>
    <t>لجهات اخرى</t>
  </si>
  <si>
    <t>Repair</t>
  </si>
  <si>
    <t xml:space="preserve">for education </t>
  </si>
  <si>
    <t>others</t>
  </si>
  <si>
    <t>Rented</t>
  </si>
  <si>
    <t>more than 3</t>
  </si>
  <si>
    <t>Suitable</t>
  </si>
  <si>
    <t>Unfit</t>
  </si>
  <si>
    <t>School</t>
  </si>
  <si>
    <t>Non-school</t>
  </si>
  <si>
    <t>Buiuld  water received</t>
  </si>
  <si>
    <t>Builds have toilet facility</t>
  </si>
  <si>
    <t>Sewagebuilds</t>
  </si>
  <si>
    <t>builds have a Fence</t>
  </si>
  <si>
    <t>عدد الابنية المدرسية حسب عدد الصفوف</t>
  </si>
  <si>
    <t>عدد الابنية حسب مادة البناء</t>
  </si>
  <si>
    <t>Number of schools by floor</t>
  </si>
  <si>
    <t>Number of schools by classes</t>
  </si>
  <si>
    <t>No.of builds by material type</t>
  </si>
  <si>
    <t>طابق واحد</t>
  </si>
  <si>
    <t xml:space="preserve">طابقين </t>
  </si>
  <si>
    <t xml:space="preserve">ثلاثة طوابق </t>
  </si>
  <si>
    <t xml:space="preserve">6 صف </t>
  </si>
  <si>
    <t>صف 9</t>
  </si>
  <si>
    <t>صف12</t>
  </si>
  <si>
    <t>صف 18</t>
  </si>
  <si>
    <t>صف 24</t>
  </si>
  <si>
    <t>طابوق أو حجر</t>
  </si>
  <si>
    <t>هياكل حديدية</t>
  </si>
  <si>
    <t>كرفانات</t>
  </si>
  <si>
    <t>صريفة أو خيمة او طين</t>
  </si>
  <si>
    <t>بناء جاهز</t>
  </si>
  <si>
    <t>1Floors</t>
  </si>
  <si>
    <t>2Floors</t>
  </si>
  <si>
    <t>3Floors</t>
  </si>
  <si>
    <t xml:space="preserve"> 6 classes</t>
  </si>
  <si>
    <t>9 classes</t>
  </si>
  <si>
    <t xml:space="preserve"> 12 classes</t>
  </si>
  <si>
    <t xml:space="preserve"> 18 classes</t>
  </si>
  <si>
    <t xml:space="preserve"> 24 classes</t>
  </si>
  <si>
    <t>Bricks</t>
  </si>
  <si>
    <t>iron structures</t>
  </si>
  <si>
    <t>caravans</t>
  </si>
  <si>
    <t>Tents</t>
  </si>
  <si>
    <t>Ready build</t>
  </si>
  <si>
    <t xml:space="preserve">عدد التلامذة الموجودين  حسب الصفوف </t>
  </si>
  <si>
    <t xml:space="preserve">الصف الأول </t>
  </si>
  <si>
    <t xml:space="preserve">الصف الثالث  </t>
  </si>
  <si>
    <t xml:space="preserve">الصف الرابع  </t>
  </si>
  <si>
    <t xml:space="preserve">المجمــــــوع </t>
  </si>
  <si>
    <t>إناث</t>
  </si>
  <si>
    <t xml:space="preserve">مدارس فيها صفوف خاصة </t>
  </si>
  <si>
    <t>المدارس حسب البيئة</t>
  </si>
  <si>
    <t>schools with special classes</t>
  </si>
  <si>
    <t>Schools by Environment</t>
  </si>
  <si>
    <t>حضر</t>
  </si>
  <si>
    <t>ريف</t>
  </si>
  <si>
    <t>Urban</t>
  </si>
  <si>
    <t>Rural</t>
  </si>
  <si>
    <t>الرصافة /4</t>
  </si>
  <si>
    <t>الرصافة /5</t>
  </si>
  <si>
    <t>الرصافة /6</t>
  </si>
  <si>
    <t>الكرخ  /3</t>
  </si>
  <si>
    <t>الكرخ  /4</t>
  </si>
  <si>
    <t>الكرخ   /4</t>
  </si>
  <si>
    <t>المعاقون فيزياوياً</t>
  </si>
  <si>
    <t xml:space="preserve">االمعاقون بصرياً </t>
  </si>
  <si>
    <t>المعاقون سمعياً</t>
  </si>
  <si>
    <t>المعاقون  ذهنياً</t>
  </si>
  <si>
    <t xml:space="preserve">حالات نفسية </t>
  </si>
  <si>
    <t>physics disability</t>
  </si>
  <si>
    <t>optic  disability</t>
  </si>
  <si>
    <t>articular  disability</t>
  </si>
  <si>
    <t>mental  disability</t>
  </si>
  <si>
    <t>psychological</t>
  </si>
  <si>
    <t>المدارس التي فيها صفوف لليافعين</t>
  </si>
  <si>
    <t>الموقع البيئي للمدرسة</t>
  </si>
  <si>
    <t>schools of youth</t>
  </si>
  <si>
    <t>schools have youth classes</t>
  </si>
  <si>
    <t>Environmental position of school</t>
  </si>
  <si>
    <t>Number of enrolled pupils  by grade</t>
  </si>
  <si>
    <t xml:space="preserve">المرحلة الأولى </t>
  </si>
  <si>
    <t xml:space="preserve">المرحلة الثانية  </t>
  </si>
  <si>
    <t xml:space="preserve">المرحلة الثالثة  </t>
  </si>
  <si>
    <t xml:space="preserve">المرحلة الرابعة   </t>
  </si>
  <si>
    <t xml:space="preserve"> Number of failed pupils  By grade</t>
  </si>
  <si>
    <t xml:space="preserve"> Number of leaving pupils  by grade</t>
  </si>
  <si>
    <t xml:space="preserve"> Number of successful pupils by grade </t>
  </si>
  <si>
    <t xml:space="preserve">No.pupils at all stage by age, sex and governorate </t>
  </si>
  <si>
    <t xml:space="preserve">No.pupils at firast stage by age, sex and governorate </t>
  </si>
  <si>
    <t xml:space="preserve">No.pupils at second stage by age, sex and governorate </t>
  </si>
  <si>
    <t xml:space="preserve">No.pupils at third stage by age, sex and governorate </t>
  </si>
  <si>
    <t xml:space="preserve">No.pupils at forth  stage by age, sex and governorate </t>
  </si>
  <si>
    <t>عدد اعضاء الهيئة التعليمية</t>
  </si>
  <si>
    <t xml:space="preserve"> enrolled  students</t>
  </si>
  <si>
    <t>التلامذة الموجودين</t>
  </si>
  <si>
    <t xml:space="preserve">7 سنة </t>
  </si>
  <si>
    <t xml:space="preserve">8 سنة </t>
  </si>
  <si>
    <t xml:space="preserve">  9 سنة </t>
  </si>
  <si>
    <t xml:space="preserve"> 10 سنة </t>
  </si>
  <si>
    <t xml:space="preserve"> 11 سنة</t>
  </si>
  <si>
    <t>13 سنة</t>
  </si>
  <si>
    <t xml:space="preserve">  14 سنة</t>
  </si>
  <si>
    <t xml:space="preserve"> 12 سنة   </t>
  </si>
  <si>
    <t xml:space="preserve"> 5 سنة  </t>
  </si>
  <si>
    <t xml:space="preserve"> 6 سنة </t>
  </si>
  <si>
    <t>Nenavah</t>
  </si>
  <si>
    <t>بطىء التعليم</t>
  </si>
  <si>
    <t>عمر9 سنوات</t>
  </si>
  <si>
    <t>عمر 11سنوات</t>
  </si>
  <si>
    <t>عمر10 سنوات</t>
  </si>
  <si>
    <t>عمر 13سنوات</t>
  </si>
  <si>
    <t>عمر14سنوات</t>
  </si>
  <si>
    <t>عمر11سنوات</t>
  </si>
  <si>
    <t>عمر 14 سنوات</t>
  </si>
  <si>
    <t xml:space="preserve">  education  disability</t>
  </si>
  <si>
    <t>*</t>
  </si>
  <si>
    <t xml:space="preserve">    *</t>
  </si>
  <si>
    <t>التلامذه الموجودين</t>
  </si>
  <si>
    <t>اعضاء الهيئة التعليمية</t>
  </si>
  <si>
    <t>Table (8)</t>
  </si>
  <si>
    <t>جدول ( 28 )</t>
  </si>
  <si>
    <t>Table (7)</t>
  </si>
  <si>
    <t>Table (96)</t>
  </si>
  <si>
    <t>Table (102)</t>
  </si>
  <si>
    <t>عدد الابنية حسب عدد الطوابق</t>
  </si>
  <si>
    <t xml:space="preserve">الصف السادس </t>
  </si>
  <si>
    <t>الكرخ/1</t>
  </si>
  <si>
    <t>الكرخ/2</t>
  </si>
  <si>
    <t>الكرخ/3</t>
  </si>
  <si>
    <t>دبلوم معاهد المعلمين</t>
  </si>
  <si>
    <t>خاص</t>
  </si>
  <si>
    <t>المختبرات</t>
  </si>
  <si>
    <t>هل توجد مختبرات</t>
  </si>
  <si>
    <t xml:space="preserve">مختبرعلوم </t>
  </si>
  <si>
    <t>مختبر فيزياء</t>
  </si>
  <si>
    <t xml:space="preserve">مختبركيمياء </t>
  </si>
  <si>
    <t xml:space="preserve">مختبر احياء </t>
  </si>
  <si>
    <t xml:space="preserve">مجمع مختبرات </t>
  </si>
  <si>
    <t xml:space="preserve">مختبر لغة </t>
  </si>
  <si>
    <t xml:space="preserve">مختبر حاسوب </t>
  </si>
  <si>
    <t>نعم</t>
  </si>
  <si>
    <t>كلا</t>
  </si>
  <si>
    <t>Spical</t>
  </si>
  <si>
    <t xml:space="preserve">Morning &amp; noontime </t>
  </si>
  <si>
    <t>Table (10)</t>
  </si>
  <si>
    <t>Table (11)</t>
  </si>
  <si>
    <t xml:space="preserve">Morning&amp; noontime </t>
  </si>
  <si>
    <t>Table (60)</t>
  </si>
  <si>
    <t>Table (105)</t>
  </si>
  <si>
    <t xml:space="preserve">ملاحظة:الدراسة صباحية فقط في المدارس الاهلية </t>
  </si>
  <si>
    <t>علوم/علوم الحياة</t>
  </si>
  <si>
    <t>Speical</t>
  </si>
  <si>
    <t>ذ</t>
  </si>
  <si>
    <t>Table (48)</t>
  </si>
  <si>
    <t>Table (51)</t>
  </si>
  <si>
    <t>عمر10 سنة</t>
  </si>
  <si>
    <t>Table (63)</t>
  </si>
  <si>
    <t>Table (69)</t>
  </si>
  <si>
    <t>Table (74)</t>
  </si>
  <si>
    <t>Table (75)</t>
  </si>
  <si>
    <t>Table (76)</t>
  </si>
  <si>
    <t>Table (78)</t>
  </si>
  <si>
    <t>Special</t>
  </si>
  <si>
    <t>Noon-time</t>
  </si>
  <si>
    <t>Table (122)</t>
  </si>
  <si>
    <t>Table (135)</t>
  </si>
  <si>
    <t>special</t>
  </si>
  <si>
    <t xml:space="preserve">الاقسام </t>
  </si>
  <si>
    <t xml:space="preserve">البيئة </t>
  </si>
  <si>
    <t>Environment</t>
  </si>
  <si>
    <t>Department</t>
  </si>
  <si>
    <t>government</t>
  </si>
  <si>
    <t>rural</t>
  </si>
  <si>
    <t xml:space="preserve"> total</t>
  </si>
  <si>
    <t>Private</t>
  </si>
  <si>
    <t>religious</t>
  </si>
  <si>
    <t xml:space="preserve">المجموع الكلي </t>
  </si>
  <si>
    <t>all total</t>
  </si>
  <si>
    <t>عدد التلامذة الناجحين</t>
  </si>
  <si>
    <t>عدد التلامذة الراسبين</t>
  </si>
  <si>
    <t>عدد التلامذة التاركين</t>
  </si>
  <si>
    <t xml:space="preserve"> Successful pupils</t>
  </si>
  <si>
    <t>pupils who failed</t>
  </si>
  <si>
    <t xml:space="preserve"> leaving pupils</t>
  </si>
  <si>
    <t>Religious</t>
  </si>
  <si>
    <t>المجمــــــوع</t>
  </si>
  <si>
    <t xml:space="preserve">المحافظة </t>
  </si>
  <si>
    <t xml:space="preserve">نسب التسرب </t>
  </si>
  <si>
    <t>Nineveh</t>
  </si>
  <si>
    <t>Al-Anbar</t>
  </si>
  <si>
    <t>Salah Al-Deen</t>
  </si>
  <si>
    <t>Al-Najaf</t>
  </si>
  <si>
    <t>Al-Qadisiya</t>
  </si>
  <si>
    <t>Maysan</t>
  </si>
  <si>
    <t>Al-Basrah</t>
  </si>
  <si>
    <t>Table (4)</t>
  </si>
  <si>
    <t>معدل الالتحاق الصافي %</t>
  </si>
  <si>
    <t>معدل الالتحاق الاجمالي  %</t>
  </si>
  <si>
    <t>Diala</t>
  </si>
  <si>
    <t xml:space="preserve">  Number of primary schools(government , private and religious) by sex, independence and the number of newpupils acceptable enrolled , present and  teaching staff by sex and Governorate for  2019/2020 (Urban and rural)</t>
  </si>
  <si>
    <t xml:space="preserve">  Number of primary schools (government , private and religious) by sex, independence and the number of newpupils pupils acceptable enrolled   teaching staff by sex and Governorate for  2019/2020 (Urban )</t>
  </si>
  <si>
    <t xml:space="preserve">  Number of primary schools(government , private and religious) by sex, independence and the number of newpupils acceptable enrolled   and  teaching staff by  sex and Governorate for 2019/2020 ( rural)</t>
  </si>
  <si>
    <t xml:space="preserve">عدد الشعب </t>
  </si>
  <si>
    <t>جدول ( 10 )</t>
  </si>
  <si>
    <t>عدد المدارس الصباحية</t>
  </si>
  <si>
    <t xml:space="preserve">  Number of pupils accepted at first grade (government , private and religious) by age , sex and governorate for 2019/2020</t>
  </si>
  <si>
    <t>لأ</t>
  </si>
  <si>
    <t>Table ( 14)</t>
  </si>
  <si>
    <t>Number of enrolled  pupils at all grades (govermental,private and religion)by age, gender and governorate  for 2019/2020</t>
  </si>
  <si>
    <t>Number of first grade enrolled  pupils at (govermental ,private and religion) by age ,gender and governorate  for 2019/2020</t>
  </si>
  <si>
    <t>Table (18)</t>
  </si>
  <si>
    <t>Table (20)</t>
  </si>
  <si>
    <t>جدول (21)</t>
  </si>
  <si>
    <t>Number of pupils at second grade (govermental, privte and religion ) by age ,gender and governorate  for 2019/2020</t>
  </si>
  <si>
    <t>Number of pupils at third grade (govermental,private and religion)by age, gender and governorate  for 2019/2020</t>
  </si>
  <si>
    <t>Number of  enrolled pupils at fourth grade (govermental,private and religion)by age, gender and governorate  for 2019/2020</t>
  </si>
  <si>
    <t>Number of pupils at fifth grade (govermental,private and religion)by age, gender and governorate  for 2019/2020</t>
  </si>
  <si>
    <t>Number of enrolled pupils at six grade (govermental,private and religion)by age, gender and governorate  for 2019/2020</t>
  </si>
  <si>
    <t xml:space="preserve">      Number of pupils   at primary grade (governmental , private and religious) by class, gender and age  for  2019/2020</t>
  </si>
  <si>
    <t>جدول (22)</t>
  </si>
  <si>
    <t>Table (22)</t>
  </si>
  <si>
    <t xml:space="preserve">داخل قوة العمل     </t>
  </si>
  <si>
    <t>مجموع  داخل قوة العمل وخارجها</t>
  </si>
  <si>
    <t>inside  of work force</t>
  </si>
  <si>
    <t>Total inside  of work force and out</t>
  </si>
  <si>
    <t xml:space="preserve"> Number of teaching staff(private) inside  and  out of working force  and  participants in training courses for last year  by ,sex and governorate for  2019/2020</t>
  </si>
  <si>
    <t>Number of classes(government , private and religious)by class,sex and governorate for   2019/2020</t>
  </si>
  <si>
    <t>جدول ( 34)</t>
  </si>
  <si>
    <t>Table (34)</t>
  </si>
  <si>
    <t>Number Libraries&amp;Labs (goverment , private and religious) By governorate for  2019/2020</t>
  </si>
  <si>
    <t>govermental</t>
  </si>
  <si>
    <t xml:space="preserve">   Number of pupils who failed because (of exam failure) at primary education schools  (goverment , private and religious) by grade , sex and governorate for 2018/2019</t>
  </si>
  <si>
    <t>goverment</t>
  </si>
  <si>
    <t xml:space="preserve">   Number of pupils who failed because(exceedimg of absents)  at primary education schools (goverment , private and religious) by grade , sex and governorate for   2018/2019</t>
  </si>
  <si>
    <t xml:space="preserve">   Number of pupils who failed( for other reasons)  at primary education schools (goverment , private and religious) by grade , sex and governorate for  2018/2019</t>
  </si>
  <si>
    <t>Table (39)</t>
  </si>
  <si>
    <t>Number of school buildings  (goverment , private and religious)by governorate for  2019/2020</t>
  </si>
  <si>
    <t>Number of schools included in educational  guidance ,computer teaching ,Internet service , teaching of local foreign languages and schooling feeding for academic  (goverment , private and religious)year 2019/2020</t>
  </si>
  <si>
    <t xml:space="preserve"> Number of teaching staff(goverment , private and religious)  by Certificate  ,sex and governorate for  2019/2020</t>
  </si>
  <si>
    <t>Number of teaching staff(goverment , private and religious)  by specialism  ,sex and governorate for 2019/2020</t>
  </si>
  <si>
    <t>Number of teaching staff(goverment , private and religious) by function title ,sex and governorate for 2019/2020</t>
  </si>
  <si>
    <t xml:space="preserve">   Number of Successful pupils at primary education schools (goverment , private and religious)  by class , sex and governorate for   2018/2019</t>
  </si>
  <si>
    <t xml:space="preserve">   Number of pupils who failed( for all reasons) at primary education schools (goverment , private and religious)  by class , sex and governorate for  2018/2019</t>
  </si>
  <si>
    <t xml:space="preserve">  Number of primary schools (govermental ) by sex, independence and the number of newpupils pupils acceptable enrolled   teaching staff by sex and Governorate for  2019/2020 (Urban )</t>
  </si>
  <si>
    <t xml:space="preserve">  Number of primary schools (govermental ) by sex, independence and the number of newpupils acceptable enrolled , present and  teaching staff by sex and Governorate for  2019/2020(Urban and rural)</t>
  </si>
  <si>
    <t xml:space="preserve">  Number of primary schools (govermental ) by sex, independence and the number of newpupils acceptable enrolled   and  teaching staff by  sex and Governorate for   2019/2020 ( rural)</t>
  </si>
  <si>
    <t xml:space="preserve">  Number of pupils accepted at first grade ( govermental ) by age , sex and governorate for 2019/2020</t>
  </si>
  <si>
    <t xml:space="preserve"> Number of enrolled pupils at  primary education (govermental) by grade, gender and age for  2019/2020</t>
  </si>
  <si>
    <t>Table (44)</t>
  </si>
  <si>
    <t>Table (45)</t>
  </si>
  <si>
    <t>Table (46)</t>
  </si>
  <si>
    <t>جدول ( 48 )</t>
  </si>
  <si>
    <t>Number of enrolled pupils at second grade ( goverment) by age , sex and governorate for    2019/2020</t>
  </si>
  <si>
    <t>جدول ( 52 )</t>
  </si>
  <si>
    <t xml:space="preserve">  Number of enrolled  pupils at all stages (goverment) by age, sex and governorate  for   2019/2020</t>
  </si>
  <si>
    <t>Number of enrolled pupils at sixth grade ( govermental ) by age , sex and governorate for  2019/2020</t>
  </si>
  <si>
    <t>Number of  enrolled  pupils at third grade ( govermental) by age , sex and governorate for   2019/2020</t>
  </si>
  <si>
    <t>Number of enrolled pupils at fourth grade ( govermental) by age , sex and governorate for   2019/2020</t>
  </si>
  <si>
    <t>Number of pupils at fifth grade ( govermental) by age , sex and governorate for    2019/2020</t>
  </si>
  <si>
    <t xml:space="preserve">  Number of enrolledpupils at first grade ( goverment) by age , sex and governorate for   2019/2020</t>
  </si>
  <si>
    <t>Table (54)</t>
  </si>
  <si>
    <t xml:space="preserve">   Number of pupils who failed( for all reasons ) ( govermental )  by class , sex and governorate for   2018/2019</t>
  </si>
  <si>
    <t xml:space="preserve">   Number of pupils who failed because of (exam failure) ( govermental ) by grade , sex and governorate for 2018/2019</t>
  </si>
  <si>
    <t xml:space="preserve">   Number of pupils who failed because(excess of absents) ( govermental ) by grade , sex and governorate for  2018/2019</t>
  </si>
  <si>
    <t>Table (56)</t>
  </si>
  <si>
    <t xml:space="preserve">   Number of pupils who failed (for other reasons) ( govermental ) by grade , sex and governorate for 2018/2019</t>
  </si>
  <si>
    <t>Table (57)</t>
  </si>
  <si>
    <t>Table (58)</t>
  </si>
  <si>
    <t xml:space="preserve">   Number of leaving  pupils  (govermental)  by class , sex and governorate for  2019/2020</t>
  </si>
  <si>
    <t xml:space="preserve">   Number of Successful  pupils  (govermental)  by class , sex and governorate for   2018/2019</t>
  </si>
  <si>
    <t>Number of teaching staff (govermental ) by function title ,sex and governorate for 2019/2020</t>
  </si>
  <si>
    <t>Table (59)</t>
  </si>
  <si>
    <t>جدول (60)</t>
  </si>
  <si>
    <t>Number of teaching staff (govermental ) by specialism  ,sex and governorate for  2019/2020</t>
  </si>
  <si>
    <t xml:space="preserve"> Number of teaching staff (govermental ) by Certificate  ,sex and governorate for  2019/2020</t>
  </si>
  <si>
    <t xml:space="preserve"> Number of teaching staff(govermental) inside  and  out of working force  and  participants in training courses for last year  by ,sex and governorate for  2019/2020</t>
  </si>
  <si>
    <t>Number of schools included in educational  guidance ,computer teaching ,Internet service , teaching of local foreign languages and schooling feeding for academic (govermental) year 2019/2020</t>
  </si>
  <si>
    <t>Number of classes(govermental) by class,sex and governorate for  2019/2020</t>
  </si>
  <si>
    <t>Number of school buildings (govermental) by governorate for  2019/2020</t>
  </si>
  <si>
    <t>Number libraries (goverment) By governorate for  2019/2020</t>
  </si>
  <si>
    <t xml:space="preserve">  Number of   pupils pupils at youth school  (govermental) by grade, sex  and governorate for  2019/2020</t>
  </si>
  <si>
    <t xml:space="preserve"> Number of students enrolled   at special education schools (government) by  governorate ,type of olisability and sex for 2019/2020                                                      </t>
  </si>
  <si>
    <t xml:space="preserve"> Number of special education schools (govermental) and  enrolled  students    and Teaching staff ,Number of classes  by  governorate , class and sex for  2019/2020</t>
  </si>
  <si>
    <t xml:space="preserve">  Number of pupils accepted enrolled  at second grade ( govermental ) special education by age , sex and governorate for  2019/2020</t>
  </si>
  <si>
    <t xml:space="preserve">  Number of pupils accepted enrolled  at third  grade ( govermental )  special education by age , sex and governorate for  2019/2020</t>
  </si>
  <si>
    <t xml:space="preserve">  Number of pupils accepted enrolled  at fourth  grade ( govermental ) special education by age , sex and governorate for  2019/2020</t>
  </si>
  <si>
    <t xml:space="preserve">  Number of pupils accepted enrolled  at fifth grade ( govermental ) special education  by age , sex and governorate for 2019/2020</t>
  </si>
  <si>
    <t xml:space="preserve">  Number of pupils accepted enrolled  at six  grade ( govermental ) special education  by age , sex and governorate for  2019/2020</t>
  </si>
  <si>
    <t xml:space="preserve">  Number of pupils accepted enrolled  at first grade ( govermental ) special education  by age , sex and governorate for  2019/2020</t>
  </si>
  <si>
    <t xml:space="preserve"> Number of enrolled pupils at  primary education (govermental) special education  by grade, gender and age for 2019/2020</t>
  </si>
  <si>
    <t>Number of youth  schools ( goverment) , schools have youth classes  environmental  location, classes and  enrolled  students , teaching staff  ,sex and   governorate  for  2019/2020</t>
  </si>
  <si>
    <t>Number of teaching staff special education (govermental ) by function title ,sex and governorate for  2019/2020</t>
  </si>
  <si>
    <t xml:space="preserve">  Number of pupils accepted enrolled  at first grade ( govermental ) special education by age , sex and governorate for 2019/2020</t>
  </si>
  <si>
    <t>Table (72)</t>
  </si>
  <si>
    <t>جدول (77)</t>
  </si>
  <si>
    <t>Table (77)</t>
  </si>
  <si>
    <t xml:space="preserve">  Number of successful pupils at youth school  (goverment) by grade , sex and  governorate for   2018/2019</t>
  </si>
  <si>
    <t xml:space="preserve">  Number of leaving pupils at youth school  (goverment) by grade,  sex  and governorate for  2019/2020</t>
  </si>
  <si>
    <t xml:space="preserve">  Number of failed pupils at youth school  (goverment) by grade, sex and governorate  for  2018/2019</t>
  </si>
  <si>
    <t xml:space="preserve">  Number of enrolled pupils at youth school  (govermental) by grade, sex  and governorate for  2019/2020</t>
  </si>
  <si>
    <t>Lecturers</t>
  </si>
  <si>
    <t>المحاضرين *</t>
  </si>
  <si>
    <t>Table (79)</t>
  </si>
  <si>
    <t>Table (80)</t>
  </si>
  <si>
    <t>Table (81)</t>
  </si>
  <si>
    <t>Table (82)</t>
  </si>
  <si>
    <t>Table (83)</t>
  </si>
  <si>
    <t>جدول (88)</t>
  </si>
  <si>
    <t>Table (89)</t>
  </si>
  <si>
    <t>Table (90)</t>
  </si>
  <si>
    <t>عدد التلامذة الموجودين في الصف الثاني ( الأهلي ) حسب العمر و الجنس و المحافظة  للتعليم الابتدائي  للعام الدراسي 2020/2019</t>
  </si>
  <si>
    <t>عدد التلامذة الموجودين في الصف الثالث  ( الأهلي ) حسب العمر و الجنس و المحافظة  للتعليم الابتدائي  للعام الدراسي 2020/2019</t>
  </si>
  <si>
    <t>عدد التلامذة الموجودين في الصف الرابع  ( الأهلي ) حسب العمر و الجنس و المحافظة  للتعليم الابتدائي  للعام الدراسي 2020/2019</t>
  </si>
  <si>
    <t>عدد التلامذة الموجودين في الصف الخامس ( الأهلي )  حسب العمر و الجنس و المحافظة  للتعليم الابتدائي  للعام الدراسي 2020/2019</t>
  </si>
  <si>
    <t>عدد التلامذة الموجودين في الصف السادس  ( الأهلي ) حسب العمر و الجنس و المحافظة  للتعليم الابتدائي للعام الدراسي 2020/2019</t>
  </si>
  <si>
    <t xml:space="preserve">  Number of primary schools( private ) and the number of newpupils acceptable enrolled , present and  teaching staff  independence by sex and Governorate for 2019/2020(Urban and rural)</t>
  </si>
  <si>
    <t xml:space="preserve">    Number of primary schools( private ) and the number of newpupils acceptable enrolled , present and  teaching staff  independence by sex and Governorate for 2019/2020 (Urban )</t>
  </si>
  <si>
    <t xml:space="preserve">    Number of primary schools( private ) and the number of newpupils acceptable enrolled , present and  teaching staff  independence by sex and Governorate for 2019/2020 ( rural)</t>
  </si>
  <si>
    <t xml:space="preserve">  Number of pupils accepted at first grade (private ) by age , sex and governorate for 2019/2020</t>
  </si>
  <si>
    <t xml:space="preserve"> Number of enrolled pupils at  primary education (private) by grade, gender and age and  governorate for  2019/2020</t>
  </si>
  <si>
    <t xml:space="preserve">  Number of enrolled pupils at all stages (private) by age, sex and governorate   for  2019/2020</t>
  </si>
  <si>
    <t>Number of enrolled pupils at  first grade  (private) by age, sex and governorate of primary education) for  2019/2020</t>
  </si>
  <si>
    <t xml:space="preserve">  Number of existing pupils at second stage (private)  by age, sex and governorate of primary education  for 2019/2020</t>
  </si>
  <si>
    <t xml:space="preserve">  Number of existing pupils at third stage  (private) by age, sex and governorate of primary education  for  2019/2020</t>
  </si>
  <si>
    <t xml:space="preserve">  Number of existing pupils at fourth stage  (private) by age, sex and governorate of primary education for  2019/2020</t>
  </si>
  <si>
    <t xml:space="preserve">  Number of enrolled pupils at fifth stage  (private) by age, sex and governorate of primary education for  2019/2020</t>
  </si>
  <si>
    <t xml:space="preserve">  Number of enrolled pupils at six stages  (private) by age, sex and governorate of primary education  for 2019/2020</t>
  </si>
  <si>
    <t xml:space="preserve">   Number of pupils who failed( for all reasons )  (private) by class , sex and governorate for   2018/2019</t>
  </si>
  <si>
    <t xml:space="preserve">   Number of pupils who failed because of (exam failure)  (private)  by grade , sex and governorate for 2018/2019</t>
  </si>
  <si>
    <t xml:space="preserve">   Number of pupils who failed because of( exceeding of absent)  (private)  by grade , sex and governorate for 2018/2019</t>
  </si>
  <si>
    <t xml:space="preserve">   Number of pupils who failed for (other reasons) (private)   by grade , sex and governorate for   2018/2019</t>
  </si>
  <si>
    <t xml:space="preserve">   Number of leaving pupils  ( private )  by class , sex and governorate for 2019/2020              </t>
  </si>
  <si>
    <t xml:space="preserve">   Number of Successful pupils  (private)  by class , sex and governorate for 2018/2019</t>
  </si>
  <si>
    <t>Number of teaching staff (private ) by function title ,sex and governorate for 2019/2020</t>
  </si>
  <si>
    <t>Number of teaching staff (private ) by specialism  ,sex and governorate for  2019/2020</t>
  </si>
  <si>
    <t xml:space="preserve"> Number of teaching staff (private ) by Certificate  ,sex and governorate for   2019/2020</t>
  </si>
  <si>
    <t>Number of school buildings (private) by governorate for  2019/2020</t>
  </si>
  <si>
    <t>Number of schools included in educational  guidance ,computer teaching ,Internet service , teaching of local foreign languages and schooling feeding for academic (privatel) year 2019/2020</t>
  </si>
  <si>
    <t>Number libraries&amp; Labs (private) By governorate for  2019/2020</t>
  </si>
  <si>
    <t>Number of classes ((private) by class,sex and governorate for  2019/2020</t>
  </si>
  <si>
    <t>جدول (113)</t>
  </si>
  <si>
    <t>Table (115)</t>
  </si>
  <si>
    <t>Table (116)</t>
  </si>
  <si>
    <t xml:space="preserve">جدول ( 126) </t>
  </si>
  <si>
    <t>Table (126)</t>
  </si>
  <si>
    <t>Table(130)</t>
  </si>
  <si>
    <t>Number of primary schools (Religious) independence and the number of newpupils acceptable enrolled , present and  teaching staff  by  by sex and Governorate for  2019/2020 (Urban )</t>
  </si>
  <si>
    <t xml:space="preserve">  Number of primary schools (Religious) independence and the number of newpupils acceptable enrolled , present and  teaching staff  by sex and Governorate for  2019/2020(Urban and rural)</t>
  </si>
  <si>
    <t xml:space="preserve">  Number of primary schools (Religious) independence and the number of newpupils acceptable enrolled , present and  teaching staff  by  by  sex and Governorate for  2019/2020 ( rural)</t>
  </si>
  <si>
    <t xml:space="preserve">  Number of pupils accepted at first grade (religious)  by age , sex and governorate for 2019/2020</t>
  </si>
  <si>
    <t xml:space="preserve">   Number of enrolled  pupils  at primary school (religious)  by grade, gender, and  governorate for  2019/2020 (morning only)</t>
  </si>
  <si>
    <t>Number of  enrolled pupils   at primary education(religious)  by age , sex and grade for 2019/2020</t>
  </si>
  <si>
    <t>Number of  enrolled pupils  at all stages(religious)  by age , sex and governorate for primary education  for  2019/2020</t>
  </si>
  <si>
    <t xml:space="preserve">  Number of enrolled  pupils  at first class  (religious) by age , sex and governorate for primary education for 2019/2020</t>
  </si>
  <si>
    <t>Number of enrolled  pupils at second grade (religious) by age , sex and governorate for primary education for2019/2020</t>
  </si>
  <si>
    <t>Number of enrolled  pupils at third grade (religious) by age , sex and governorate for primary education for 2019/2020</t>
  </si>
  <si>
    <t>Number of enrolled  pupils at fourth grade (religious)  by age , sex and governorate for primary education  for 2019/2020</t>
  </si>
  <si>
    <t>Number of enrolled pupils at fifth grade (religious) by age , sex and governorate for primary education  for  2019/2020</t>
  </si>
  <si>
    <t>Number of enrolled  pupils at sixth grade (religious)  by age , sex and governorate for primary education  for 2019/2020</t>
  </si>
  <si>
    <t xml:space="preserve">   Number of pupils who failed (for all reasons ) (religious) by class , sex and governorate for   2018 /2019</t>
  </si>
  <si>
    <t xml:space="preserve">   Number of pupils who failed because of ( exam failure ) (religious)  by grade , sex and governorate for   2018 /2019</t>
  </si>
  <si>
    <t xml:space="preserve">   Number of pupils who failed because of ( exceeding of absent) (religious)  by grade , sex and governorate for   2018/2019</t>
  </si>
  <si>
    <t xml:space="preserve">   Number of pupils who failed for other reasons  (Religious) by grade , sex and governorate for   2018 /2019</t>
  </si>
  <si>
    <t xml:space="preserve">   Number of leaving pupils (religious)   by class , sex and governorate for   2019/2020</t>
  </si>
  <si>
    <t xml:space="preserve">   Number of Successful pupils (religious) by class , sex and governorate for 2018/2019</t>
  </si>
  <si>
    <t>Number of teaching staff (religious) by function title ,sex and governorate for 2019/2020</t>
  </si>
  <si>
    <t>Number of teaching staff (religious) by specialism  ,sex and governorate for  2019/2020</t>
  </si>
  <si>
    <t xml:space="preserve"> Number of teaching staff (religious) inside  and  out of working force  and  participants in training courses for last year  by ,sex and governorate for  2019/2020</t>
  </si>
  <si>
    <t>Number of classes (religious) by class,sex and governorate for  2019/2020</t>
  </si>
  <si>
    <t>جدول ( 136)</t>
  </si>
  <si>
    <t>Table (137)</t>
  </si>
  <si>
    <t>Number of schools included in educational  guidance ,computer teaching ,Internet service , teaching of local foreign languages and schooling feeding for academic (religious) year 2019/2020</t>
  </si>
  <si>
    <t>Number of school buildings (religious) By governorate for  2019/2020</t>
  </si>
  <si>
    <t>Number libraries &amp;Labs (religious) By governorate for  2019/2020</t>
  </si>
  <si>
    <t xml:space="preserve">  Number of pupils accepted</t>
  </si>
  <si>
    <t>Al-Qadesyia</t>
  </si>
  <si>
    <t xml:space="preserve">                                                                                                                                          </t>
  </si>
  <si>
    <t xml:space="preserve"> Number of teaching staff (religious) by Certificate  ,sex and governorate for  2019/2020</t>
  </si>
  <si>
    <t>Number of pupils accepted</t>
  </si>
  <si>
    <t xml:space="preserve">الموجودين </t>
  </si>
  <si>
    <t xml:space="preserve">التاركين </t>
  </si>
  <si>
    <t xml:space="preserve">   Number of enrolled  pupils and  at primary school (private ) by grade, gender, and  governorate for  2019/2020 (morning only)</t>
  </si>
  <si>
    <t xml:space="preserve">دبلوم تعليمي معاهد المعلمين والمعاهد المركزية </t>
  </si>
  <si>
    <t>دبلوم معاهد الفنون  الجميلة</t>
  </si>
  <si>
    <t>diploma Art institutes</t>
  </si>
  <si>
    <t>diploma Teacher Institutes</t>
  </si>
  <si>
    <t>جدول (7)</t>
  </si>
  <si>
    <t>جدول  (8)</t>
  </si>
  <si>
    <t>Table (9)</t>
  </si>
  <si>
    <t>جدول (11 )</t>
  </si>
  <si>
    <t>جدول ( 12 )</t>
  </si>
  <si>
    <t>Table (12)</t>
  </si>
  <si>
    <t>جدول ( 13 )</t>
  </si>
  <si>
    <t>Table (13)</t>
  </si>
  <si>
    <t>جدول (14 )</t>
  </si>
  <si>
    <t>جدول ( 15)</t>
  </si>
  <si>
    <t>Table ( 15)</t>
  </si>
  <si>
    <t>جدول ( 16 )</t>
  </si>
  <si>
    <t>Table ( 16)</t>
  </si>
  <si>
    <t>جدول  (17)</t>
  </si>
  <si>
    <t>Table (17)</t>
  </si>
  <si>
    <t>تابع جدول  (17)</t>
  </si>
  <si>
    <t xml:space="preserve"> Table (17) Con.</t>
  </si>
  <si>
    <t>جدول (18)</t>
  </si>
  <si>
    <t>جدول   (19)</t>
  </si>
  <si>
    <t>Table(19)</t>
  </si>
  <si>
    <t>جدول   (20)</t>
  </si>
  <si>
    <t>Table( 21)</t>
  </si>
  <si>
    <t>جدول (23)</t>
  </si>
  <si>
    <t>Table (23)</t>
  </si>
  <si>
    <t>جدول (24)</t>
  </si>
  <si>
    <t>Table (24)</t>
  </si>
  <si>
    <t>جدول ( 27 )</t>
  </si>
  <si>
    <t>جدول ( 30 )</t>
  </si>
  <si>
    <t>Table (30)</t>
  </si>
  <si>
    <t>جدول ( 31)</t>
  </si>
  <si>
    <t>Table (31)</t>
  </si>
  <si>
    <t>جدول  (32)</t>
  </si>
  <si>
    <t>Table(32)</t>
  </si>
  <si>
    <t xml:space="preserve"> تابع جدول  (32)</t>
  </si>
  <si>
    <t xml:space="preserve"> Table(32) Con.</t>
  </si>
  <si>
    <t>تابع  جدول (32)</t>
  </si>
  <si>
    <t>جدول (33)</t>
  </si>
  <si>
    <t>Table(33)</t>
  </si>
  <si>
    <t>تابع جدول (33)</t>
  </si>
  <si>
    <t>Table(33) Con.</t>
  </si>
  <si>
    <t>جدول ( 35 )</t>
  </si>
  <si>
    <t>Table (35)</t>
  </si>
  <si>
    <t>جدول ( 36)</t>
  </si>
  <si>
    <t>Table (36)</t>
  </si>
  <si>
    <t>جدول (37 )</t>
  </si>
  <si>
    <t>Table (37 )</t>
  </si>
  <si>
    <t>تابع  جدول (37)</t>
  </si>
  <si>
    <t>Table (37) Con.</t>
  </si>
  <si>
    <t>جدول(38)</t>
  </si>
  <si>
    <t xml:space="preserve">Table (38) </t>
  </si>
  <si>
    <t>جدول (39)</t>
  </si>
  <si>
    <t>تابع جدول (39)</t>
  </si>
  <si>
    <t>Table (39)Con.</t>
  </si>
  <si>
    <t>جدول  (40)</t>
  </si>
  <si>
    <t>Table (40)</t>
  </si>
  <si>
    <t>تابع جدول (40)</t>
  </si>
  <si>
    <t>Table (40) Con.</t>
  </si>
  <si>
    <t>جدول  (41)</t>
  </si>
  <si>
    <t>Table (41)</t>
  </si>
  <si>
    <t>تابع جدول  (41)</t>
  </si>
  <si>
    <t>Table (41) Con.</t>
  </si>
  <si>
    <t>جدول (42 )</t>
  </si>
  <si>
    <t>Table ( 42)</t>
  </si>
  <si>
    <t>جدول ( 43 )</t>
  </si>
  <si>
    <t>Table ( 43)</t>
  </si>
  <si>
    <t>جدول ( 44 )</t>
  </si>
  <si>
    <t>جدول (  45 )</t>
  </si>
  <si>
    <t>جدول ( 46)</t>
  </si>
  <si>
    <t>جدول ( 47)</t>
  </si>
  <si>
    <t>Table (47)</t>
  </si>
  <si>
    <t>جدول (49 )</t>
  </si>
  <si>
    <t>Table (49)</t>
  </si>
  <si>
    <t>جدول (50 )</t>
  </si>
  <si>
    <t>Table ( 50)</t>
  </si>
  <si>
    <t>تابع  جدول (50)</t>
  </si>
  <si>
    <t xml:space="preserve">Table (50 ) Con. </t>
  </si>
  <si>
    <t>جدول ( 51 )</t>
  </si>
  <si>
    <t>Table ( 52)</t>
  </si>
  <si>
    <t>Table(53)</t>
  </si>
  <si>
    <t>Table (61)</t>
  </si>
  <si>
    <t>جدول (63)</t>
  </si>
  <si>
    <t>Table (70)</t>
  </si>
  <si>
    <t>جدول ( 73)</t>
  </si>
  <si>
    <t>جدول (78)</t>
  </si>
  <si>
    <t xml:space="preserve">جدول ( 84 ) </t>
  </si>
  <si>
    <t>Table (84)</t>
  </si>
  <si>
    <t>جدول (90)</t>
  </si>
  <si>
    <t>Table (91)</t>
  </si>
  <si>
    <t xml:space="preserve">جدول ( 97) </t>
  </si>
  <si>
    <t>Table (97)</t>
  </si>
  <si>
    <t xml:space="preserve">جدول (103) </t>
  </si>
  <si>
    <t>Table (103)</t>
  </si>
  <si>
    <t>Table (107)</t>
  </si>
  <si>
    <t>Table (109)</t>
  </si>
  <si>
    <t>جدول ( 110)</t>
  </si>
  <si>
    <t>Table( 110)</t>
  </si>
  <si>
    <t>Table (117)</t>
  </si>
  <si>
    <t>Table (124)</t>
  </si>
  <si>
    <t xml:space="preserve">جدول ( 127) </t>
  </si>
  <si>
    <t xml:space="preserve">جدول ( 129) </t>
  </si>
  <si>
    <t>Table(132)</t>
  </si>
  <si>
    <t>Table (138)</t>
  </si>
  <si>
    <t>Table ( 141)</t>
  </si>
  <si>
    <t>Main indicators of primary education stage by the number of primary schools, including (governmental, private and religious), the number of accepted and existing students, and members of the educational body by the environment, gender, and school independence by time for the academic year 2019/2020</t>
  </si>
  <si>
    <t>Main indicators of the number of students, including (governmental,privet and religious) who succeeded, failed, and who had left by gender for the academic year 2019/2020</t>
  </si>
  <si>
    <t>Dropout rates in primary education include (governmental, private, and religious) by governorate and gender for the academic year 2019/2020</t>
  </si>
  <si>
    <t xml:space="preserve">Dropout rates </t>
  </si>
  <si>
    <t>The net and gross enrollment rate at the primary level, including (governmental, private, religious) by governorate and gender for the academic year 2019/2020</t>
  </si>
  <si>
    <t>net  enrollment rate</t>
  </si>
  <si>
    <t>gross enrollment rate</t>
  </si>
  <si>
    <t xml:space="preserve"> دبلوم تعليمي لمعاهد المعلمين ومعاهد المركزية </t>
  </si>
  <si>
    <t>جدول (  3)</t>
  </si>
  <si>
    <t>تابع جدول (  3  )</t>
  </si>
  <si>
    <t xml:space="preserve">.Table (3) con </t>
  </si>
  <si>
    <t>جدول (  4)</t>
  </si>
  <si>
    <t>جدول (  5 )</t>
  </si>
  <si>
    <t>Table (5)</t>
  </si>
  <si>
    <t>جدول ( 6 )</t>
  </si>
  <si>
    <t>Table (6)</t>
  </si>
  <si>
    <t xml:space="preserve">  </t>
  </si>
  <si>
    <t xml:space="preserve">الجــــداول التجـــميـــعية </t>
  </si>
  <si>
    <t xml:space="preserve">التعليم الابتدائي </t>
  </si>
  <si>
    <t>جدول  (9)</t>
  </si>
  <si>
    <t>جدول (25 )</t>
  </si>
  <si>
    <t>Table  (25)</t>
  </si>
  <si>
    <t>جدول ( 26 )</t>
  </si>
  <si>
    <t>Table  (26  )</t>
  </si>
  <si>
    <t>Table  (27)</t>
  </si>
  <si>
    <t>Table  (28 )</t>
  </si>
  <si>
    <t>جدول (29)</t>
  </si>
  <si>
    <t>Table (29)</t>
  </si>
  <si>
    <t xml:space="preserve">Number of primary schools(government , private and religious) and Number of enrolled and teaching staff  newpupils  acceptable   No.of class independence by sex and Governorate for (Morning&amp;Evening study)  2019/2020 </t>
  </si>
  <si>
    <t>Number of primary schools(government , private and religious) and Number of enrolled and teaching staff  newpupils  acceptable   No.of class independence by sex and Governorate for (Morning study)  2019/2020</t>
  </si>
  <si>
    <t xml:space="preserve">Number of primary schools(government , private and religious) and Number of enrolled and teaching staff  newpupils  acceptable   No.of class independence by sex and Governorate for ( Evening study)  2019/2020 </t>
  </si>
  <si>
    <t>No.ofenrolld pupils at primary shools(government , private and religious) by class ,sex and Governorate for  (Morning&amp;Evening studying) 2019/2020</t>
  </si>
  <si>
    <t xml:space="preserve">No.ofenrolld pupils at primary shools(government , private and religious) by class ,sex and Governorate for (Morning studying only) 2019/2020 </t>
  </si>
  <si>
    <t xml:space="preserve">No.ofenrolld pupils at primary shools(government , private and religious) by class ,sex and Governorate for(Evening studying only)  2019/2020 </t>
  </si>
  <si>
    <t xml:space="preserve">   Number of leaving pupils at primary education schools (government , private and religious)  by class , sex and governorate for   2019/2020</t>
  </si>
  <si>
    <t xml:space="preserve">التعــليم الابــتدائي </t>
  </si>
  <si>
    <t>(الحكــــومــــي)</t>
  </si>
  <si>
    <t xml:space="preserve">Number of primary schools (govermental) and  teaching staff  and the number of newpupils  acceptable enrolled independence by sex and Governorate for(Morning &amp;Evening)  2019/2020 </t>
  </si>
  <si>
    <t>Number of primary schools (govermental) and  teaching staff  and the number of newpupils  acceptable enrolled independence by sex and Governorate for  (Morning study)  2019/2020</t>
  </si>
  <si>
    <t>Number of primary schools (govermental) and  teaching staff  and the number of newpupils admitted , present  independence by sex and Governorate for (Evening study)   2019/2020</t>
  </si>
  <si>
    <t xml:space="preserve"> Number of  enrolled pupils  (govermental) by grade, gender, and  governorate for  (morning and evening )  2019/2020</t>
  </si>
  <si>
    <t xml:space="preserve">   Number of enrolled  pupils at primary school (govermental ) by grade, gender, and  governorate for  (morning only)   2019/2020</t>
  </si>
  <si>
    <t xml:space="preserve"> Number of enrolled pupils at primary school (govermental) by grade, gender, and  governorate for(Evening only)    2019/2020</t>
  </si>
  <si>
    <t>جدول (  53 )</t>
  </si>
  <si>
    <t>جدول (  54 )</t>
  </si>
  <si>
    <t>جدول ( 55 )</t>
  </si>
  <si>
    <t>Table(55)</t>
  </si>
  <si>
    <t>جدول ( 56 )</t>
  </si>
  <si>
    <t>جدول (57)</t>
  </si>
  <si>
    <t>جدول ( 58)</t>
  </si>
  <si>
    <t>جدول ( 59 )</t>
  </si>
  <si>
    <t>جدول ( 61)</t>
  </si>
  <si>
    <t>جدول (62)</t>
  </si>
  <si>
    <t>Table (62)</t>
  </si>
  <si>
    <t>تابع جدول  (64)</t>
  </si>
  <si>
    <t>Table (64).con</t>
  </si>
  <si>
    <t>جدول  (64)</t>
  </si>
  <si>
    <t>تابع جدول (65)</t>
  </si>
  <si>
    <t>Table (65)</t>
  </si>
  <si>
    <t>Table (65)Con.</t>
  </si>
  <si>
    <t>جدول (65)</t>
  </si>
  <si>
    <t>Table  (64)</t>
  </si>
  <si>
    <t>جدول ( 66)</t>
  </si>
  <si>
    <t>Table (66)</t>
  </si>
  <si>
    <t>جدول ( 67)</t>
  </si>
  <si>
    <t>Table ( 67)</t>
  </si>
  <si>
    <t>تابع جدول( 67)</t>
  </si>
  <si>
    <t>Table (67) Con.</t>
  </si>
  <si>
    <t>جدول ( 68 )</t>
  </si>
  <si>
    <t>Table( 68 )</t>
  </si>
  <si>
    <t>تابع  جدول (69)</t>
  </si>
  <si>
    <t>Table (69)Con.</t>
  </si>
  <si>
    <t>جدول (69)</t>
  </si>
  <si>
    <t>جدول(70)</t>
  </si>
  <si>
    <t xml:space="preserve"> جدول (  71 )</t>
  </si>
  <si>
    <t>Table (71)</t>
  </si>
  <si>
    <t xml:space="preserve"> تابع جدول (  71 )</t>
  </si>
  <si>
    <t>Table (71 )Con.</t>
  </si>
  <si>
    <t xml:space="preserve">جدول (72 ) </t>
  </si>
  <si>
    <t>Table (73 )</t>
  </si>
  <si>
    <t>جدول ( 74)</t>
  </si>
  <si>
    <t>جدول ( 75)</t>
  </si>
  <si>
    <t>جدول ( 76 )</t>
  </si>
  <si>
    <t>Table (79)Con.</t>
  </si>
  <si>
    <t>تابع جدول  (79)</t>
  </si>
  <si>
    <t>جدول (79)</t>
  </si>
  <si>
    <t>جدول (80)</t>
  </si>
  <si>
    <t xml:space="preserve">جدول (81) </t>
  </si>
  <si>
    <t>جدول(82)</t>
  </si>
  <si>
    <t xml:space="preserve">جدول ( 83 ) </t>
  </si>
  <si>
    <t xml:space="preserve">جدول (85 ) </t>
  </si>
  <si>
    <t>Table (85)</t>
  </si>
  <si>
    <t xml:space="preserve">جدول ( 86 ) </t>
  </si>
  <si>
    <t>Table (86)</t>
  </si>
  <si>
    <t>جدول (87)</t>
  </si>
  <si>
    <t>Table(87 )</t>
  </si>
  <si>
    <t>تابع جدول (87 )</t>
  </si>
  <si>
    <t>Table (87 )Con.</t>
  </si>
  <si>
    <t>تابع جدول (87)</t>
  </si>
  <si>
    <t>( الاهلـــــــــــي )</t>
  </si>
  <si>
    <t>Table(88)</t>
  </si>
  <si>
    <t>جدول  (89)</t>
  </si>
  <si>
    <t>جدول (91)</t>
  </si>
  <si>
    <t xml:space="preserve">Number of primary schools ( private)and  teaching staff   and the number of newpupils  acceptable enrolled and  number of classes Independence by sex and Governorate for (Morning study) 2019/2020 </t>
  </si>
  <si>
    <t>جدول (92)</t>
  </si>
  <si>
    <t>Table (92)</t>
  </si>
  <si>
    <t>جدول ( 93)</t>
  </si>
  <si>
    <t>Table (93)</t>
  </si>
  <si>
    <t>جدول ( 94)</t>
  </si>
  <si>
    <t>Table (94 )</t>
  </si>
  <si>
    <t xml:space="preserve">جدول ( 95 ) </t>
  </si>
  <si>
    <t xml:space="preserve">Table( 95 ) </t>
  </si>
  <si>
    <t xml:space="preserve">تابع جدول ( 95 ) </t>
  </si>
  <si>
    <t xml:space="preserve"> Table( 95 ) Con.</t>
  </si>
  <si>
    <t xml:space="preserve">جدول (96) </t>
  </si>
  <si>
    <t xml:space="preserve">جدول ( 98 ) </t>
  </si>
  <si>
    <t>Table (98)</t>
  </si>
  <si>
    <t xml:space="preserve">جدول ( 99) </t>
  </si>
  <si>
    <t>Table (99)</t>
  </si>
  <si>
    <t>جدول (100)</t>
  </si>
  <si>
    <t>Table(100)</t>
  </si>
  <si>
    <t xml:space="preserve">جدول (101 ) </t>
  </si>
  <si>
    <t>Table( 101)</t>
  </si>
  <si>
    <t xml:space="preserve">جدول ( 102) </t>
  </si>
  <si>
    <t xml:space="preserve">جدول (104) </t>
  </si>
  <si>
    <t>Table (104)</t>
  </si>
  <si>
    <t xml:space="preserve">جدول (105) </t>
  </si>
  <si>
    <t>جدول (106 )</t>
  </si>
  <si>
    <t>Table ( 106)</t>
  </si>
  <si>
    <t xml:space="preserve">جدول ( 107) </t>
  </si>
  <si>
    <t>جدول (108)</t>
  </si>
  <si>
    <t>Table (108)</t>
  </si>
  <si>
    <t>تابع جدول  (109)</t>
  </si>
  <si>
    <t>Table  (109)con.</t>
  </si>
  <si>
    <t>Table(109) con.</t>
  </si>
  <si>
    <t>جدول  (109)</t>
  </si>
  <si>
    <t>تابع جدول (109)</t>
  </si>
  <si>
    <t>تابع جدول ( 110)</t>
  </si>
  <si>
    <t>Table ( 110)Con.</t>
  </si>
  <si>
    <t>جدول ( 111)</t>
  </si>
  <si>
    <t>Table (111)</t>
  </si>
  <si>
    <t>جدول ( 112)</t>
  </si>
  <si>
    <t>Table( 112)</t>
  </si>
  <si>
    <t>Table(113)</t>
  </si>
  <si>
    <t>تابع جدول (113)</t>
  </si>
  <si>
    <t>Table(113)Con.</t>
  </si>
  <si>
    <t>جدول(114)</t>
  </si>
  <si>
    <t>Table(114)</t>
  </si>
  <si>
    <t>جدول (115)</t>
  </si>
  <si>
    <t>( الدينـــــــي )</t>
  </si>
  <si>
    <t>جدول (116)</t>
  </si>
  <si>
    <t>جدول  (117)</t>
  </si>
  <si>
    <t>جدول  (118)</t>
  </si>
  <si>
    <t>Table (118)</t>
  </si>
  <si>
    <t>جدول ( 119 )</t>
  </si>
  <si>
    <t>Table (119)</t>
  </si>
  <si>
    <t>Number of primary schools (religious)and  teaching staff  and the number of newpupils  acceptable enrolled, independence   by sex and Governorate for  (Morning study) 2019/2020</t>
  </si>
  <si>
    <t>جدول (  120 )</t>
  </si>
  <si>
    <t>Table ( 120)</t>
  </si>
  <si>
    <t>جدول ( 121)</t>
  </si>
  <si>
    <t>Table (121 )</t>
  </si>
  <si>
    <t xml:space="preserve">جدول (122) </t>
  </si>
  <si>
    <t>6  year</t>
  </si>
  <si>
    <t>7  year</t>
  </si>
  <si>
    <t>12  year</t>
  </si>
  <si>
    <t>جدول(123)</t>
  </si>
  <si>
    <t>Table(123)</t>
  </si>
  <si>
    <t xml:space="preserve">تابع جدول (123) </t>
  </si>
  <si>
    <t xml:space="preserve"> Table(123) Con.</t>
  </si>
  <si>
    <t xml:space="preserve">جدول ( 124 ) </t>
  </si>
  <si>
    <t xml:space="preserve">جدول (125 ) </t>
  </si>
  <si>
    <t>Table (125)</t>
  </si>
  <si>
    <t>Table( 127)</t>
  </si>
  <si>
    <t xml:space="preserve">جدول ( 128) </t>
  </si>
  <si>
    <t>Table (128)</t>
  </si>
  <si>
    <t>Table (129)</t>
  </si>
  <si>
    <t xml:space="preserve">جدول (130) </t>
  </si>
  <si>
    <t xml:space="preserve">جدول ( 131) </t>
  </si>
  <si>
    <t>Table( 131)</t>
  </si>
  <si>
    <t xml:space="preserve">جدول ( 132 ) </t>
  </si>
  <si>
    <t xml:space="preserve">جدول ( 133 ) </t>
  </si>
  <si>
    <t>Table(133)</t>
  </si>
  <si>
    <t xml:space="preserve">جدول (134) </t>
  </si>
  <si>
    <t>Table(134)</t>
  </si>
  <si>
    <t xml:space="preserve">جدول (135) </t>
  </si>
  <si>
    <t>Table  ( 136)</t>
  </si>
  <si>
    <t>تابع جدول   (137)</t>
  </si>
  <si>
    <t>Table (137) Con.</t>
  </si>
  <si>
    <t>جدول  (137)</t>
  </si>
  <si>
    <t>جدول ( 138)</t>
  </si>
  <si>
    <t>جدول ( 139)</t>
  </si>
  <si>
    <t>Table (139)</t>
  </si>
  <si>
    <t>جدول ( 140 )</t>
  </si>
  <si>
    <t>Table (140)</t>
  </si>
  <si>
    <t>جدول (141 )</t>
  </si>
  <si>
    <t>جدول (142 )</t>
  </si>
  <si>
    <t>Table  (142 )</t>
  </si>
  <si>
    <t>تابع جدول (142 )</t>
  </si>
  <si>
    <t>Table  (142 )Con.</t>
  </si>
  <si>
    <t>جدول(143)</t>
  </si>
  <si>
    <t>Table ( 143)</t>
  </si>
  <si>
    <t xml:space="preserve">مؤشــــرات رئيســــــة  </t>
  </si>
  <si>
    <t>مؤشرات رئيسة مرحلة عن اعداد  المدارس الابتدائية وتشمل  (الحكومي ، الاهلي ، الديني) وعدد  التلامذة المقبولين والموجودين واعضاء الهيئة التعليمية  حسب البيئة والجنس واستقلالية المدرسة  حسب الدوام  للعام الدراسي 2020/2019</t>
  </si>
  <si>
    <t xml:space="preserve">الاهلي </t>
  </si>
  <si>
    <t>الدينــــــي</t>
  </si>
  <si>
    <t>صباحاً</t>
  </si>
  <si>
    <t>ظهراً</t>
  </si>
  <si>
    <t>صباحاً وظهراً</t>
  </si>
  <si>
    <t>مساءاً</t>
  </si>
  <si>
    <t>الحكومــــــي</t>
  </si>
  <si>
    <t>الاهــــلي</t>
  </si>
  <si>
    <t>الدينــــي</t>
  </si>
  <si>
    <t>نسب التسرب في مرحلة التعليم الابتدائي (الحكومي ، الاهلي ، الديني)  حسب المحافظة والجنس  للعام الدراسي 2020/2019</t>
  </si>
  <si>
    <t>(الحكومي ، الأهلي ، الديني)</t>
  </si>
  <si>
    <t xml:space="preserve">اعداد المدارس الابتدائية (الحكومي ، الاهلي ، الديني)  واعداد التلامذة الموجودين وأعضاء الهيئة التعليمية وعدد الشعب  حسب الجنس والمحافظة (الصباحي والمسائي) للعام  الدراسي 2020/2019 </t>
  </si>
  <si>
    <t xml:space="preserve">اعداد المدارس الابتدائية (الحكومي ، الاهلي ، الديني)  واعداد التلامذة الموجودين وأعضـــاء الهيئة التعلـــيمية وعدد الشـــــعب  حسب الجنس والمحافـــــظة (الصباحي فقط ) للعام  الدراسي 2020/2019 </t>
  </si>
  <si>
    <t>عدد أعضاء الهيئة التعليمية</t>
  </si>
  <si>
    <t xml:space="preserve">اعداد المدارس الابتدائية (الحكومي ، الاهلي ، الديني)  واعداد التلامذة الموجودين وأعضاء الهيئة التعليمية وعدد الشعب  حسب الجنس والمحافظة (المسائي فقط ) للعام  الدراسي 2020/2019 </t>
  </si>
  <si>
    <t>اعداد المكتبات والمختبرات (الحكومي ، الاهلي ، الديني) حسب المحافظة للعام الدراسي  2020/2019</t>
  </si>
  <si>
    <t>اعداد المدارس المشمولة بالارشاد التربوي وتدريس الحاسوب وخدمة الانترنيت وتدريس اللغات الاجنبية والمحلية والتغذية المدرسية (الحكومي ، الاهلي ، الديني)  للعام الدراسي 2020/2019</t>
  </si>
  <si>
    <t xml:space="preserve"> اعداد الشعب (الحكومي ، الاهلي ، الديني) حسب الصف والجنس والمحافظة للعام الدراسي  2019 /2020</t>
  </si>
  <si>
    <t>اعداد اعضاء الهيئة التعليمية (الحكومي ، الاهلي ، الديني) داخل وخارج  قوة العمل والمشاركين في الدورات التدريبية للعام السابق حسب الجنس والمحافظة للعام الدراسي  2020/2019</t>
  </si>
  <si>
    <t>اعداد أعضاء الهيئة التعليمية (الحكومي ، الاهلي ، الديني) حسب  الشهادة و الجنس  والمحافظة للعام الدراسي  2020/2019</t>
  </si>
  <si>
    <t xml:space="preserve">        اعداد اعضاء الهيئة التعليمية (الحكومي ، الاهلي ، الديني) حسب العنوان الوظيفي و الجنس و المحافظة للعام الدراسي2020/2019</t>
  </si>
  <si>
    <t>اعداد التلامذة التاركين في مدارس التعليم الابتدائي  (الحكومي ، الاهلي ، الديني)  حسب الصف والجنس و المحافظة للعام الدراسي 2019 /2020</t>
  </si>
  <si>
    <t xml:space="preserve">اعداد  التلامذة الموجودين في التعليم الابتدائي (الحكومي ، الاهلي ، الديني) حسب الصف والجنس والعمر للعام الدراسي 2020/2019   </t>
  </si>
  <si>
    <t xml:space="preserve">                                اعداد التلامذة المقبولين في الصف الأول (الحكومي ، الاهلي ، الديني) حسب العمر والجنس والمحافظة للعام الدراسي 2020/2019                          </t>
  </si>
  <si>
    <t>اعداد التلاميذ الموجودين حسب الصف</t>
  </si>
  <si>
    <t xml:space="preserve">اعداد التلاميذ الموجودين في  المدارس الابتدائية (الحكومي ، الاهلي ، الديني) حسب الصف والجنس والمحافظة  (الصباحي  فقط) للعام الدراسي  2020/2019  </t>
  </si>
  <si>
    <t xml:space="preserve">اعداد التلاميذ الموجودين في  المدارس الابتدائية (الحكومي ، الاهلي ، الديني) حسب الصف والجنس والمحافظة (المسائي فقط) للعام الدراسي 2020/2019  </t>
  </si>
  <si>
    <t xml:space="preserve">مجموع </t>
  </si>
  <si>
    <t xml:space="preserve">اعداد التلاميذ الموجودين في  المدارس الابتدائية (الحكومي ، الاهلي ، الديني) حسب الصف والجنس والمحافظة  (الصباحي والمسائي) للعام الدراسي   2020/2019  </t>
  </si>
  <si>
    <t xml:space="preserve">         اعداد التلامذة الموجودين في جميع الصفوف (الحكومي ، الاهلي ، الديني) حسب العمر والجنس والمحافظة للعام الدراسي 2020/2019                                    </t>
  </si>
  <si>
    <t xml:space="preserve">اعداد التلامذة الموجودين في الصف الاول (الحكومي ، الاهلي ، الديني) حسب العمر والجنس والمحافظة للعام الدراسي 2020/2019 </t>
  </si>
  <si>
    <t xml:space="preserve">اعداد التلامذة الموجودين في الصف الثاني (الحكومي ، الاهلي ، الديني) حسب العمر و الجنس والمحافظة  للعام الدراسي 2020/2019  </t>
  </si>
  <si>
    <t xml:space="preserve">اعداد التلامذة الموجودين في الصف الثالث (الحكومي ، الاهلي ، الديني) حسب العمر و الجنس و المحافظة للعام الدراسي 2020/2019  </t>
  </si>
  <si>
    <t xml:space="preserve">             اعداد التلامذة الموجودين في الصف الرابع (الحكومي ، الاهلي ، الديني) حسب العمر والجنس والمحافظة للعام الدراسي 2020/2019                           </t>
  </si>
  <si>
    <t xml:space="preserve">                                 اعداد التلامذة الموجودين في الصف السادس (الحكومي ، الاهلي ، الديني) حسب العمر و الجنس و المحافظة للعام الدراسي 2020/2019                           </t>
  </si>
  <si>
    <t xml:space="preserve">اعداد التلامذة الموجودين في الصف الخامس (الحكومي ، الاهلي ، الديني) حسب العمر والجنس والمحافظة للعام الدراسي 2020/2019                          </t>
  </si>
  <si>
    <t>اعداد التلامذة الراسبين ( لجميع الاسباب ) في مدارس التعليم الابتدائي  (الحكومي ، الاهلي ، الديني) حسب الصف والجنس والمحافظة للعام الدراسي 2019/2018</t>
  </si>
  <si>
    <t>اعداد التلامذة الراسبين بسبب (الفشل في الامتحان )  في مدارس التعليم الابتدائي  (الحكومي ، الاهلي ، الديني) حسب الصف والجنس والمحافظة للعام الدراسي    2019/2018</t>
  </si>
  <si>
    <t>اعداد التلامذة الراسبين بسبب (تجاوز ايام الغياب )  في مدارس التعليم الابتدائي (الحكومي ، الاهلي ، الديني)  حسب الصف والجنس والمحافظة للعام الدراسي    2019/2018</t>
  </si>
  <si>
    <t>اعداد التلامذة الراسبين  (لأسباب اخرى )  في مدارس التعليم الابتدائي  (الحكومي ، الاهلي ، الديني)  حسب الصف والجنس والمحافظة للعام الدراسي    2019/2018</t>
  </si>
  <si>
    <t xml:space="preserve">          اعداد اعضاء الهيئة التعليمية (الحكومي ، الاهلي ، الديني) حسب الاختصاص و الجنس و المحافظة للعام الدراسي 2020/2019</t>
  </si>
  <si>
    <t>اعداد الأبنية المدرسية (الحكومي ، الاهلي ، الديني) حسب المحافظة للعام الدراسي  2020/2019</t>
  </si>
  <si>
    <t>اعداد التلامذة الناجحين في مدارس التعليم الابتدائي (الحكومي ، الاهلي ، الديني)  حسب الصف والجنس والمحافظة للعام الدراسي 2018 /2019</t>
  </si>
  <si>
    <t xml:space="preserve">اعداد المدارس الابتدائية ( الحكومي )  وأعضاء الهيئة التعليمية  واعداد التلامذة المقبولين  والاستقلاليـــــــــة  حسب الجنس والمحافظة (الصباحي والمسائي) للعام الدراسي   2020/2019   </t>
  </si>
  <si>
    <t xml:space="preserve">اعداد المدارس </t>
  </si>
  <si>
    <t xml:space="preserve">اعداد التلامذة المقبولين </t>
  </si>
  <si>
    <t xml:space="preserve">اعداد المدارس الابتدائية ( الحكومي )  وأعضاء الهيئة التعليمية  واعداد التلامذة المقبولين  والاستقلاليـــــــــة  حسب الجنس والمحافظة (الصباحي  فقط) للعام الدراسي   2020/2019   </t>
  </si>
  <si>
    <t xml:space="preserve">اعداد المدارس الابتدائية (الحكومي) وأعضاء الهيئة التعليمية واعداد التلامذة المقبولين  والاستقلالية  حسب الجنس والمحافظة (المسائي فقط) للعام الدراسي   2020/2019   </t>
  </si>
  <si>
    <t>اعداد المدارس المسائية</t>
  </si>
  <si>
    <t xml:space="preserve">                                اعداد التلامذة المقبولين في الصف الأول (الحكومي) حسب العمر والجنس والمحافظة للعام الدراسي 2020/2019                          </t>
  </si>
  <si>
    <t xml:space="preserve">اعداد التلامذة الموجودين  (الحكومي) حسب الصف والجنس والمحافظة  (الصباحي والمسائي) للعام الدراسي 2020/2019 </t>
  </si>
  <si>
    <t xml:space="preserve">اعداد التلامذة الموجودين في المدارس الابتدائية ( الحكومي ) حسب الصف والجنس والمحافظة (الصباحي فقط) للعام الدراسي   2020/2019  </t>
  </si>
  <si>
    <t xml:space="preserve">اعداد التلامذة الموجودين في المدارس الابتدائية (الحكومي) حسب الصف والجنس والمحافظة(المسائية فقط)  للعام الدراسي 2020/2019 </t>
  </si>
  <si>
    <t xml:space="preserve">اعداد التلامذة الموجودين في التعليم الابتدائي ( الحكومي) حسب الصف والجنس والعمر للعام الدراسي 2020/2019 </t>
  </si>
  <si>
    <t xml:space="preserve">                                        اعداد التلامذة الموجودين في جميع الصفوف (الحكومي) حسب العمر والجنس والمحافظة للعام الدراسي 2020/2019                                     </t>
  </si>
  <si>
    <t xml:space="preserve">اعداد التلامذة الموجودين في الصف الاول (الحكومي ) حسب العمر والجنس والمحافظة للعام الدراسي  2020/2019 </t>
  </si>
  <si>
    <t xml:space="preserve">اعداد التلامذة الموجودين في الصف الثاني (الحكومي ) حسب العمر و الجنس والمحافظة للعام الدراسي2020/2019  </t>
  </si>
  <si>
    <t xml:space="preserve">اعداد التلامذة الموجودين في الصف الثالث (الحكومي ) حسب العمر و الجنس و المحافظة للعام الدراسي 2020/2019   </t>
  </si>
  <si>
    <t xml:space="preserve">  اعداد التلامذة الموجودين في الصف الرابع (الحكومي) حسب العمر والجنس والمحافظة للعام الدراسي 2020/2019                     </t>
  </si>
  <si>
    <t xml:space="preserve">                                               اعداد التلامذة الموجودين في الصف الخامس (الحكومي) حسب العمر والجنس والمحافظة  للعام الدراسي 2020/2019                        </t>
  </si>
  <si>
    <t xml:space="preserve">                                 اعداد التلامذة الموجودين في الصف السادس (الحكومي) حسب العمر و الجنس و المحافظة  للعام الدراسي 2020/2019                            </t>
  </si>
  <si>
    <t>اعداد التلامذة الراسبين ( لجميع الاسباب )  (الحكومي)  حسب الصف والجنس والمحافظة للعام الدراسي 2018 /2019</t>
  </si>
  <si>
    <t>اعداد التلامذة الراسبين بسبب (الفشل في الامتحان )  (الحكومي) حسب الصف والجنس والمحافظة للعام الدراسي   2018 /2019</t>
  </si>
  <si>
    <t>اعداد التلامذة الراسبين بسبب (تجاوز ايام الغياب )  (الحكومي) حسب الصف والجنس والمحافظة للعام الدراسي  2018 /2019</t>
  </si>
  <si>
    <t>اعداد التلامذة الراسبين  (لأسباب اخرى ) (الحكومي)  حسب الصف والجنس والمحافظة للعام الدراسي  2018 /2019</t>
  </si>
  <si>
    <t>اعداد التلامذة التاركين (الحكومي) حسب الصف والجنس و المحافظة للعام الدراسي 2020/2019</t>
  </si>
  <si>
    <t>اعداد التلامذة الناجحين (الحكومي) حسب الصف والجنس والمحافظة للعام الدراسي 2018 /2019</t>
  </si>
  <si>
    <t xml:space="preserve">          اعداد اعضاء الهيئة التعليمية (الحكومي) حسب العنوان الوظيفي و الجنس و المحافظة للعام الدراسي 2020/2019</t>
  </si>
  <si>
    <t xml:space="preserve">          اعداد اعضاء الهيئة التعليمية (الحكومي) حسب الاختصاص و الجنس و المحافظة للعام الدراسي  2020/2019</t>
  </si>
  <si>
    <t xml:space="preserve"> اعداد أعضاء الهيئة التعليمية (الحكومي) حسب  الشهادة و الجنس  والمحافظة للعام الدراسي  2020/2019</t>
  </si>
  <si>
    <t xml:space="preserve">  اعداد اعضاء الهيئة التعليمية (الحكومي ) داخل وخارج  قوة العمل والمشاركين في الدورات التدريبية للعام السابق حسب الجنس والمحافظة للعام الدراسي  2020/2019</t>
  </si>
  <si>
    <t>اعداد اعضاء الهيئات التعليمية المشاركين في الدورات التدريبية للعام السابق</t>
  </si>
  <si>
    <t xml:space="preserve">  اعداد الشعب (الحكومي ) حسب الصف والجنس والمحافظة للعام الدراسي 2020/2019</t>
  </si>
  <si>
    <t>اعداد المدارس المشمولة بالارشاد التربوي وتدريس الحاسوب وخدمة الانترنيت وتدريس اللغات الاجنبية والمحلية والتغذية المدرسية (الحكومي) للعام الدراسي   2020/2019</t>
  </si>
  <si>
    <t>اعداد الأبنية المدرسية (الحكومي) حسب المحافظة للعام الدراسي  2020/2019</t>
  </si>
  <si>
    <t>اعداد المكتبات (الحكومي) حسب المحافظة للعام الدراسي  2020/2019</t>
  </si>
  <si>
    <t>اعداد المكتبات</t>
  </si>
  <si>
    <t>اعداد الكتب</t>
  </si>
  <si>
    <t>اعداد المدارس (الحكومي) التي تحتوي على صفوف للتربية الخاصة واعداد التلامذة الموجودين واعداد اعضاء الهيئة التعليمية والشعب حسب المحافظة والصف والجنس  للعام الدراسي 2020/2019</t>
  </si>
  <si>
    <t xml:space="preserve">اعداد أعضاء الهيئة التعليمية </t>
  </si>
  <si>
    <t xml:space="preserve">اعداد الشعب </t>
  </si>
  <si>
    <t>اعداد التلامذة الموجودين في المدارس (الحكومي) التي تحتوي على صفوف للتربية الخاصة حسب المحافظة ونوع العوق والجنس للعام الدراسي 2020/2019</t>
  </si>
  <si>
    <t xml:space="preserve">اعداد التلامذة  الموجودين حسب نوع العوق </t>
  </si>
  <si>
    <t xml:space="preserve">                                اعداد التلامذة الموجودين في الصف الأول (الحكومي ) للمدارس التي  تحتوي على صفوف للتربية الخاصة حسب العمر والجنس والمحافظة للعام الدراسي 2020/2019                          </t>
  </si>
  <si>
    <t xml:space="preserve">                                اعداد التلامذة الموجودين في الصف االثاني (الحكومي ) للمدارس التي  تحتوي على صفوف للتربية الخاصة  حسب العمر والجنس والمحافظة للعام الدراسي 2020/2019                          </t>
  </si>
  <si>
    <t xml:space="preserve">                                اعداد التلامذة الموجودين في الصف الثالث (الحكومي ) للمدارس التي  تحتوي على صفوف للتربية الخاصة حسب العمر والجنس والمحافظة للعام الدراسي 2020/2019                          </t>
  </si>
  <si>
    <t xml:space="preserve">                                اعداد التلامذة الموجودين في الصف الرابع (الحكومي ) للمدارس  التي  تحتوي على صفوف للتربية الخاصة  حسب العمر والجنس والمحافظة للعام الدراسي 2020/2019                         </t>
  </si>
  <si>
    <t xml:space="preserve">                 اعداد التلامذة الموجودين في الصف الخامس  (الحكومي ) للمدارس التي تحتوي على صفوف للتربية الخاصة  حسب العمر والجنس والمحافظة للعام الدراسي 2020/2019                         </t>
  </si>
  <si>
    <t xml:space="preserve">                                اعداد التلامذة الموجودين في الصف السادس (الحكومي ) للمدارس التي تحتوي على صفوف للتربية الخاصة حسب العمر والجنس والمحافظة للعام الدراسي 2020/2019                        </t>
  </si>
  <si>
    <t xml:space="preserve">                                اعداد التلامذة الموجودين في جميع الصفوف  (الحكومي ) للمدارس  التي  تحتوي على صفوف للتربية الخاصة حسب العمر والجنس والمحافظة للعام الدراسي 2020/2019                        </t>
  </si>
  <si>
    <t>اعداد التلامذة الموجودين في التعليم الابتدائي  (الحكومي ) للمدارس لتي تحتوي على صفوف للتربية الخاصة حسب الصف والجنس والعمر للعام الدراسي 2020/2019</t>
  </si>
  <si>
    <t xml:space="preserve">  اعداد مدارس اليافعين (الحكومي)  والمدارس التي فيها صفوف  والموقع البيئي والشعب  والتلامذة الموجودين وأعضاء الهيئة التعليمية حسب الجنس والمحافظة  للعام الدراسي 2020/2019</t>
  </si>
  <si>
    <t>عدد  مدارس اليافعين</t>
  </si>
  <si>
    <t xml:space="preserve">          اعداد اعضاء الهيئة التعليمية  في مدارس اليافعين (الحكومي )  حسب العنوان الوظيفي و الجنس و المحافظة للعام الدراسي 2020/2019</t>
  </si>
  <si>
    <t xml:space="preserve">* تم ادراج اعداد المحاضرين فقط خلال هذة السنة </t>
  </si>
  <si>
    <t>اعداد التلامذة الموجودين في مدارس اليافعين (الحكومي) حسب المرحلة والجنس  والمحافظة للعام الدراسي 2020/2019</t>
  </si>
  <si>
    <t xml:space="preserve">اعداد التلامذة  الموجودين حسب المرحلة </t>
  </si>
  <si>
    <t>اعداد التلامذة الراسبين   في مدارس اليافعين (الحكومي) حسب المرحلة والجنس  والمحافظة للعام الدراسي 2019/2018</t>
  </si>
  <si>
    <t xml:space="preserve">اعداد التلامذة الراسبين  حسب المرحلة </t>
  </si>
  <si>
    <t>اعداد التلامذة التاركين  في مدارس اليافعين (الحكومي) حسب المرحلة والجنس للعام الدراسي 2020/2019</t>
  </si>
  <si>
    <t xml:space="preserve">اعداد التلامذة التاركين  حسب المرحلة </t>
  </si>
  <si>
    <t>اعداد التلامذة الناجحين  في مدارس اليافعين (الحكومي) حسب المرحلة والجنس  والمحافظة للعام الدراسي 2019/2018</t>
  </si>
  <si>
    <t xml:space="preserve">اعداد التلامذة  الناجحين حسب المرحلة </t>
  </si>
  <si>
    <t>اعداد التلامذة  لمجموع المراحل حسب العمر والجنس والمحافظة</t>
  </si>
  <si>
    <t>اعداد التلامذة  المرحلة الاولى  حسب العمر والجنس والمحافظة</t>
  </si>
  <si>
    <t>اعداد التلامذة  المرحلة االثانية   حسب العمر والجنس والمحافظة</t>
  </si>
  <si>
    <t>اعداد التلامذة  المرحلة الثالثة  حسب العمر والجنس والمحافظة</t>
  </si>
  <si>
    <t>اعداد التلامذة  المرحلة الرابعة  حسب العمر والجنس والمحافظة</t>
  </si>
  <si>
    <t xml:space="preserve">       اعداد المدارس الابتدائية (الاهلي) وأعضاء الهيئة التعليمــــية واعداد التلامذة المقبولــــين  واعداد الشعب واستقلالية حسب الجنس والمحـــــافظة (الصباحي  فقط)* للعام الدراسي 2020/2019</t>
  </si>
  <si>
    <t xml:space="preserve">                                اعداد التلامذة المقبولين في الصف الأول (الاهلي) حسب العمر والجنس والمحافظة للعام الدراسي 2020/2019                        </t>
  </si>
  <si>
    <t>اعداد التلامذة الموجودين في المدارس الابتدائية (الاهلي ) حسب الصف والجنس والمحافظة للعام الدراسي   2020/2019</t>
  </si>
  <si>
    <t xml:space="preserve">اعداد  التلامذة الموجودين في التعليم الابتدائي ( الاهلي ) حسب الصف والجنس والعمر للعام الدراسي 2020/2019 </t>
  </si>
  <si>
    <t>اعداد التلامذة الموجودين في جميع الصفوف ( الأهلي ) حسب العمر والجنس و المحافظة  للعام الدراسي 2020/2019</t>
  </si>
  <si>
    <t>اعداد التلامذة الموجودين في الصف الاول ( الأهلي )  حسب العمر و الجنس و المحافظة  للتعليم الابتدائي للعام الدراسي 2020/2019</t>
  </si>
  <si>
    <t>اعداد التلامذة الراسبين ( لجميع الاسباب )  (الاهلي) حسب الصف والجنس والمحافظة للعام الدراسي 2018 /2019</t>
  </si>
  <si>
    <t xml:space="preserve">اعداد التلامذة الراسبين بسبب (الفشل في الامتحان ) (الاهلي) حسب الصف والجنس والمحافظة للعام الدراسي  2019/2018  </t>
  </si>
  <si>
    <t xml:space="preserve">اعداد التلامذة الراسبين بسبب (تجاوز ايام الغياب )  (الاهلي)   حسب الصف والجنس والمحافظة للعام الدراسي  2019/2018 </t>
  </si>
  <si>
    <t xml:space="preserve">اعداد التلامذة الراسبين  (لأسباب اخرى)  (الاهلي)  حسب الصف والجنس والمحافظة للعام الدراسي  2019/2018  </t>
  </si>
  <si>
    <t>اعداد التلامذة التاركين (الاهلي) حسب الصف والجنس و المحافظة للعام الدراسي 2020/2019</t>
  </si>
  <si>
    <t xml:space="preserve">اعداد التلامذة الناجحين (الاهلي) حسب الصف والجنس والمحافظة للعام الدراسي 2019/2018 </t>
  </si>
  <si>
    <t xml:space="preserve">          اعداد اعضاء الهيئة التعليمية (الاهلي ) حسب العنوان الوظيفي و الجنس و المحافظة للعام الدراسي 2020/2019</t>
  </si>
  <si>
    <t xml:space="preserve">          اعداد اعضاء الهيئة التعليمية (الاهلي ) حسب الاختصاص و الجنس و المحافظة للعام الدراسي 2020/2019</t>
  </si>
  <si>
    <t xml:space="preserve"> اعداد أعضاء الهيئة التعليمية (الاهلي ) حسب  الشهادة و الجنس  والمحافظة للعام الدراسي 2020/2019</t>
  </si>
  <si>
    <t xml:space="preserve">  اعداد اعضاء الهيئة التعليمية (الاهلي  ) داخل وخارج  قوة العمل والمشاركين في الدورات التدريبية للعام السابق حسب الجنس والمحافظة للعام الدراسي  2020/2019</t>
  </si>
  <si>
    <t>اعداد المدارس المشمولة بالارشاد التربوي وتدريس الحاسوب وخدمة الانترنيت وتدريس اللغات الاجنبية والمحلية والتغذية المدرسية (الاهلي)  للعام الدراسي 2020/2019</t>
  </si>
  <si>
    <t>اعداد الأبنية المدرسية (الاهلي) حسب المحافظة للعام الدراسي  2020/2019</t>
  </si>
  <si>
    <t>اعداد المكتبات والمختبرات (اهلي) حسب المحافظة للعام الدراسي  2020/2019</t>
  </si>
  <si>
    <t xml:space="preserve">  اعداد الشعب (الاهلي) حسب الصف والجنس والمحافظة للعام الدراسي2020/2019</t>
  </si>
  <si>
    <t>عدد  الابنية حسب العائدية</t>
  </si>
  <si>
    <t>عدد الابنية حسب اعداد الطوابق</t>
  </si>
  <si>
    <t>عدد الابنية المدرسية حسبعدد الصفوف</t>
  </si>
  <si>
    <t>عدد  الابنية التي تحوي على سياج</t>
  </si>
  <si>
    <t xml:space="preserve">عدد  المدارس </t>
  </si>
  <si>
    <t xml:space="preserve">         اعداد المدارس الابتدائية (الديني) وأعضاء الهيئة التعليمية  واعداد التلامذة المقبولين حسب الجنس والمحافظة (الصباحي فقط)* للعام الدراسي  2020/2019 </t>
  </si>
  <si>
    <t>لاتوجد مدارس ابتدائية  ديني مسائي</t>
  </si>
  <si>
    <t xml:space="preserve">                                اعداد التلامذة المقبولين في الصف الأول (الديني ) حسب العمر والجنس والمحافظة للعام الدراسي 2020/2019                        </t>
  </si>
  <si>
    <t xml:space="preserve">اعداد التلامذة الموجودين  في المدارس الابتدائية ( الديني )  حسب الصف والجنس والمحافظة (الصباحي فقط)  للعام الدراسي 2020/2019 </t>
  </si>
  <si>
    <t>اعداد التلامذة الموجودين في التعليم الابتدائي  (الديني) حسب الصف والجنس والعمر للعام الدراسي 2020/2019</t>
  </si>
  <si>
    <t>اعداد التلامذة الموجودين في جميع الصفوف (الديني) حسب العمر والجنس والمحافظة للتعليم الأبتدائي  للعام الدراسي 2020/2019</t>
  </si>
  <si>
    <t>اعداد التلامذة الموجودين في الصف الاول ( الديني ) حسب العمر و الجنس و المحافظة  للتعليم الابتدائي  للعام الدراسي 2020/2019</t>
  </si>
  <si>
    <t>اعداد التلامذة الموجودين في الصف الثاني (الديني  ) حسب العمر و الجنس و المحافظة  للتعليم الابتدائي  للعام الدراسي 2020/2019</t>
  </si>
  <si>
    <t>اعداد التلامذة الموجودين في الصف الثالث  (الديني  )حسب العمر و الجنس و المحافظة للتعليم الابتدائي للعام الدراسي 2020/2019</t>
  </si>
  <si>
    <t>اعداد التلامذة الموجودين في الصف الرابع  (الديني  )حسب العمر و الجنس و المحافظة للتعليم الابتدائي للعام الدراسي 2020/2019</t>
  </si>
  <si>
    <t>اعداد التلامذة الموجودين في الصف الخامس (الديني  ) حسب العمر و الجنس والمحافظة  للتعليم الابتدائي للعام الدراسي 2020/2019</t>
  </si>
  <si>
    <t>اعداد التلامذة الموجودين في الصف السادس (الديني  ) حسب العمر و الجنس و المحافظة  للتعليم الابتدائي  للعام الدراسي 2020/2019</t>
  </si>
  <si>
    <t>اعداد التلامذة الراسبين ( لجميع الاسباب ) (الديني) حسب الصف والجنس والمحافظة للعام الدراسي 2018 /2019</t>
  </si>
  <si>
    <t xml:space="preserve">اعداد التلامذة الراسبين بسبب (الفشل في الامتحان ) (الديني)  حسب الصف والجنس والمحافظة للعام الدراسي  2019/2018 </t>
  </si>
  <si>
    <t xml:space="preserve">اعداد التلامذة الراسبين بسبب (تجاوز ايام الغياب ) (الديني)  حسب الصف والجنس والمحافظة للعام الدراسي  2019/2018 </t>
  </si>
  <si>
    <t xml:space="preserve">اعداد التلامذة الراسبين (  لأسباب اخرى)  (الديني)  حسب الصف والجنس والمحافظة للعام الدراسي  2019/2018 </t>
  </si>
  <si>
    <t>اعداد التلامذة التاركين (الديني) حسب الصف والجنس و المحافظة  للعام الدراسي 2020/2019</t>
  </si>
  <si>
    <t>اعداد التلامذة الناجحين (الديني) حسب الصف والجنس والمحافظة  للعام الدراسي 2019/2018</t>
  </si>
  <si>
    <t xml:space="preserve">          اعداد اعضاء الهيئة التعليمية (الديني)حسب العنوان الوظيفي و الجنس و المحافظة للعام الدراسي 2020/2019</t>
  </si>
  <si>
    <t xml:space="preserve">          اعداد اعضاء الهيئة التعليمية (الديني) حسب الاختصاص والجنس و المحافظة للعام الدراسي 2020/2019</t>
  </si>
  <si>
    <t xml:space="preserve"> اعداد أعضاء الهيئة التعليمية (الديني) حسب  الشهادة و الجنس  والمحافظة للعام الدراسي 2020/2019</t>
  </si>
  <si>
    <t>اعداد اعضاء الهيئة التعليمية ( الديني   ) داخل وخارج  قوة العمل والمشاركين في الدورات التدريبية للعام السابق حسب الجنس والمحافظة للعام الدراسي  2020/2019</t>
  </si>
  <si>
    <t xml:space="preserve">  اعداد الشعب (الديني)حسب الصف والجنس والمحافظة للعام الدراسي 2020/2019</t>
  </si>
  <si>
    <t>اعداد المدارس المشمولة بالارشاد التربوي وتدريس الحاسوب وخدمة الانترنيت وتدريس اللغات الاجنبية والمحلية والتغذية المدرسية (الديني) للعام الدراسي 2020/2019</t>
  </si>
  <si>
    <t>اعداد الأبنية المدرسية (الديني)حسب المحافظة للعام الدراسي 2020/2019</t>
  </si>
  <si>
    <t>اعداد المكتبات والمختبرات (الديني) حسب المحافظة للعام الدراسي  2020/2019</t>
  </si>
  <si>
    <t>عدد  الابنية حسب مادة البناء</t>
  </si>
  <si>
    <t>مؤشرات رئيسة عن اعداد التلامذة  في التعليم الابتدائي وتشمل  (الحكومي ، الاهلي ، الديني) الناجحين والراسبين والتاركين  حسب الجنس  للعام الدراسي 2020/2019</t>
  </si>
  <si>
    <t>معدل الالتحاق الصافي والاجمالي في المرحلة الابتدائية  (الحكومي ، الاهلي ، الديني) حسب المحافظة والجنس  للعام الدراسي 2020/2019</t>
  </si>
  <si>
    <t xml:space="preserve">اعداد المدارس الابتدائية (الحكومي ، الاهلي ، الديني)  واعداد التلامذة المقبولين والموجودين وأعضاء الهيئة التعليمية والاستقلالية والدوام  حسب الجنس والبيئة (حضر وريف) والمحافظة للعام الدراسي 2020/2019 </t>
  </si>
  <si>
    <t>اعداد المدارس الابتدائية (الحكومي ، الاهلي ، الديني)  واعداد التلامذة المقبولين والموجودين وأعضاء الهيئة التعليمية والاستقلالية والدوام حسب الجنس والبيئة  (حضر) والمحافظة للعام الدراسي 2020/2019</t>
  </si>
  <si>
    <t xml:space="preserve">اعداد المدارس الابتدائية (الحكومي ، الاهلي ، الديني) واعداد التلامذة المقبولين والموجودين وأعضاء الهيئة التعليمية والاستقلالية والدوام  حسب الجنس والبيئة( ريف ) والمحافظة للعام الدراسي 2020/2019 </t>
  </si>
  <si>
    <t>المجموع الكلي</t>
  </si>
  <si>
    <t>مجموع التلامذة الكلي</t>
  </si>
  <si>
    <t>المجمــــــــوع الكلي</t>
  </si>
  <si>
    <t>المجمـــــــوع الكلي</t>
  </si>
  <si>
    <t>المجمـــــــــوع الكلي</t>
  </si>
  <si>
    <t>المجمــــــــــــوع الكلي</t>
  </si>
  <si>
    <t>اعداد المدارس الابتدائية ( الحكومي ) واعداد  التلامذة المقبولين والموجودين وأعضاء الهيئة التعليمية والاستقلالية والدوام  حسب الجنس والبيئة  (حضر وريف) والمحافظة للعام الدراسي 2020/2019</t>
  </si>
  <si>
    <t>اعداد المدارس الابتدائية ( الحكومي ) واعداد التلامذة المقبولين والموجودين وأعضاء الهيئة التعليمية والاستقلالية والدوام حسب الجنس والبيئة (حضر) والمحافظة للعام الدراسي 2020/2019</t>
  </si>
  <si>
    <t>المجمــــــوع  الكلي</t>
  </si>
  <si>
    <t>المجمــــــــــوع الكلي</t>
  </si>
  <si>
    <t>اعداد المدارس الابتدائية (الاهلي ) واعداد التلامذة المقبولين  والموجودين وأعضاء الهيئة التعليمية والاستقلالية  والدوام  حسب الجنس والبيئة  (حضر وريف) والمحافظة للعام الدراسي 2020/2019</t>
  </si>
  <si>
    <t>اعداد المدارس الابتدائية (الاهلي ) واعداد  التلامذة المقبولين  والموجودين وأعضاء الهيئة التعليمية والاستقلالية  والدوام  حسب الجنس والبيئة  ( حضر ) والمحافظة للعام الدراسي 2020/2019</t>
  </si>
  <si>
    <t>اعداد المدارس الابتدائية (الاهلي ) واعداد  التلامذة المقبولين  والموجودين وأعضاء الهيئة التعليمية والاستقلالية  والدوام  حسب الجنس  والبيئة (ريف) والمحافظة للعام الدراسي  2020/2019</t>
  </si>
  <si>
    <t>المجمـــــــــــــوع الكلي</t>
  </si>
  <si>
    <t>المجمـــــوع الكلي</t>
  </si>
  <si>
    <t>اعداد المدارس الابتدائية (الديني ) واعداد التلامذة المقبـــولين والموجودين وأعضاء الهيــــئة التعليمية والاستقلالية والدوام حسب الجنس  والبيئة  (حضر وريف) والمحـــــافظة للعـــــام الدراسي 2020/2019</t>
  </si>
  <si>
    <t xml:space="preserve">اعداد المدارس الابتدائية (الديني ) واعداد التلامذة المقبـــولين  والموجودين وأعضاء الهيــــئة التعليمية والاستقلالية والدوام حسب الجنس  والبيئة ( حضر ) والمحـــــافظة للعـــــام الدراسي 2020/2019 </t>
  </si>
  <si>
    <t xml:space="preserve">اعداد المدارس الابتدائية (الديني ) واعداد  التلامذة المقبـــولين والموجودين وأعضاء الهيــــئة التعليمية والاستقلالية والدوام حسب الجنس  والبيئة ( ريف ) والمحـــــافظة للعـــــام الدراسي 2020/2019 </t>
  </si>
  <si>
    <t>اعداد المدارس الابتدائية ( الحكومي ) واعداد التلامذة المقبولين والموجودين وأعضاء الهيئة التعليمية والاستقلالية والدوام حسب الجنس والبيئة (ريف) والمحافظة للعام الدراسي 2020/2019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</si>
</sst>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quot;$&quot;* #,##0.00_);_(&quot;$&quot;* \(#,##0.00\);_(&quot;$&quot;* &quot;-&quot;??_);_(@_)"/>
    <numFmt numFmtId="165" formatCode="0.0"/>
  </numFmts>
  <fonts count="47">
    <font>
      <sz val="10"/>
      <name val="Arial"/>
      <charset val="178"/>
    </font>
    <font>
      <sz val="11"/>
      <color theme="1"/>
      <name val="Calibri"/>
      <family val="2"/>
      <scheme val="minor"/>
    </font>
    <font>
      <sz val="11"/>
      <color theme="1"/>
      <name val="Calibri"/>
      <family val="2"/>
      <scheme val="minor"/>
    </font>
    <font>
      <sz val="8"/>
      <name val="Arial"/>
      <family val="2"/>
    </font>
    <font>
      <b/>
      <sz val="14"/>
      <name val="PT Bold Heading"/>
      <charset val="178"/>
    </font>
    <font>
      <b/>
      <sz val="12"/>
      <name val="Simplified Arabic"/>
      <family val="1"/>
    </font>
    <font>
      <sz val="10"/>
      <name val="Arial"/>
      <family val="2"/>
    </font>
    <font>
      <b/>
      <sz val="12"/>
      <name val="Arial"/>
      <family val="2"/>
    </font>
    <font>
      <b/>
      <sz val="16"/>
      <name val="Arial"/>
      <family val="2"/>
    </font>
    <font>
      <b/>
      <sz val="14"/>
      <name val="Arial"/>
      <family val="2"/>
    </font>
    <font>
      <sz val="11"/>
      <name val="Arial"/>
      <family val="2"/>
    </font>
    <font>
      <b/>
      <sz val="8"/>
      <name val="Arial"/>
      <family val="2"/>
    </font>
    <font>
      <sz val="14"/>
      <name val="Arial"/>
      <family val="2"/>
    </font>
    <font>
      <b/>
      <sz val="12"/>
      <name val="PT Bold Heading"/>
      <charset val="178"/>
    </font>
    <font>
      <sz val="12"/>
      <name val="Arial"/>
      <family val="2"/>
    </font>
    <font>
      <sz val="9"/>
      <name val="Arial"/>
      <family val="2"/>
    </font>
    <font>
      <sz val="11"/>
      <color indexed="8"/>
      <name val="Calibri"/>
      <family val="2"/>
      <charset val="178"/>
    </font>
    <font>
      <b/>
      <sz val="12"/>
      <color indexed="8"/>
      <name val="Calibri"/>
      <family val="2"/>
    </font>
    <font>
      <sz val="12"/>
      <color indexed="8"/>
      <name val="Calibri"/>
      <family val="2"/>
      <charset val="178"/>
    </font>
    <font>
      <sz val="8"/>
      <name val="Arial"/>
      <family val="2"/>
    </font>
    <font>
      <b/>
      <sz val="11"/>
      <name val="PT Bold Heading"/>
      <charset val="178"/>
    </font>
    <font>
      <sz val="20"/>
      <name val="Arial"/>
      <family val="2"/>
    </font>
    <font>
      <b/>
      <u/>
      <sz val="12"/>
      <name val="Arial"/>
      <family val="2"/>
    </font>
    <font>
      <u/>
      <sz val="10"/>
      <name val="Arial"/>
      <family val="2"/>
    </font>
    <font>
      <b/>
      <sz val="14"/>
      <color indexed="8"/>
      <name val="Arial"/>
      <family val="2"/>
    </font>
    <font>
      <b/>
      <u/>
      <sz val="14"/>
      <name val="Arial"/>
      <family val="2"/>
    </font>
    <font>
      <b/>
      <sz val="14"/>
      <name val="Simplified Arabic"/>
      <family val="1"/>
    </font>
    <font>
      <b/>
      <sz val="11"/>
      <name val="Arial"/>
      <family val="2"/>
    </font>
    <font>
      <b/>
      <sz val="10"/>
      <name val="Arial"/>
      <family val="2"/>
    </font>
    <font>
      <b/>
      <sz val="12"/>
      <color indexed="8"/>
      <name val="Arial"/>
      <family val="2"/>
    </font>
    <font>
      <sz val="10"/>
      <name val="Arial"/>
      <family val="2"/>
    </font>
    <font>
      <u/>
      <sz val="12"/>
      <name val="Arial"/>
      <family val="2"/>
    </font>
    <font>
      <b/>
      <sz val="12"/>
      <name val="Times New Roman"/>
      <family val="1"/>
    </font>
    <font>
      <b/>
      <sz val="14"/>
      <name val="Times New Roman"/>
      <family val="1"/>
    </font>
    <font>
      <sz val="10"/>
      <name val="Times New Roman"/>
      <family val="1"/>
    </font>
    <font>
      <sz val="14"/>
      <name val="Times New Roman"/>
      <family val="1"/>
    </font>
    <font>
      <b/>
      <sz val="10"/>
      <name val="Times New Roman"/>
      <family val="1"/>
    </font>
    <font>
      <b/>
      <u/>
      <sz val="12"/>
      <name val="Times New Roman"/>
      <family val="1"/>
    </font>
    <font>
      <sz val="12"/>
      <name val="Times New Roman"/>
      <family val="1"/>
    </font>
    <font>
      <b/>
      <sz val="8"/>
      <name val="Times New Roman"/>
      <family val="1"/>
    </font>
    <font>
      <b/>
      <sz val="12"/>
      <color indexed="8"/>
      <name val="Times New Roman"/>
      <family val="1"/>
    </font>
    <font>
      <b/>
      <sz val="11"/>
      <name val="Times New Roman"/>
      <family val="1"/>
    </font>
    <font>
      <b/>
      <sz val="14"/>
      <name val="Calibri"/>
      <family val="2"/>
      <scheme val="minor"/>
    </font>
    <font>
      <b/>
      <sz val="12"/>
      <name val="Calibri"/>
      <family val="2"/>
      <scheme val="minor"/>
    </font>
    <font>
      <sz val="10"/>
      <name val="Arial"/>
      <family val="2"/>
    </font>
    <font>
      <b/>
      <sz val="48"/>
      <name val="Arial"/>
      <family val="2"/>
    </font>
    <font>
      <b/>
      <sz val="28"/>
      <name val="Arial"/>
      <family val="2"/>
    </font>
  </fonts>
  <fills count="10">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13"/>
        <bgColor indexed="64"/>
      </patternFill>
    </fill>
    <fill>
      <patternFill patternType="solid">
        <fgColor indexed="44"/>
        <bgColor indexed="64"/>
      </patternFill>
    </fill>
    <fill>
      <patternFill patternType="solid">
        <fgColor indexed="22"/>
        <bgColor indexed="64"/>
      </patternFill>
    </fill>
    <fill>
      <patternFill patternType="solid">
        <fgColor indexed="41"/>
        <bgColor indexed="64"/>
      </patternFill>
    </fill>
    <fill>
      <patternFill patternType="solid">
        <fgColor rgb="FFFFFF00"/>
        <bgColor indexed="64"/>
      </patternFill>
    </fill>
    <fill>
      <patternFill patternType="solid">
        <fgColor theme="0"/>
        <bgColor indexed="64"/>
      </patternFill>
    </fill>
  </fills>
  <borders count="69">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bottom/>
      <diagonal/>
    </border>
    <border>
      <left/>
      <right style="double">
        <color indexed="64"/>
      </right>
      <top/>
      <bottom/>
      <diagonal/>
    </border>
    <border>
      <left/>
      <right/>
      <top style="double">
        <color indexed="64"/>
      </top>
      <bottom/>
      <diagonal/>
    </border>
    <border>
      <left/>
      <right/>
      <top/>
      <bottom style="thick">
        <color indexed="64"/>
      </bottom>
      <diagonal/>
    </border>
    <border>
      <left/>
      <right/>
      <top style="thick">
        <color indexed="64"/>
      </top>
      <bottom style="double">
        <color indexed="64"/>
      </bottom>
      <diagonal/>
    </border>
    <border>
      <left/>
      <right/>
      <top style="hair">
        <color indexed="64"/>
      </top>
      <bottom style="hair">
        <color indexed="64"/>
      </bottom>
      <diagonal/>
    </border>
    <border>
      <left/>
      <right/>
      <top/>
      <bottom style="double">
        <color indexed="64"/>
      </bottom>
      <diagonal/>
    </border>
    <border>
      <left/>
      <right/>
      <top style="hair">
        <color indexed="64"/>
      </top>
      <bottom/>
      <diagonal/>
    </border>
    <border>
      <left/>
      <right/>
      <top/>
      <bottom style="hair">
        <color indexed="64"/>
      </bottom>
      <diagonal/>
    </border>
    <border>
      <left/>
      <right style="thin">
        <color indexed="64"/>
      </right>
      <top style="thin">
        <color indexed="64"/>
      </top>
      <bottom style="thin">
        <color indexed="64"/>
      </bottom>
      <diagonal/>
    </border>
    <border>
      <left style="double">
        <color indexed="64"/>
      </left>
      <right style="double">
        <color indexed="64"/>
      </right>
      <top/>
      <bottom/>
      <diagonal/>
    </border>
    <border>
      <left style="double">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hair">
        <color indexed="64"/>
      </bottom>
      <diagonal/>
    </border>
    <border>
      <left/>
      <right/>
      <top style="thick">
        <color indexed="64"/>
      </top>
      <bottom/>
      <diagonal/>
    </border>
    <border>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top style="thick">
        <color indexed="64"/>
      </top>
      <bottom style="dotted">
        <color indexed="64"/>
      </bottom>
      <diagonal/>
    </border>
    <border>
      <left/>
      <right/>
      <top style="dotted">
        <color indexed="64"/>
      </top>
      <bottom style="dotted">
        <color indexed="64"/>
      </bottom>
      <diagonal/>
    </border>
    <border>
      <left/>
      <right/>
      <top style="dotted">
        <color indexed="64"/>
      </top>
      <bottom style="thick">
        <color indexed="64"/>
      </bottom>
      <diagonal/>
    </border>
    <border>
      <left style="dotted">
        <color indexed="64"/>
      </left>
      <right/>
      <top/>
      <bottom/>
      <diagonal/>
    </border>
    <border>
      <left/>
      <right/>
      <top style="dotted">
        <color indexed="64"/>
      </top>
      <bottom/>
      <diagonal/>
    </border>
    <border>
      <left style="dotted">
        <color indexed="64"/>
      </left>
      <right/>
      <top style="dotted">
        <color indexed="64"/>
      </top>
      <bottom/>
      <diagonal/>
    </border>
    <border>
      <left style="dotted">
        <color indexed="64"/>
      </left>
      <right/>
      <top/>
      <bottom style="dotted">
        <color indexed="64"/>
      </bottom>
      <diagonal/>
    </border>
    <border>
      <left/>
      <right/>
      <top/>
      <bottom style="dotted">
        <color indexed="64"/>
      </bottom>
      <diagonal/>
    </border>
    <border>
      <left/>
      <right style="dotted">
        <color indexed="64"/>
      </right>
      <top style="dotted">
        <color indexed="64"/>
      </top>
      <bottom/>
      <diagonal/>
    </border>
    <border>
      <left/>
      <right style="dotted">
        <color indexed="64"/>
      </right>
      <top/>
      <bottom/>
      <diagonal/>
    </border>
    <border>
      <left/>
      <right style="dotted">
        <color indexed="64"/>
      </right>
      <top/>
      <bottom style="dotted">
        <color indexed="64"/>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right/>
      <top/>
      <bottom style="medium">
        <color indexed="64"/>
      </bottom>
      <diagonal/>
    </border>
    <border>
      <left/>
      <right/>
      <top style="medium">
        <color indexed="64"/>
      </top>
      <bottom style="double">
        <color indexed="64"/>
      </bottom>
      <diagonal/>
    </border>
    <border>
      <left/>
      <right style="hair">
        <color indexed="64"/>
      </right>
      <top style="dotted">
        <color indexed="64"/>
      </top>
      <bottom style="dotted">
        <color indexed="64"/>
      </bottom>
      <diagonal/>
    </border>
    <border>
      <left/>
      <right/>
      <top style="medium">
        <color indexed="64"/>
      </top>
      <bottom style="dotted">
        <color indexed="64"/>
      </bottom>
      <diagonal/>
    </border>
    <border>
      <left/>
      <right/>
      <top style="medium">
        <color indexed="64"/>
      </top>
      <bottom/>
      <diagonal/>
    </border>
    <border>
      <left style="hair">
        <color indexed="64"/>
      </left>
      <right/>
      <top style="dotted">
        <color indexed="64"/>
      </top>
      <bottom style="dotted">
        <color indexed="64"/>
      </bottom>
      <diagonal/>
    </border>
    <border>
      <left/>
      <right/>
      <top style="dotted">
        <color indexed="64"/>
      </top>
      <bottom style="medium">
        <color indexed="64"/>
      </bottom>
      <diagonal/>
    </border>
    <border>
      <left style="dotted">
        <color indexed="64"/>
      </left>
      <right/>
      <top style="medium">
        <color indexed="64"/>
      </top>
      <bottom style="dotted">
        <color indexed="64"/>
      </bottom>
      <diagonal/>
    </border>
    <border>
      <left/>
      <right style="dotted">
        <color indexed="64"/>
      </right>
      <top style="medium">
        <color indexed="64"/>
      </top>
      <bottom style="dotted">
        <color indexed="64"/>
      </bottom>
      <diagonal/>
    </border>
    <border>
      <left style="dotted">
        <color indexed="64"/>
      </left>
      <right/>
      <top style="medium">
        <color indexed="64"/>
      </top>
      <bottom/>
      <diagonal/>
    </border>
    <border>
      <left/>
      <right/>
      <top style="thin">
        <color auto="1"/>
      </top>
      <bottom style="dotted">
        <color indexed="64"/>
      </bottom>
      <diagonal/>
    </border>
    <border>
      <left style="dotted">
        <color indexed="64"/>
      </left>
      <right/>
      <top style="thin">
        <color indexed="64"/>
      </top>
      <bottom style="dotted">
        <color indexed="64"/>
      </bottom>
      <diagonal/>
    </border>
    <border>
      <left/>
      <right style="dotted">
        <color indexed="64"/>
      </right>
      <top style="thin">
        <color indexed="64"/>
      </top>
      <bottom style="dotted">
        <color indexed="64"/>
      </bottom>
      <diagonal/>
    </border>
    <border>
      <left style="dotted">
        <color indexed="64"/>
      </left>
      <right/>
      <top style="thin">
        <color indexed="64"/>
      </top>
      <bottom/>
      <diagonal/>
    </border>
    <border>
      <left/>
      <right/>
      <top style="dotted">
        <color indexed="64"/>
      </top>
      <bottom style="thin">
        <color indexed="64"/>
      </bottom>
      <diagonal/>
    </border>
    <border>
      <left/>
      <right/>
      <top style="dotted">
        <color indexed="64"/>
      </top>
      <bottom style="double">
        <color indexed="64"/>
      </bottom>
      <diagonal/>
    </border>
    <border>
      <left/>
      <right style="medium">
        <color indexed="64"/>
      </right>
      <top/>
      <bottom/>
      <diagonal/>
    </border>
    <border>
      <left style="medium">
        <color indexed="64"/>
      </left>
      <right/>
      <top/>
      <bottom style="dotted">
        <color indexed="64"/>
      </bottom>
      <diagonal/>
    </border>
    <border>
      <left/>
      <right style="medium">
        <color indexed="64"/>
      </right>
      <top/>
      <bottom style="dotted">
        <color indexed="64"/>
      </bottom>
      <diagonal/>
    </border>
    <border>
      <left style="medium">
        <color indexed="64"/>
      </left>
      <right/>
      <top/>
      <bottom/>
      <diagonal/>
    </border>
    <border>
      <left/>
      <right/>
      <top style="double">
        <color indexed="64"/>
      </top>
      <bottom style="thin">
        <color indexed="64"/>
      </bottom>
      <diagonal/>
    </border>
    <border>
      <left/>
      <right/>
      <top style="thin">
        <color indexed="64"/>
      </top>
      <bottom style="thin">
        <color indexed="64"/>
      </bottom>
      <diagonal/>
    </border>
    <border>
      <left/>
      <right style="thin">
        <color indexed="64"/>
      </right>
      <top style="double">
        <color indexed="64"/>
      </top>
      <bottom/>
      <diagonal/>
    </border>
    <border>
      <left/>
      <right style="thin">
        <color indexed="64"/>
      </right>
      <top/>
      <bottom style="dotted">
        <color indexed="64"/>
      </bottom>
      <diagonal/>
    </border>
    <border>
      <left/>
      <right style="thin">
        <color indexed="64"/>
      </right>
      <top/>
      <bottom style="thick">
        <color indexed="64"/>
      </bottom>
      <diagonal/>
    </border>
    <border>
      <left style="medium">
        <color indexed="64"/>
      </left>
      <right style="thin">
        <color indexed="64"/>
      </right>
      <top/>
      <bottom/>
      <diagonal/>
    </border>
    <border>
      <left/>
      <right style="thin">
        <color indexed="64"/>
      </right>
      <top style="dotted">
        <color indexed="64"/>
      </top>
      <bottom style="dotted">
        <color indexed="64"/>
      </bottom>
      <diagonal/>
    </border>
    <border>
      <left/>
      <right style="thin">
        <color indexed="64"/>
      </right>
      <top style="dotted">
        <color indexed="64"/>
      </top>
      <bottom style="thick">
        <color indexed="64"/>
      </bottom>
      <diagonal/>
    </border>
    <border>
      <left/>
      <right style="thin">
        <color indexed="64"/>
      </right>
      <top style="thick">
        <color indexed="64"/>
      </top>
      <bottom style="double">
        <color indexed="64"/>
      </bottom>
      <diagonal/>
    </border>
  </borders>
  <cellStyleXfs count="10">
    <xf numFmtId="0" fontId="0" fillId="0" borderId="0"/>
    <xf numFmtId="0" fontId="6" fillId="0" borderId="0"/>
    <xf numFmtId="0" fontId="16" fillId="0" borderId="0"/>
    <xf numFmtId="0" fontId="16" fillId="0" borderId="0"/>
    <xf numFmtId="0" fontId="30" fillId="0" borderId="0"/>
    <xf numFmtId="0" fontId="16" fillId="0" borderId="0"/>
    <xf numFmtId="0" fontId="2" fillId="0" borderId="0"/>
    <xf numFmtId="0" fontId="6" fillId="0" borderId="0"/>
    <xf numFmtId="0" fontId="44" fillId="0" borderId="0"/>
    <xf numFmtId="0" fontId="1" fillId="0" borderId="0"/>
  </cellStyleXfs>
  <cellXfs count="1540">
    <xf numFmtId="0" fontId="0" fillId="0" borderId="0" xfId="0"/>
    <xf numFmtId="0" fontId="8" fillId="2" borderId="1" xfId="0" applyFont="1" applyFill="1" applyBorder="1" applyAlignment="1">
      <alignment horizontal="center" vertical="center"/>
    </xf>
    <xf numFmtId="0" fontId="9" fillId="2" borderId="1" xfId="0" applyFont="1" applyFill="1" applyBorder="1" applyAlignment="1">
      <alignment horizontal="center" vertical="center"/>
    </xf>
    <xf numFmtId="0" fontId="5" fillId="2" borderId="2" xfId="0" applyFont="1" applyFill="1" applyBorder="1" applyAlignment="1">
      <alignment horizontal="center" vertical="center"/>
    </xf>
    <xf numFmtId="0" fontId="10" fillId="2" borderId="2" xfId="0" applyFont="1" applyFill="1" applyBorder="1" applyAlignment="1">
      <alignment horizontal="right" vertical="center" indent="1"/>
    </xf>
    <xf numFmtId="0" fontId="0" fillId="0" borderId="0" xfId="0" applyBorder="1"/>
    <xf numFmtId="0" fontId="5" fillId="2" borderId="3" xfId="0" applyFont="1" applyFill="1" applyBorder="1" applyAlignment="1">
      <alignment horizontal="center" vertical="center"/>
    </xf>
    <xf numFmtId="0" fontId="6" fillId="2" borderId="2" xfId="0" applyFont="1" applyFill="1" applyBorder="1" applyAlignment="1">
      <alignment horizontal="center" vertical="center"/>
    </xf>
    <xf numFmtId="0" fontId="10" fillId="2" borderId="2" xfId="0" applyFont="1" applyFill="1" applyBorder="1" applyAlignment="1">
      <alignment vertical="center"/>
    </xf>
    <xf numFmtId="0" fontId="14" fillId="2" borderId="2" xfId="0" applyFont="1" applyFill="1" applyBorder="1" applyAlignment="1">
      <alignment vertical="center"/>
    </xf>
    <xf numFmtId="0" fontId="14" fillId="0" borderId="2" xfId="0" applyFont="1" applyFill="1" applyBorder="1" applyAlignment="1">
      <alignment vertical="center"/>
    </xf>
    <xf numFmtId="0" fontId="15" fillId="2" borderId="2" xfId="0" applyFont="1" applyFill="1" applyBorder="1" applyAlignment="1">
      <alignment horizontal="center" vertical="center" shrinkToFit="1"/>
    </xf>
    <xf numFmtId="0" fontId="15" fillId="0" borderId="2" xfId="0" applyFont="1" applyFill="1" applyBorder="1" applyAlignment="1">
      <alignment horizontal="center" vertical="center" shrinkToFit="1"/>
    </xf>
    <xf numFmtId="0" fontId="10" fillId="2" borderId="2" xfId="0" applyFont="1" applyFill="1" applyBorder="1" applyAlignment="1">
      <alignment horizontal="center" vertical="center" shrinkToFit="1"/>
    </xf>
    <xf numFmtId="0" fontId="10" fillId="0" borderId="2" xfId="0" applyFont="1" applyFill="1" applyBorder="1" applyAlignment="1">
      <alignment horizontal="center" vertical="center" shrinkToFit="1"/>
    </xf>
    <xf numFmtId="0" fontId="6" fillId="2" borderId="2" xfId="0" applyFont="1" applyFill="1" applyBorder="1" applyAlignment="1">
      <alignment horizontal="center" vertical="center" wrapText="1"/>
    </xf>
    <xf numFmtId="0" fontId="17" fillId="0" borderId="2" xfId="2" applyFont="1" applyBorder="1" applyAlignment="1">
      <alignment horizontal="center" vertical="center"/>
    </xf>
    <xf numFmtId="0" fontId="4" fillId="2" borderId="0"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2" xfId="0" applyFont="1" applyFill="1" applyBorder="1" applyAlignment="1">
      <alignment horizontal="center" vertical="center" wrapText="1"/>
    </xf>
    <xf numFmtId="0" fontId="10" fillId="0" borderId="2" xfId="0" applyFont="1" applyFill="1" applyBorder="1" applyAlignment="1">
      <alignment horizontal="right" vertical="center" indent="1"/>
    </xf>
    <xf numFmtId="0" fontId="5" fillId="0" borderId="4" xfId="0" applyFont="1" applyFill="1" applyBorder="1" applyAlignment="1">
      <alignment horizontal="center" vertical="center"/>
    </xf>
    <xf numFmtId="0" fontId="10" fillId="0" borderId="5" xfId="0" applyFont="1" applyFill="1" applyBorder="1" applyAlignment="1">
      <alignment horizontal="center" vertical="center"/>
    </xf>
    <xf numFmtId="0" fontId="10" fillId="0" borderId="2" xfId="0" applyFont="1" applyFill="1" applyBorder="1" applyAlignment="1">
      <alignment vertical="center"/>
    </xf>
    <xf numFmtId="0" fontId="14" fillId="0" borderId="2" xfId="0" applyFont="1" applyFill="1" applyBorder="1" applyAlignment="1">
      <alignment horizontal="right" vertical="center" indent="1"/>
    </xf>
    <xf numFmtId="0" fontId="17" fillId="0" borderId="2" xfId="3" applyFont="1" applyFill="1" applyBorder="1" applyAlignment="1">
      <alignment horizontal="center" vertical="center"/>
    </xf>
    <xf numFmtId="0" fontId="17" fillId="0" borderId="4" xfId="3" applyFont="1" applyFill="1" applyBorder="1" applyAlignment="1">
      <alignment horizontal="center" vertical="center"/>
    </xf>
    <xf numFmtId="0" fontId="17" fillId="0" borderId="2" xfId="2" applyFont="1" applyFill="1" applyBorder="1" applyAlignment="1">
      <alignment horizontal="center" vertical="center"/>
    </xf>
    <xf numFmtId="0" fontId="17" fillId="0" borderId="0" xfId="3" applyFont="1" applyFill="1" applyBorder="1" applyAlignment="1">
      <alignment horizontal="center" vertical="center"/>
    </xf>
    <xf numFmtId="0" fontId="16" fillId="0" borderId="0" xfId="3" applyFill="1" applyBorder="1" applyAlignment="1">
      <alignment horizontal="center" vertical="center"/>
    </xf>
    <xf numFmtId="0" fontId="14" fillId="2" borderId="2" xfId="0" applyFont="1" applyFill="1" applyBorder="1" applyAlignment="1">
      <alignment horizontal="right" vertical="center" indent="1"/>
    </xf>
    <xf numFmtId="0" fontId="10" fillId="2" borderId="2" xfId="0" applyFont="1" applyFill="1" applyBorder="1" applyAlignment="1">
      <alignment horizontal="center" vertical="center"/>
    </xf>
    <xf numFmtId="0" fontId="5" fillId="0" borderId="6" xfId="0" applyFont="1" applyFill="1" applyBorder="1" applyAlignment="1">
      <alignment horizontal="center" vertical="center"/>
    </xf>
    <xf numFmtId="0" fontId="5" fillId="0" borderId="0" xfId="0" applyFont="1" applyFill="1" applyBorder="1" applyAlignment="1">
      <alignment horizontal="center" vertical="center"/>
    </xf>
    <xf numFmtId="0" fontId="10" fillId="0" borderId="0" xfId="0" applyFont="1" applyFill="1" applyBorder="1" applyAlignment="1">
      <alignment horizontal="center" vertical="center"/>
    </xf>
    <xf numFmtId="0" fontId="18" fillId="0" borderId="2" xfId="2" applyFont="1" applyBorder="1" applyAlignment="1">
      <alignment horizontal="center" vertical="center"/>
    </xf>
    <xf numFmtId="0" fontId="18" fillId="0" borderId="2" xfId="2" applyFont="1" applyFill="1" applyBorder="1" applyAlignment="1">
      <alignment horizontal="center" vertical="center"/>
    </xf>
    <xf numFmtId="0" fontId="18" fillId="0" borderId="2" xfId="3" applyFont="1" applyBorder="1" applyAlignment="1">
      <alignment horizontal="center" vertical="center"/>
    </xf>
    <xf numFmtId="0" fontId="18" fillId="0" borderId="2" xfId="3" applyFont="1" applyFill="1" applyBorder="1" applyAlignment="1">
      <alignment horizontal="center" vertical="center"/>
    </xf>
    <xf numFmtId="0" fontId="18" fillId="0" borderId="5" xfId="3" applyFont="1" applyBorder="1" applyAlignment="1">
      <alignment horizontal="center" vertical="center"/>
    </xf>
    <xf numFmtId="0" fontId="17" fillId="0" borderId="2" xfId="2" applyFont="1" applyBorder="1" applyAlignment="1">
      <alignment horizontal="center" vertical="center" readingOrder="2"/>
    </xf>
    <xf numFmtId="0" fontId="5" fillId="3" borderId="0" xfId="0" applyFont="1" applyFill="1" applyBorder="1" applyAlignment="1">
      <alignment horizontal="center" vertical="center"/>
    </xf>
    <xf numFmtId="0" fontId="14" fillId="0" borderId="0" xfId="0" applyFont="1" applyFill="1" applyBorder="1" applyAlignment="1">
      <alignment horizontal="right" vertical="center" indent="1"/>
    </xf>
    <xf numFmtId="0" fontId="14" fillId="2" borderId="0" xfId="0" applyFont="1" applyFill="1" applyBorder="1" applyAlignment="1">
      <alignment horizontal="right" vertical="center" indent="1"/>
    </xf>
    <xf numFmtId="0" fontId="5" fillId="4" borderId="2" xfId="0" applyFont="1" applyFill="1" applyBorder="1" applyAlignment="1">
      <alignment horizontal="center" vertical="center"/>
    </xf>
    <xf numFmtId="0" fontId="10" fillId="4" borderId="2" xfId="0" applyFont="1" applyFill="1" applyBorder="1" applyAlignment="1">
      <alignment horizontal="right" vertical="center" indent="1"/>
    </xf>
    <xf numFmtId="0" fontId="0" fillId="4" borderId="0" xfId="0" applyFill="1"/>
    <xf numFmtId="0" fontId="5" fillId="3" borderId="2" xfId="0" applyFont="1" applyFill="1" applyBorder="1" applyAlignment="1">
      <alignment horizontal="center" vertical="center"/>
    </xf>
    <xf numFmtId="0" fontId="10" fillId="3" borderId="2" xfId="0" applyFont="1" applyFill="1" applyBorder="1" applyAlignment="1">
      <alignment horizontal="right" vertical="center" indent="1"/>
    </xf>
    <xf numFmtId="0" fontId="10" fillId="3" borderId="0" xfId="0" applyFont="1" applyFill="1" applyBorder="1" applyAlignment="1">
      <alignment horizontal="right" vertical="center" indent="1"/>
    </xf>
    <xf numFmtId="0" fontId="5" fillId="5" borderId="2" xfId="0" applyFont="1" applyFill="1" applyBorder="1" applyAlignment="1">
      <alignment horizontal="center" vertical="center"/>
    </xf>
    <xf numFmtId="0" fontId="10" fillId="5" borderId="2" xfId="0" applyFont="1" applyFill="1" applyBorder="1" applyAlignment="1">
      <alignment horizontal="right" vertical="center" indent="1"/>
    </xf>
    <xf numFmtId="0" fontId="5" fillId="5" borderId="0" xfId="0" applyFont="1" applyFill="1" applyBorder="1" applyAlignment="1">
      <alignment horizontal="center" vertical="center"/>
    </xf>
    <xf numFmtId="0" fontId="10" fillId="5" borderId="0" xfId="0" applyFont="1" applyFill="1" applyBorder="1" applyAlignment="1">
      <alignment horizontal="right" vertical="center" indent="1"/>
    </xf>
    <xf numFmtId="0" fontId="5" fillId="6" borderId="2" xfId="0" applyFont="1" applyFill="1" applyBorder="1" applyAlignment="1">
      <alignment horizontal="center" vertical="center"/>
    </xf>
    <xf numFmtId="0" fontId="10" fillId="6" borderId="2" xfId="0" applyFont="1" applyFill="1" applyBorder="1" applyAlignment="1">
      <alignment horizontal="right" vertical="center" indent="1"/>
    </xf>
    <xf numFmtId="0" fontId="5" fillId="6" borderId="0" xfId="0" applyFont="1" applyFill="1" applyBorder="1" applyAlignment="1">
      <alignment horizontal="center" vertical="center"/>
    </xf>
    <xf numFmtId="0" fontId="10" fillId="6" borderId="0" xfId="0" applyFont="1" applyFill="1" applyBorder="1" applyAlignment="1">
      <alignment horizontal="right" vertical="center" indent="1"/>
    </xf>
    <xf numFmtId="0" fontId="4" fillId="7" borderId="0" xfId="0" applyFont="1" applyFill="1" applyBorder="1" applyAlignment="1">
      <alignment horizontal="center" vertical="center"/>
    </xf>
    <xf numFmtId="0" fontId="5" fillId="7" borderId="2" xfId="0" applyFont="1" applyFill="1" applyBorder="1" applyAlignment="1">
      <alignment horizontal="center" vertical="center"/>
    </xf>
    <xf numFmtId="0" fontId="5" fillId="7" borderId="4" xfId="0" applyFont="1" applyFill="1" applyBorder="1" applyAlignment="1">
      <alignment horizontal="center" vertical="center"/>
    </xf>
    <xf numFmtId="0" fontId="5" fillId="7" borderId="3" xfId="0" applyFont="1" applyFill="1" applyBorder="1" applyAlignment="1">
      <alignment horizontal="center" vertical="center"/>
    </xf>
    <xf numFmtId="0" fontId="6" fillId="7" borderId="2" xfId="0" applyFont="1" applyFill="1" applyBorder="1" applyAlignment="1">
      <alignment horizontal="center" vertical="center"/>
    </xf>
    <xf numFmtId="0" fontId="10" fillId="7" borderId="5" xfId="0" applyFont="1" applyFill="1" applyBorder="1" applyAlignment="1">
      <alignment horizontal="center" vertical="center"/>
    </xf>
    <xf numFmtId="0" fontId="0" fillId="7" borderId="7" xfId="0" applyFill="1" applyBorder="1"/>
    <xf numFmtId="0" fontId="0" fillId="7" borderId="0" xfId="0" applyFill="1"/>
    <xf numFmtId="0" fontId="10" fillId="7" borderId="2" xfId="0" applyFont="1" applyFill="1" applyBorder="1" applyAlignment="1">
      <alignment horizontal="center" vertical="center"/>
    </xf>
    <xf numFmtId="0" fontId="6" fillId="2" borderId="0" xfId="0" applyFont="1" applyFill="1" applyBorder="1" applyAlignment="1">
      <alignment horizontal="center" vertical="center"/>
    </xf>
    <xf numFmtId="0" fontId="6" fillId="2" borderId="0" xfId="0" applyFont="1" applyFill="1" applyBorder="1" applyAlignment="1">
      <alignment horizontal="center" vertical="center" wrapText="1"/>
    </xf>
    <xf numFmtId="0" fontId="18" fillId="0" borderId="0" xfId="3" applyFont="1" applyBorder="1" applyAlignment="1">
      <alignment horizontal="center" vertical="center"/>
    </xf>
    <xf numFmtId="0" fontId="0" fillId="0" borderId="2" xfId="0" applyBorder="1"/>
    <xf numFmtId="0" fontId="10" fillId="2" borderId="4" xfId="0" applyFont="1" applyFill="1" applyBorder="1" applyAlignment="1">
      <alignment vertical="center"/>
    </xf>
    <xf numFmtId="0" fontId="10" fillId="2" borderId="0" xfId="0" applyFont="1" applyFill="1" applyBorder="1" applyAlignment="1">
      <alignment vertical="center"/>
    </xf>
    <xf numFmtId="0" fontId="12" fillId="0" borderId="0" xfId="1" applyFont="1" applyFill="1" applyBorder="1" applyAlignment="1">
      <alignment horizontal="center" vertical="center"/>
    </xf>
    <xf numFmtId="0" fontId="24" fillId="0" borderId="0" xfId="3" applyFont="1" applyFill="1" applyBorder="1" applyAlignment="1">
      <alignment horizontal="right" vertical="center" indent="1"/>
    </xf>
    <xf numFmtId="0" fontId="7" fillId="0" borderId="27" xfId="1" applyFont="1" applyFill="1" applyBorder="1" applyAlignment="1">
      <alignment horizontal="right" vertical="center" shrinkToFit="1"/>
    </xf>
    <xf numFmtId="0" fontId="5" fillId="0" borderId="0" xfId="1" applyFont="1" applyFill="1" applyBorder="1" applyAlignment="1">
      <alignment horizontal="center" vertical="center"/>
    </xf>
    <xf numFmtId="0" fontId="7" fillId="0" borderId="0" xfId="1" applyFont="1" applyFill="1" applyBorder="1" applyAlignment="1">
      <alignment horizontal="right" vertical="center" indent="1"/>
    </xf>
    <xf numFmtId="0" fontId="7" fillId="0" borderId="0" xfId="1" applyFont="1" applyFill="1" applyBorder="1" applyAlignment="1">
      <alignment horizontal="center" wrapText="1"/>
    </xf>
    <xf numFmtId="0" fontId="5" fillId="0" borderId="0" xfId="0" applyFont="1" applyFill="1" applyBorder="1" applyAlignment="1">
      <alignment horizontal="center" wrapText="1"/>
    </xf>
    <xf numFmtId="0" fontId="5" fillId="0" borderId="0" xfId="0" applyFont="1" applyFill="1" applyBorder="1" applyAlignment="1">
      <alignment horizontal="center"/>
    </xf>
    <xf numFmtId="0" fontId="6" fillId="0" borderId="0" xfId="1" applyFill="1" applyAlignment="1">
      <alignment horizontal="center"/>
    </xf>
    <xf numFmtId="0" fontId="6" fillId="0" borderId="0" xfId="1" applyFill="1"/>
    <xf numFmtId="0" fontId="15" fillId="0" borderId="0" xfId="1" applyFont="1" applyFill="1" applyAlignment="1">
      <alignment horizontal="center"/>
    </xf>
    <xf numFmtId="0" fontId="12" fillId="0" borderId="0" xfId="1" applyFont="1" applyFill="1" applyBorder="1"/>
    <xf numFmtId="0" fontId="7" fillId="0" borderId="27" xfId="1" applyFont="1" applyFill="1" applyBorder="1" applyAlignment="1">
      <alignment vertical="center"/>
    </xf>
    <xf numFmtId="0" fontId="7" fillId="0" borderId="27" xfId="1" applyFont="1" applyFill="1" applyBorder="1" applyAlignment="1">
      <alignment horizontal="center" vertical="center" shrinkToFit="1"/>
    </xf>
    <xf numFmtId="0" fontId="7" fillId="0" borderId="0" xfId="1" applyFont="1" applyFill="1" applyBorder="1" applyAlignment="1">
      <alignment vertical="center" wrapText="1"/>
    </xf>
    <xf numFmtId="0" fontId="12" fillId="0" borderId="0" xfId="1" applyFont="1" applyFill="1" applyAlignment="1">
      <alignment horizontal="center" vertical="center"/>
    </xf>
    <xf numFmtId="0" fontId="6" fillId="0" borderId="0" xfId="1" applyFill="1" applyAlignment="1">
      <alignment horizontal="center" vertical="center"/>
    </xf>
    <xf numFmtId="0" fontId="9" fillId="0" borderId="0" xfId="0" applyFont="1" applyBorder="1" applyAlignment="1">
      <alignment vertical="center"/>
    </xf>
    <xf numFmtId="0" fontId="7" fillId="0" borderId="0" xfId="1" applyFont="1" applyFill="1" applyBorder="1" applyAlignment="1">
      <alignment horizontal="center" vertical="center" shrinkToFit="1"/>
    </xf>
    <xf numFmtId="0" fontId="9" fillId="0" borderId="0" xfId="0" applyFont="1" applyFill="1" applyBorder="1" applyAlignment="1">
      <alignment horizontal="left" vertical="center" indent="1"/>
    </xf>
    <xf numFmtId="0" fontId="7" fillId="0" borderId="27" xfId="1" applyFont="1" applyFill="1" applyBorder="1" applyAlignment="1">
      <alignment horizontal="center" vertical="center"/>
    </xf>
    <xf numFmtId="0" fontId="7" fillId="0" borderId="30" xfId="1" applyFont="1" applyFill="1" applyBorder="1" applyAlignment="1">
      <alignment horizontal="center" vertical="center"/>
    </xf>
    <xf numFmtId="0" fontId="7" fillId="0" borderId="13" xfId="1" applyFont="1" applyFill="1" applyBorder="1" applyAlignment="1">
      <alignment horizontal="center" vertical="center"/>
    </xf>
    <xf numFmtId="0" fontId="7" fillId="0" borderId="27" xfId="0" applyFont="1" applyFill="1" applyBorder="1" applyAlignment="1">
      <alignment horizontal="center" vertical="center"/>
    </xf>
    <xf numFmtId="0" fontId="29" fillId="0" borderId="27" xfId="2" applyFont="1" applyFill="1" applyBorder="1" applyAlignment="1">
      <alignment horizontal="center" vertical="center"/>
    </xf>
    <xf numFmtId="0" fontId="29" fillId="0" borderId="27" xfId="3" applyFont="1" applyFill="1" applyBorder="1" applyAlignment="1">
      <alignment horizontal="center" vertical="center"/>
    </xf>
    <xf numFmtId="165" fontId="9" fillId="0" borderId="0" xfId="0" applyNumberFormat="1" applyFont="1" applyFill="1" applyBorder="1" applyAlignment="1">
      <alignment horizontal="left" vertical="center" indent="1"/>
    </xf>
    <xf numFmtId="0" fontId="28" fillId="0" borderId="0" xfId="1" applyFont="1" applyFill="1" applyBorder="1" applyAlignment="1">
      <alignment horizontal="center" vertical="center" shrinkToFit="1"/>
    </xf>
    <xf numFmtId="0" fontId="7" fillId="0" borderId="27" xfId="1" applyFont="1" applyFill="1" applyBorder="1" applyAlignment="1">
      <alignment horizontal="right" vertical="center"/>
    </xf>
    <xf numFmtId="0" fontId="7" fillId="0" borderId="0" xfId="1" applyFont="1" applyFill="1" applyBorder="1" applyAlignment="1">
      <alignment horizontal="center" vertical="center"/>
    </xf>
    <xf numFmtId="0" fontId="7" fillId="0" borderId="0" xfId="1" applyFont="1" applyFill="1" applyBorder="1" applyAlignment="1">
      <alignment horizontal="center" vertical="center" readingOrder="1"/>
    </xf>
    <xf numFmtId="0" fontId="9" fillId="0" borderId="0" xfId="1" applyFont="1" applyFill="1" applyBorder="1" applyAlignment="1">
      <alignment horizontal="center" vertical="center"/>
    </xf>
    <xf numFmtId="0" fontId="7" fillId="0" borderId="27" xfId="1" applyFont="1" applyFill="1" applyBorder="1" applyAlignment="1">
      <alignment horizontal="right" vertical="center"/>
    </xf>
    <xf numFmtId="0" fontId="7" fillId="0" borderId="27" xfId="1" applyFont="1" applyFill="1" applyBorder="1" applyAlignment="1">
      <alignment horizontal="left" vertical="center" readingOrder="1"/>
    </xf>
    <xf numFmtId="0" fontId="7" fillId="0" borderId="24" xfId="1" applyFont="1" applyFill="1" applyBorder="1" applyAlignment="1">
      <alignment horizontal="left" vertical="center" readingOrder="1"/>
    </xf>
    <xf numFmtId="0" fontId="7" fillId="0" borderId="27" xfId="1" applyFont="1" applyFill="1" applyBorder="1" applyAlignment="1">
      <alignment vertical="center"/>
    </xf>
    <xf numFmtId="0" fontId="9" fillId="0" borderId="13" xfId="0" applyFont="1" applyFill="1" applyBorder="1" applyAlignment="1">
      <alignment horizontal="right" vertical="center" wrapText="1" indent="1"/>
    </xf>
    <xf numFmtId="0" fontId="9" fillId="0" borderId="13" xfId="1" applyFont="1" applyFill="1" applyBorder="1" applyAlignment="1">
      <alignment vertical="center"/>
    </xf>
    <xf numFmtId="0" fontId="14" fillId="0" borderId="0" xfId="1" applyFont="1" applyFill="1"/>
    <xf numFmtId="165" fontId="6" fillId="0" borderId="0" xfId="1" applyNumberFormat="1" applyFill="1"/>
    <xf numFmtId="0" fontId="7" fillId="0" borderId="27" xfId="1" applyFont="1" applyFill="1" applyBorder="1" applyAlignment="1">
      <alignment horizontal="right" vertical="center" textRotation="180"/>
    </xf>
    <xf numFmtId="0" fontId="12" fillId="0" borderId="0" xfId="1" applyFont="1" applyFill="1"/>
    <xf numFmtId="0" fontId="9" fillId="0" borderId="0" xfId="1" applyFont="1" applyFill="1" applyBorder="1" applyAlignment="1">
      <alignment vertical="center"/>
    </xf>
    <xf numFmtId="0" fontId="7" fillId="0" borderId="0" xfId="1" applyFont="1" applyFill="1" applyBorder="1" applyAlignment="1">
      <alignment horizontal="center" vertical="center" wrapText="1"/>
    </xf>
    <xf numFmtId="0" fontId="7" fillId="0" borderId="27" xfId="1" applyFont="1" applyFill="1" applyBorder="1" applyAlignment="1">
      <alignment vertical="center"/>
    </xf>
    <xf numFmtId="0" fontId="7" fillId="0" borderId="25" xfId="1" applyFont="1" applyFill="1" applyBorder="1" applyAlignment="1">
      <alignment horizontal="right" vertical="center"/>
    </xf>
    <xf numFmtId="0" fontId="5" fillId="0" borderId="27" xfId="1" applyFont="1" applyFill="1" applyBorder="1" applyAlignment="1">
      <alignment horizontal="right" vertical="center"/>
    </xf>
    <xf numFmtId="0" fontId="7" fillId="0" borderId="27" xfId="1" applyFont="1" applyFill="1" applyBorder="1" applyAlignment="1">
      <alignment vertical="center" readingOrder="1"/>
    </xf>
    <xf numFmtId="0" fontId="6" fillId="0" borderId="0" xfId="1" applyFill="1" applyBorder="1"/>
    <xf numFmtId="0" fontId="5" fillId="0" borderId="25" xfId="1" applyFont="1" applyFill="1" applyBorder="1" applyAlignment="1">
      <alignment horizontal="right" vertical="center"/>
    </xf>
    <xf numFmtId="0" fontId="6" fillId="0" borderId="13" xfId="1" applyFill="1" applyBorder="1"/>
    <xf numFmtId="0" fontId="7" fillId="0" borderId="27" xfId="1" applyFont="1" applyFill="1" applyBorder="1" applyAlignment="1">
      <alignment vertical="center"/>
    </xf>
    <xf numFmtId="0" fontId="7" fillId="0" borderId="0" xfId="1" applyFont="1" applyFill="1" applyBorder="1" applyAlignment="1">
      <alignment horizontal="left" vertical="center" readingOrder="1"/>
    </xf>
    <xf numFmtId="0" fontId="7" fillId="0" borderId="0" xfId="1" applyFont="1" applyFill="1" applyBorder="1" applyAlignment="1">
      <alignment vertical="center"/>
    </xf>
    <xf numFmtId="0" fontId="7" fillId="0" borderId="0" xfId="0" applyFont="1" applyFill="1" applyBorder="1" applyAlignment="1">
      <alignment horizontal="center" vertical="center"/>
    </xf>
    <xf numFmtId="0" fontId="9" fillId="0" borderId="0" xfId="0" applyFont="1" applyFill="1" applyBorder="1" applyAlignment="1">
      <alignment horizontal="center" vertical="center"/>
    </xf>
    <xf numFmtId="0" fontId="25" fillId="0" borderId="0" xfId="1" applyFont="1" applyFill="1" applyAlignment="1">
      <alignment horizontal="center"/>
    </xf>
    <xf numFmtId="0" fontId="9" fillId="0" borderId="0" xfId="1" applyFont="1" applyFill="1" applyBorder="1" applyAlignment="1"/>
    <xf numFmtId="0" fontId="7" fillId="0" borderId="27" xfId="1" applyFont="1" applyFill="1" applyBorder="1" applyAlignment="1">
      <alignment vertical="center" shrinkToFit="1" readingOrder="2"/>
    </xf>
    <xf numFmtId="0" fontId="7" fillId="0" borderId="27" xfId="1" applyFont="1" applyFill="1" applyBorder="1" applyAlignment="1">
      <alignment horizontal="right" vertical="center" shrinkToFit="1" readingOrder="2"/>
    </xf>
    <xf numFmtId="0" fontId="0" fillId="0" borderId="0" xfId="0" applyFill="1"/>
    <xf numFmtId="0" fontId="7" fillId="0" borderId="0" xfId="1" applyFont="1" applyFill="1" applyBorder="1" applyAlignment="1">
      <alignment horizontal="center"/>
    </xf>
    <xf numFmtId="0" fontId="6" fillId="0" borderId="0" xfId="1" applyFill="1" applyBorder="1" applyAlignment="1">
      <alignment horizontal="center" vertical="center"/>
    </xf>
    <xf numFmtId="0" fontId="9" fillId="0" borderId="12" xfId="1" applyFont="1" applyFill="1" applyBorder="1" applyAlignment="1">
      <alignment horizontal="right" vertical="center" indent="1"/>
    </xf>
    <xf numFmtId="0" fontId="27" fillId="0" borderId="12" xfId="1" applyFont="1" applyFill="1" applyBorder="1" applyAlignment="1">
      <alignment horizontal="right" vertical="center" indent="1"/>
    </xf>
    <xf numFmtId="0" fontId="9" fillId="0" borderId="14" xfId="1" applyFont="1" applyFill="1" applyBorder="1" applyAlignment="1">
      <alignment horizontal="right" vertical="center" indent="1"/>
    </xf>
    <xf numFmtId="0" fontId="27" fillId="0" borderId="0" xfId="1" applyFont="1" applyFill="1" applyBorder="1" applyAlignment="1">
      <alignment horizontal="right" vertical="center" indent="1"/>
    </xf>
    <xf numFmtId="0" fontId="6" fillId="0" borderId="0" xfId="0" applyFont="1" applyFill="1"/>
    <xf numFmtId="0" fontId="6" fillId="0" borderId="0" xfId="1" applyFont="1" applyFill="1" applyBorder="1" applyAlignment="1">
      <alignment horizontal="center" vertical="center"/>
    </xf>
    <xf numFmtId="0" fontId="6" fillId="0" borderId="0" xfId="1" applyFont="1" applyFill="1"/>
    <xf numFmtId="0" fontId="7" fillId="0" borderId="13" xfId="1" applyFont="1" applyFill="1" applyBorder="1" applyAlignment="1">
      <alignment horizontal="center"/>
    </xf>
    <xf numFmtId="0" fontId="6" fillId="0" borderId="13" xfId="1" applyFill="1" applyBorder="1" applyAlignment="1">
      <alignment horizontal="center" vertical="center"/>
    </xf>
    <xf numFmtId="0" fontId="12" fillId="0" borderId="13" xfId="0" applyFont="1" applyFill="1" applyBorder="1"/>
    <xf numFmtId="0" fontId="7" fillId="0" borderId="0" xfId="1" applyFont="1" applyFill="1" applyBorder="1" applyAlignment="1">
      <alignment horizontal="right" vertical="center" shrinkToFit="1"/>
    </xf>
    <xf numFmtId="0" fontId="6" fillId="0" borderId="13" xfId="0" applyFont="1" applyFill="1" applyBorder="1"/>
    <xf numFmtId="0" fontId="9" fillId="0" borderId="13" xfId="1" applyFont="1" applyFill="1" applyBorder="1" applyAlignment="1">
      <alignment horizontal="center"/>
    </xf>
    <xf numFmtId="0" fontId="12" fillId="0" borderId="13" xfId="1" applyFont="1" applyFill="1" applyBorder="1" applyAlignment="1">
      <alignment horizontal="center" vertical="center"/>
    </xf>
    <xf numFmtId="0" fontId="12" fillId="0" borderId="0" xfId="1" applyFont="1" applyFill="1" applyBorder="1" applyAlignment="1">
      <alignment horizontal="center"/>
    </xf>
    <xf numFmtId="0" fontId="9" fillId="0" borderId="13" xfId="1" applyFont="1" applyFill="1" applyBorder="1" applyAlignment="1">
      <alignment horizontal="center" vertical="center" wrapText="1"/>
    </xf>
    <xf numFmtId="0" fontId="14" fillId="0" borderId="0" xfId="1" applyFont="1" applyFill="1" applyBorder="1"/>
    <xf numFmtId="0" fontId="7" fillId="0" borderId="32" xfId="1" applyFont="1" applyFill="1" applyBorder="1" applyAlignment="1">
      <alignment horizontal="right" vertical="center"/>
    </xf>
    <xf numFmtId="0" fontId="7" fillId="0" borderId="31" xfId="1" applyFont="1" applyFill="1" applyBorder="1" applyAlignment="1">
      <alignment horizontal="right" vertical="center"/>
    </xf>
    <xf numFmtId="0" fontId="6" fillId="0" borderId="0" xfId="1" applyFont="1" applyFill="1" applyAlignment="1">
      <alignment horizontal="center"/>
    </xf>
    <xf numFmtId="0" fontId="23" fillId="0" borderId="0" xfId="1" applyFont="1" applyFill="1"/>
    <xf numFmtId="0" fontId="7" fillId="0" borderId="27" xfId="0" applyFont="1" applyFill="1" applyBorder="1" applyAlignment="1">
      <alignment horizontal="center" vertical="center" shrinkToFit="1"/>
    </xf>
    <xf numFmtId="0" fontId="9" fillId="0" borderId="13" xfId="1" applyFont="1" applyFill="1" applyBorder="1" applyAlignment="1">
      <alignment vertical="center" wrapText="1"/>
    </xf>
    <xf numFmtId="0" fontId="6" fillId="0" borderId="0" xfId="1" applyFill="1" applyBorder="1" applyAlignment="1">
      <alignment horizontal="center"/>
    </xf>
    <xf numFmtId="0" fontId="7" fillId="0" borderId="0" xfId="1" applyFont="1" applyFill="1" applyBorder="1" applyAlignment="1">
      <alignment horizontal="center" vertical="center"/>
    </xf>
    <xf numFmtId="0" fontId="5" fillId="0" borderId="27" xfId="1" applyFont="1" applyFill="1" applyBorder="1" applyAlignment="1">
      <alignment horizontal="right" vertical="center"/>
    </xf>
    <xf numFmtId="0" fontId="6" fillId="0" borderId="0" xfId="1" applyFill="1" applyBorder="1" applyAlignment="1">
      <alignment horizontal="center"/>
    </xf>
    <xf numFmtId="0" fontId="12" fillId="0" borderId="0" xfId="1" applyFont="1" applyFill="1" applyAlignment="1">
      <alignment horizontal="center"/>
    </xf>
    <xf numFmtId="0" fontId="9" fillId="0" borderId="0" xfId="0" applyFont="1" applyFill="1" applyBorder="1" applyAlignment="1">
      <alignment vertical="center"/>
    </xf>
    <xf numFmtId="0" fontId="6" fillId="0" borderId="13" xfId="1" applyFont="1" applyFill="1" applyBorder="1"/>
    <xf numFmtId="0" fontId="11" fillId="0" borderId="0" xfId="1" applyFont="1" applyFill="1" applyAlignment="1">
      <alignment horizontal="center"/>
    </xf>
    <xf numFmtId="0" fontId="6" fillId="0" borderId="0" xfId="1" applyFont="1" applyFill="1" applyBorder="1"/>
    <xf numFmtId="165" fontId="6" fillId="0" borderId="0" xfId="1" applyNumberFormat="1" applyFill="1" applyAlignment="1">
      <alignment horizontal="center" vertical="center"/>
    </xf>
    <xf numFmtId="0" fontId="6" fillId="0" borderId="0" xfId="1" applyFont="1" applyFill="1" applyAlignment="1">
      <alignment horizontal="center" vertical="center"/>
    </xf>
    <xf numFmtId="0" fontId="9" fillId="0" borderId="0" xfId="1" applyFont="1" applyFill="1" applyBorder="1" applyAlignment="1">
      <alignment horizontal="center"/>
    </xf>
    <xf numFmtId="0" fontId="6" fillId="0" borderId="0" xfId="1" applyFill="1" applyAlignment="1"/>
    <xf numFmtId="0" fontId="7" fillId="0" borderId="25" xfId="1" applyFont="1" applyFill="1" applyBorder="1" applyAlignment="1">
      <alignment horizontal="center" vertical="center"/>
    </xf>
    <xf numFmtId="0" fontId="6" fillId="0" borderId="0" xfId="0" applyFont="1" applyFill="1" applyBorder="1"/>
    <xf numFmtId="0" fontId="0" fillId="0" borderId="0" xfId="0" applyFill="1" applyBorder="1"/>
    <xf numFmtId="0" fontId="23" fillId="0" borderId="0" xfId="0" applyFont="1" applyFill="1"/>
    <xf numFmtId="0" fontId="7" fillId="0" borderId="27" xfId="1" applyFont="1" applyFill="1" applyBorder="1" applyAlignment="1">
      <alignment horizontal="center" vertical="center" readingOrder="1"/>
    </xf>
    <xf numFmtId="0" fontId="14" fillId="0" borderId="0" xfId="0" applyFont="1" applyFill="1"/>
    <xf numFmtId="0" fontId="9" fillId="0" borderId="0" xfId="0" applyFont="1" applyFill="1"/>
    <xf numFmtId="0" fontId="12" fillId="0" borderId="0" xfId="0" applyFont="1" applyFill="1" applyBorder="1"/>
    <xf numFmtId="0" fontId="4" fillId="0" borderId="0" xfId="0" applyFont="1" applyFill="1" applyBorder="1" applyAlignment="1">
      <alignment vertical="center"/>
    </xf>
    <xf numFmtId="0" fontId="14" fillId="0" borderId="27" xfId="0" applyFont="1" applyFill="1" applyBorder="1"/>
    <xf numFmtId="0" fontId="13" fillId="0" borderId="0" xfId="0" applyFont="1" applyFill="1" applyBorder="1" applyAlignment="1">
      <alignment vertical="center"/>
    </xf>
    <xf numFmtId="0" fontId="7" fillId="0" borderId="0" xfId="1" applyFont="1" applyFill="1" applyBorder="1" applyAlignment="1">
      <alignment horizontal="center" vertical="center" wrapText="1"/>
    </xf>
    <xf numFmtId="0" fontId="7" fillId="0" borderId="0" xfId="1" applyFont="1" applyFill="1" applyBorder="1" applyAlignment="1">
      <alignment horizontal="center" vertical="center"/>
    </xf>
    <xf numFmtId="0" fontId="7" fillId="0" borderId="27" xfId="1" applyFont="1" applyFill="1" applyBorder="1" applyAlignment="1">
      <alignment horizontal="right" vertical="center"/>
    </xf>
    <xf numFmtId="0" fontId="7" fillId="0" borderId="25" xfId="1" applyFont="1" applyFill="1" applyBorder="1" applyAlignment="1">
      <alignment horizontal="right" vertical="center"/>
    </xf>
    <xf numFmtId="0" fontId="7" fillId="0" borderId="0" xfId="1" applyFont="1" applyFill="1" applyBorder="1" applyAlignment="1">
      <alignment horizontal="center" vertical="center" readingOrder="1"/>
    </xf>
    <xf numFmtId="0" fontId="9" fillId="0" borderId="0" xfId="1" applyFont="1" applyFill="1" applyBorder="1" applyAlignment="1">
      <alignment horizontal="center" vertical="center"/>
    </xf>
    <xf numFmtId="0" fontId="7" fillId="0" borderId="0" xfId="1" applyFont="1" applyFill="1" applyBorder="1" applyAlignment="1">
      <alignment horizontal="right" vertical="center"/>
    </xf>
    <xf numFmtId="0" fontId="7" fillId="0" borderId="27" xfId="1" applyFont="1" applyFill="1" applyBorder="1" applyAlignment="1">
      <alignment vertical="center" readingOrder="1"/>
    </xf>
    <xf numFmtId="0" fontId="7" fillId="0" borderId="0" xfId="0" applyFont="1" applyFill="1" applyBorder="1" applyAlignment="1">
      <alignment vertical="center"/>
    </xf>
    <xf numFmtId="0" fontId="6" fillId="0" borderId="0" xfId="1" applyFill="1" applyBorder="1" applyAlignment="1">
      <alignment horizontal="center"/>
    </xf>
    <xf numFmtId="0" fontId="9" fillId="0" borderId="0" xfId="0" applyFont="1" applyFill="1" applyBorder="1" applyAlignment="1">
      <alignment horizontal="center" vertical="center"/>
    </xf>
    <xf numFmtId="0" fontId="7" fillId="0" borderId="27" xfId="0" applyFont="1" applyFill="1" applyBorder="1" applyAlignment="1">
      <alignment horizontal="right" vertical="center"/>
    </xf>
    <xf numFmtId="0" fontId="7" fillId="0" borderId="0" xfId="1" applyFont="1" applyFill="1" applyBorder="1" applyAlignment="1">
      <alignment horizontal="left" vertical="center"/>
    </xf>
    <xf numFmtId="0" fontId="9" fillId="0" borderId="13" xfId="0" applyFont="1" applyFill="1" applyBorder="1" applyAlignment="1">
      <alignment horizontal="left" vertical="center"/>
    </xf>
    <xf numFmtId="0" fontId="9" fillId="0" borderId="0" xfId="0" applyFont="1" applyFill="1" applyBorder="1" applyAlignment="1">
      <alignment horizontal="right" vertical="center"/>
    </xf>
    <xf numFmtId="0" fontId="29" fillId="0" borderId="0" xfId="2" applyFont="1" applyFill="1" applyBorder="1" applyAlignment="1">
      <alignment horizontal="center" vertical="center"/>
    </xf>
    <xf numFmtId="0" fontId="14" fillId="0" borderId="0" xfId="0" applyFont="1" applyFill="1" applyBorder="1"/>
    <xf numFmtId="0" fontId="9" fillId="0" borderId="13" xfId="1" applyFont="1" applyFill="1" applyBorder="1" applyAlignment="1">
      <alignment horizontal="center" vertical="center" wrapText="1"/>
    </xf>
    <xf numFmtId="0" fontId="28" fillId="0" borderId="0" xfId="1" applyFont="1" applyFill="1"/>
    <xf numFmtId="165" fontId="28" fillId="0" borderId="0" xfId="1" applyNumberFormat="1" applyFont="1" applyFill="1"/>
    <xf numFmtId="0" fontId="7" fillId="0" borderId="41" xfId="1" applyFont="1" applyFill="1" applyBorder="1" applyAlignment="1">
      <alignment horizontal="center" vertical="center" shrinkToFit="1"/>
    </xf>
    <xf numFmtId="0" fontId="7" fillId="0" borderId="0" xfId="1" applyFont="1" applyFill="1"/>
    <xf numFmtId="0" fontId="12" fillId="0" borderId="0" xfId="0" applyFont="1" applyFill="1"/>
    <xf numFmtId="0" fontId="7" fillId="0" borderId="0" xfId="0" applyFont="1" applyFill="1"/>
    <xf numFmtId="0" fontId="7" fillId="0" borderId="27" xfId="1" applyFont="1" applyFill="1" applyBorder="1" applyAlignment="1">
      <alignment horizontal="right" vertical="center" readingOrder="1"/>
    </xf>
    <xf numFmtId="0" fontId="7" fillId="0" borderId="0" xfId="1" applyFont="1" applyFill="1" applyAlignment="1">
      <alignment horizontal="center"/>
    </xf>
    <xf numFmtId="0" fontId="7" fillId="0" borderId="0" xfId="1" applyFont="1" applyFill="1" applyBorder="1"/>
    <xf numFmtId="0" fontId="6" fillId="0" borderId="0" xfId="1" applyFill="1" applyAlignment="1">
      <alignment horizontal="right" vertical="center"/>
    </xf>
    <xf numFmtId="0" fontId="7" fillId="0" borderId="0" xfId="1" applyFont="1" applyFill="1" applyBorder="1" applyAlignment="1">
      <alignment horizontal="center" vertical="center" wrapText="1"/>
    </xf>
    <xf numFmtId="0" fontId="7" fillId="0" borderId="9" xfId="1" applyFont="1" applyFill="1" applyBorder="1" applyAlignment="1">
      <alignment horizontal="center" vertical="center"/>
    </xf>
    <xf numFmtId="0" fontId="7" fillId="0" borderId="0" xfId="1" applyFont="1" applyFill="1" applyBorder="1" applyAlignment="1">
      <alignment horizontal="center" vertical="center"/>
    </xf>
    <xf numFmtId="0" fontId="7" fillId="0" borderId="27" xfId="1" applyFont="1" applyFill="1" applyBorder="1" applyAlignment="1">
      <alignment horizontal="left" vertical="center" readingOrder="1"/>
    </xf>
    <xf numFmtId="0" fontId="9" fillId="0" borderId="0" xfId="1" applyFont="1" applyFill="1" applyBorder="1" applyAlignment="1">
      <alignment horizontal="center" vertical="center" wrapText="1"/>
    </xf>
    <xf numFmtId="0" fontId="7" fillId="0" borderId="28" xfId="0" applyFont="1" applyFill="1" applyBorder="1" applyAlignment="1">
      <alignment horizontal="left" vertical="center"/>
    </xf>
    <xf numFmtId="0" fontId="7" fillId="0" borderId="33" xfId="1" applyFont="1" applyFill="1" applyBorder="1" applyAlignment="1">
      <alignment horizontal="left" vertical="center"/>
    </xf>
    <xf numFmtId="0" fontId="7" fillId="0" borderId="0" xfId="1" applyFont="1" applyFill="1" applyBorder="1" applyAlignment="1">
      <alignment horizontal="center" vertical="center" readingOrder="1"/>
    </xf>
    <xf numFmtId="0" fontId="7" fillId="0" borderId="0" xfId="1" applyFont="1" applyFill="1" applyBorder="1" applyAlignment="1">
      <alignment horizontal="right" vertical="center"/>
    </xf>
    <xf numFmtId="0" fontId="7" fillId="0" borderId="0" xfId="1" applyFont="1" applyFill="1" applyBorder="1" applyAlignment="1">
      <alignment vertical="center"/>
    </xf>
    <xf numFmtId="0" fontId="7" fillId="0" borderId="9" xfId="1" applyFont="1" applyFill="1" applyBorder="1" applyAlignment="1">
      <alignment vertical="center"/>
    </xf>
    <xf numFmtId="0" fontId="6" fillId="0" borderId="0" xfId="1" applyFill="1" applyBorder="1" applyAlignment="1">
      <alignment horizontal="center"/>
    </xf>
    <xf numFmtId="0" fontId="9" fillId="0" borderId="13" xfId="1" applyFont="1" applyFill="1" applyBorder="1" applyAlignment="1">
      <alignment horizontal="center" vertical="center" wrapText="1"/>
    </xf>
    <xf numFmtId="0" fontId="29" fillId="0" borderId="9" xfId="2" applyFont="1" applyFill="1" applyBorder="1" applyAlignment="1">
      <alignment horizontal="center" vertical="center"/>
    </xf>
    <xf numFmtId="0" fontId="29" fillId="0" borderId="0" xfId="2" applyFont="1" applyFill="1" applyBorder="1" applyAlignment="1">
      <alignment horizontal="center" vertical="center"/>
    </xf>
    <xf numFmtId="0" fontId="7" fillId="0" borderId="27" xfId="0" applyFont="1" applyFill="1" applyBorder="1"/>
    <xf numFmtId="0" fontId="9" fillId="0" borderId="0" xfId="1" applyFont="1" applyFill="1" applyBorder="1" applyAlignment="1">
      <alignment vertical="center" wrapText="1"/>
    </xf>
    <xf numFmtId="0" fontId="7" fillId="0" borderId="0" xfId="1" applyFont="1" applyFill="1" applyBorder="1" applyAlignment="1">
      <alignment horizontal="center" vertical="center" wrapText="1" shrinkToFit="1"/>
    </xf>
    <xf numFmtId="0" fontId="9" fillId="0" borderId="0" xfId="0" applyFont="1" applyFill="1" applyBorder="1" applyAlignment="1">
      <alignment horizontal="right" vertical="center" wrapText="1" indent="1"/>
    </xf>
    <xf numFmtId="0" fontId="7" fillId="0" borderId="30" xfId="0" applyFont="1" applyFill="1" applyBorder="1" applyAlignment="1">
      <alignment horizontal="center" vertical="center" shrinkToFit="1"/>
    </xf>
    <xf numFmtId="0" fontId="7" fillId="0" borderId="44" xfId="1" applyFont="1" applyFill="1" applyBorder="1" applyAlignment="1">
      <alignment horizontal="center" vertical="center" wrapText="1"/>
    </xf>
    <xf numFmtId="0" fontId="7" fillId="0" borderId="0" xfId="1" applyFont="1" applyFill="1" applyBorder="1" applyAlignment="1">
      <alignment horizontal="center" vertical="center" readingOrder="1"/>
    </xf>
    <xf numFmtId="0" fontId="9" fillId="0" borderId="0" xfId="1" applyFont="1" applyFill="1" applyBorder="1" applyAlignment="1">
      <alignment horizontal="center" vertical="center" readingOrder="1"/>
    </xf>
    <xf numFmtId="0" fontId="29" fillId="0" borderId="0" xfId="3" applyFont="1" applyFill="1" applyBorder="1" applyAlignment="1">
      <alignment horizontal="center" vertical="center"/>
    </xf>
    <xf numFmtId="0" fontId="24" fillId="0" borderId="0" xfId="3" applyFont="1" applyFill="1" applyBorder="1" applyAlignment="1">
      <alignment horizontal="center" vertical="center"/>
    </xf>
    <xf numFmtId="0" fontId="7" fillId="0" borderId="0" xfId="0" applyFont="1" applyFill="1" applyBorder="1" applyAlignment="1">
      <alignment horizontal="right" vertical="center" wrapText="1" indent="1"/>
    </xf>
    <xf numFmtId="0" fontId="7" fillId="0" borderId="0" xfId="1" applyFont="1" applyFill="1" applyBorder="1" applyAlignment="1">
      <alignment vertical="center" readingOrder="1"/>
    </xf>
    <xf numFmtId="0" fontId="31" fillId="0" borderId="0" xfId="1" applyFont="1" applyFill="1"/>
    <xf numFmtId="0" fontId="14" fillId="0" borderId="0" xfId="1" applyFont="1" applyFill="1" applyAlignment="1">
      <alignment horizontal="center"/>
    </xf>
    <xf numFmtId="0" fontId="7" fillId="0" borderId="13" xfId="1" applyFont="1" applyFill="1" applyBorder="1" applyAlignment="1">
      <alignment vertical="center"/>
    </xf>
    <xf numFmtId="0" fontId="7" fillId="0" borderId="0" xfId="1" applyFont="1" applyFill="1" applyBorder="1" applyAlignment="1">
      <alignment horizontal="right" vertical="center" readingOrder="2"/>
    </xf>
    <xf numFmtId="0" fontId="7" fillId="0" borderId="44" xfId="1" applyFont="1" applyFill="1" applyBorder="1" applyAlignment="1">
      <alignment horizontal="right" vertical="center" shrinkToFit="1"/>
    </xf>
    <xf numFmtId="0" fontId="7" fillId="0" borderId="46" xfId="1" applyFont="1" applyFill="1" applyBorder="1" applyAlignment="1">
      <alignment horizontal="right" vertical="center" shrinkToFit="1"/>
    </xf>
    <xf numFmtId="0" fontId="7" fillId="0" borderId="46" xfId="1" applyFont="1" applyFill="1" applyBorder="1" applyAlignment="1">
      <alignment horizontal="center" vertical="center"/>
    </xf>
    <xf numFmtId="0" fontId="7" fillId="0" borderId="13" xfId="0" applyFont="1" applyFill="1" applyBorder="1" applyAlignment="1">
      <alignment horizontal="right" vertical="center" wrapText="1" indent="1"/>
    </xf>
    <xf numFmtId="0" fontId="14" fillId="0" borderId="13" xfId="0" applyFont="1" applyFill="1" applyBorder="1"/>
    <xf numFmtId="0" fontId="7" fillId="0" borderId="14" xfId="0" applyFont="1" applyFill="1" applyBorder="1" applyAlignment="1">
      <alignment horizontal="center" vertical="center"/>
    </xf>
    <xf numFmtId="0" fontId="5" fillId="0" borderId="27" xfId="0" applyFont="1" applyFill="1" applyBorder="1" applyAlignment="1">
      <alignment horizontal="center" vertical="center"/>
    </xf>
    <xf numFmtId="0" fontId="7" fillId="0" borderId="27" xfId="1" applyFont="1" applyFill="1" applyBorder="1" applyAlignment="1">
      <alignment horizontal="right" vertical="center"/>
    </xf>
    <xf numFmtId="0" fontId="7" fillId="0" borderId="25" xfId="1" applyFont="1" applyFill="1" applyBorder="1" applyAlignment="1">
      <alignment horizontal="right" vertical="center"/>
    </xf>
    <xf numFmtId="0" fontId="9" fillId="0" borderId="0" xfId="1" applyFont="1" applyFill="1" applyBorder="1" applyAlignment="1">
      <alignment horizontal="center" vertical="center"/>
    </xf>
    <xf numFmtId="0" fontId="7" fillId="0" borderId="0" xfId="1" applyFont="1" applyFill="1" applyBorder="1" applyAlignment="1">
      <alignment horizontal="right" vertical="center"/>
    </xf>
    <xf numFmtId="0" fontId="9" fillId="0" borderId="0" xfId="0" applyFont="1" applyFill="1" applyBorder="1" applyAlignment="1">
      <alignment horizontal="center" vertical="center"/>
    </xf>
    <xf numFmtId="0" fontId="7" fillId="0" borderId="0" xfId="1" applyFont="1" applyFill="1" applyBorder="1" applyAlignment="1">
      <alignment horizontal="center" vertical="center" wrapText="1"/>
    </xf>
    <xf numFmtId="0" fontId="7" fillId="0" borderId="0" xfId="1" applyFont="1" applyFill="1" applyBorder="1" applyAlignment="1">
      <alignment horizontal="center" vertical="center"/>
    </xf>
    <xf numFmtId="0" fontId="7" fillId="0" borderId="27" xfId="1" applyFont="1" applyFill="1" applyBorder="1" applyAlignment="1">
      <alignment horizontal="right" vertical="center"/>
    </xf>
    <xf numFmtId="0" fontId="9" fillId="0" borderId="0" xfId="1" applyFont="1" applyFill="1" applyBorder="1" applyAlignment="1">
      <alignment horizontal="center" vertical="center" wrapText="1"/>
    </xf>
    <xf numFmtId="0" fontId="7" fillId="0" borderId="25" xfId="1" applyFont="1" applyFill="1" applyBorder="1" applyAlignment="1">
      <alignment horizontal="right" vertical="center"/>
    </xf>
    <xf numFmtId="0" fontId="6" fillId="0" borderId="0" xfId="1" applyFill="1" applyBorder="1" applyAlignment="1">
      <alignment horizontal="center"/>
    </xf>
    <xf numFmtId="0" fontId="9" fillId="0" borderId="0" xfId="0" applyFont="1" applyFill="1" applyBorder="1" applyAlignment="1">
      <alignment horizontal="center" vertical="center"/>
    </xf>
    <xf numFmtId="0" fontId="9" fillId="0" borderId="13" xfId="1" applyFont="1" applyFill="1" applyBorder="1" applyAlignment="1">
      <alignment horizontal="center" vertical="center" wrapText="1"/>
    </xf>
    <xf numFmtId="0" fontId="9" fillId="0" borderId="0" xfId="0" applyFont="1" applyFill="1" applyBorder="1" applyAlignment="1">
      <alignment vertical="center"/>
    </xf>
    <xf numFmtId="0" fontId="29" fillId="0" borderId="0" xfId="3" applyFont="1" applyFill="1" applyBorder="1" applyAlignment="1">
      <alignment horizontal="center" vertical="center"/>
    </xf>
    <xf numFmtId="0" fontId="0" fillId="0" borderId="0" xfId="0" applyFill="1" applyAlignment="1">
      <alignment horizontal="left" indent="1"/>
    </xf>
    <xf numFmtId="0" fontId="6" fillId="0" borderId="0" xfId="0" applyFont="1" applyFill="1" applyAlignment="1">
      <alignment horizontal="left" indent="1"/>
    </xf>
    <xf numFmtId="0" fontId="5" fillId="0" borderId="27" xfId="0" applyFont="1" applyFill="1" applyBorder="1" applyAlignment="1">
      <alignment horizontal="right" vertical="center"/>
    </xf>
    <xf numFmtId="0" fontId="7" fillId="0" borderId="9" xfId="0" applyFont="1" applyFill="1" applyBorder="1" applyAlignment="1">
      <alignment vertical="center"/>
    </xf>
    <xf numFmtId="0" fontId="6" fillId="0" borderId="0" xfId="1" applyFill="1" applyBorder="1" applyAlignment="1">
      <alignment horizontal="center"/>
    </xf>
    <xf numFmtId="0" fontId="9"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0" xfId="1" applyFont="1" applyFill="1" applyBorder="1" applyAlignment="1">
      <alignment horizontal="center" vertical="center" wrapText="1" shrinkToFit="1"/>
    </xf>
    <xf numFmtId="0" fontId="9" fillId="0" borderId="13" xfId="0" applyFont="1" applyFill="1" applyBorder="1" applyAlignment="1">
      <alignment vertical="center"/>
    </xf>
    <xf numFmtId="0" fontId="7" fillId="0" borderId="13" xfId="0" applyFont="1" applyFill="1" applyBorder="1"/>
    <xf numFmtId="0" fontId="6" fillId="0" borderId="0" xfId="1" applyFill="1" applyAlignment="1">
      <alignment horizontal="center"/>
    </xf>
    <xf numFmtId="0" fontId="21" fillId="0" borderId="9" xfId="1" applyFont="1" applyFill="1" applyBorder="1" applyAlignment="1">
      <alignment horizontal="right" vertical="center"/>
    </xf>
    <xf numFmtId="0" fontId="7" fillId="0" borderId="0" xfId="0" applyFont="1" applyFill="1" applyBorder="1" applyAlignment="1">
      <alignment horizontal="right" vertical="center" shrinkToFit="1"/>
    </xf>
    <xf numFmtId="0" fontId="7" fillId="0" borderId="27" xfId="0" applyFont="1" applyFill="1" applyBorder="1" applyAlignment="1">
      <alignment horizontal="right" vertical="center" shrinkToFit="1"/>
    </xf>
    <xf numFmtId="0" fontId="9" fillId="0" borderId="13" xfId="0" applyFont="1" applyFill="1" applyBorder="1" applyAlignment="1">
      <alignment horizontal="center" vertical="center"/>
    </xf>
    <xf numFmtId="0" fontId="29" fillId="0" borderId="27" xfId="3" applyFont="1" applyFill="1" applyBorder="1" applyAlignment="1">
      <alignment vertical="center"/>
    </xf>
    <xf numFmtId="0" fontId="29" fillId="0" borderId="25" xfId="2" applyFont="1" applyFill="1" applyBorder="1" applyAlignment="1">
      <alignment horizontal="center" vertical="center"/>
    </xf>
    <xf numFmtId="0" fontId="9" fillId="0" borderId="0" xfId="0" applyFont="1" applyFill="1" applyBorder="1"/>
    <xf numFmtId="0" fontId="27" fillId="0" borderId="45" xfId="1" applyFont="1" applyFill="1" applyBorder="1" applyAlignment="1">
      <alignment horizontal="right" vertical="center" readingOrder="1"/>
    </xf>
    <xf numFmtId="0" fontId="17" fillId="0" borderId="25" xfId="2" applyFont="1" applyFill="1" applyBorder="1" applyAlignment="1">
      <alignment horizontal="right" vertical="center"/>
    </xf>
    <xf numFmtId="0" fontId="17" fillId="0" borderId="27" xfId="2" applyFont="1" applyFill="1" applyBorder="1" applyAlignment="1">
      <alignment horizontal="center" vertical="center"/>
    </xf>
    <xf numFmtId="0" fontId="9" fillId="0" borderId="13" xfId="0" applyFont="1" applyFill="1" applyBorder="1" applyAlignment="1">
      <alignment vertical="center" wrapText="1"/>
    </xf>
    <xf numFmtId="0" fontId="7" fillId="0" borderId="27" xfId="1" applyFont="1" applyFill="1" applyBorder="1" applyAlignment="1">
      <alignment horizontal="right" vertical="center"/>
    </xf>
    <xf numFmtId="0" fontId="9" fillId="0" borderId="0" xfId="1" applyFont="1" applyFill="1" applyBorder="1" applyAlignment="1">
      <alignment horizontal="center" vertical="center" wrapText="1"/>
    </xf>
    <xf numFmtId="0" fontId="9" fillId="0" borderId="13" xfId="1" applyFont="1" applyFill="1" applyBorder="1" applyAlignment="1"/>
    <xf numFmtId="0" fontId="9" fillId="0" borderId="0" xfId="1" applyFont="1" applyFill="1" applyBorder="1" applyAlignment="1">
      <alignment horizontal="center" vertical="center"/>
    </xf>
    <xf numFmtId="0" fontId="9" fillId="0" borderId="13" xfId="1" applyFont="1" applyFill="1" applyBorder="1" applyAlignment="1">
      <alignment horizontal="center" vertical="center" wrapText="1"/>
    </xf>
    <xf numFmtId="0" fontId="7" fillId="0" borderId="0" xfId="1" applyFont="1" applyFill="1" applyBorder="1" applyAlignment="1">
      <alignment horizontal="center" vertical="center"/>
    </xf>
    <xf numFmtId="0" fontId="7" fillId="0" borderId="0" xfId="1" applyFont="1" applyFill="1" applyBorder="1" applyAlignment="1">
      <alignment vertical="center"/>
    </xf>
    <xf numFmtId="0" fontId="7" fillId="0" borderId="41" xfId="0" applyFont="1" applyFill="1" applyBorder="1" applyAlignment="1">
      <alignment horizontal="center"/>
    </xf>
    <xf numFmtId="0" fontId="7" fillId="0" borderId="27" xfId="1" applyFont="1" applyFill="1" applyBorder="1" applyAlignment="1">
      <alignment horizontal="right" vertical="center"/>
    </xf>
    <xf numFmtId="0" fontId="7" fillId="0" borderId="25" xfId="1" applyFont="1" applyFill="1" applyBorder="1" applyAlignment="1">
      <alignment horizontal="right" vertical="center"/>
    </xf>
    <xf numFmtId="0" fontId="29" fillId="0" borderId="27" xfId="2" applyFont="1" applyFill="1" applyBorder="1" applyAlignment="1">
      <alignment horizontal="right" vertical="center"/>
    </xf>
    <xf numFmtId="0" fontId="29" fillId="0" borderId="25" xfId="2" applyFont="1" applyFill="1" applyBorder="1" applyAlignment="1">
      <alignment horizontal="right" vertical="center"/>
    </xf>
    <xf numFmtId="0" fontId="7" fillId="0" borderId="9" xfId="1" applyFont="1" applyFill="1" applyBorder="1" applyAlignment="1">
      <alignment horizontal="right" vertical="center"/>
    </xf>
    <xf numFmtId="0" fontId="7" fillId="0" borderId="9" xfId="1" applyFont="1" applyFill="1" applyBorder="1" applyAlignment="1">
      <alignment horizontal="right" vertical="center" readingOrder="2"/>
    </xf>
    <xf numFmtId="0" fontId="14" fillId="0" borderId="0" xfId="0" applyFont="1" applyFill="1" applyAlignment="1">
      <alignment horizontal="right"/>
    </xf>
    <xf numFmtId="0" fontId="29" fillId="0" borderId="0" xfId="5" applyFont="1" applyFill="1" applyBorder="1" applyAlignment="1">
      <alignment horizontal="right" vertical="center"/>
    </xf>
    <xf numFmtId="0" fontId="12" fillId="0" borderId="0" xfId="0" applyFont="1" applyFill="1" applyAlignment="1">
      <alignment horizontal="right"/>
    </xf>
    <xf numFmtId="0" fontId="0" fillId="0" borderId="0" xfId="0" applyFill="1" applyAlignment="1">
      <alignment horizontal="right"/>
    </xf>
    <xf numFmtId="0" fontId="0" fillId="0" borderId="0" xfId="0" applyFill="1" applyAlignment="1"/>
    <xf numFmtId="0" fontId="7" fillId="0" borderId="41" xfId="1" applyFont="1" applyFill="1" applyBorder="1" applyAlignment="1">
      <alignment horizontal="right" vertical="center" shrinkToFit="1"/>
    </xf>
    <xf numFmtId="0" fontId="7" fillId="0" borderId="40" xfId="1" applyFont="1" applyFill="1" applyBorder="1" applyAlignment="1">
      <alignment horizontal="center" vertical="center" shrinkToFit="1"/>
    </xf>
    <xf numFmtId="0" fontId="27" fillId="0" borderId="0" xfId="1" applyFont="1" applyFill="1" applyBorder="1" applyAlignment="1">
      <alignment horizontal="right" vertical="center"/>
    </xf>
    <xf numFmtId="0" fontId="7" fillId="0" borderId="41" xfId="1" applyFont="1" applyFill="1" applyBorder="1" applyAlignment="1">
      <alignment horizontal="right" vertical="center"/>
    </xf>
    <xf numFmtId="0" fontId="7" fillId="0" borderId="25" xfId="1" applyFont="1" applyFill="1" applyBorder="1" applyAlignment="1">
      <alignment horizontal="right" vertical="center"/>
    </xf>
    <xf numFmtId="0" fontId="9" fillId="0" borderId="0" xfId="1" applyFont="1" applyFill="1" applyBorder="1" applyAlignment="1">
      <alignment horizontal="center" vertical="center"/>
    </xf>
    <xf numFmtId="0" fontId="7" fillId="0" borderId="0" xfId="0" applyFont="1" applyFill="1" applyBorder="1" applyAlignment="1">
      <alignment horizontal="center" vertical="center"/>
    </xf>
    <xf numFmtId="0" fontId="7" fillId="0" borderId="0" xfId="0" applyFont="1" applyFill="1" applyBorder="1" applyAlignment="1">
      <alignment horizontal="right" vertical="center"/>
    </xf>
    <xf numFmtId="0" fontId="7" fillId="0" borderId="0" xfId="1" applyFont="1" applyFill="1" applyBorder="1" applyAlignment="1">
      <alignment horizontal="center" textRotation="90" wrapText="1"/>
    </xf>
    <xf numFmtId="0" fontId="9" fillId="0" borderId="0" xfId="0" applyFont="1" applyFill="1" applyBorder="1" applyAlignment="1">
      <alignment vertical="center"/>
    </xf>
    <xf numFmtId="0" fontId="32" fillId="0" borderId="27" xfId="1" applyFont="1" applyFill="1" applyBorder="1" applyAlignment="1">
      <alignment horizontal="left" vertical="center" readingOrder="1"/>
    </xf>
    <xf numFmtId="0" fontId="29" fillId="0" borderId="44" xfId="2" applyFont="1" applyFill="1" applyBorder="1" applyAlignment="1">
      <alignment horizontal="right" vertical="center"/>
    </xf>
    <xf numFmtId="0" fontId="32" fillId="0" borderId="24" xfId="1" applyFont="1" applyFill="1" applyBorder="1" applyAlignment="1">
      <alignment horizontal="left" vertical="center" readingOrder="1"/>
    </xf>
    <xf numFmtId="0" fontId="32" fillId="0" borderId="0" xfId="1" applyFont="1" applyFill="1" applyBorder="1" applyAlignment="1">
      <alignment horizontal="center" vertical="center"/>
    </xf>
    <xf numFmtId="0" fontId="7" fillId="0" borderId="25" xfId="1" applyFont="1" applyFill="1" applyBorder="1" applyAlignment="1">
      <alignment horizontal="right" vertical="center"/>
    </xf>
    <xf numFmtId="0" fontId="7" fillId="0" borderId="0" xfId="1" applyFont="1" applyFill="1" applyBorder="1" applyAlignment="1">
      <alignment horizontal="right" vertical="center"/>
    </xf>
    <xf numFmtId="0" fontId="7" fillId="0" borderId="9" xfId="1" applyFont="1" applyFill="1" applyBorder="1" applyAlignment="1">
      <alignment horizontal="center" vertical="center" shrinkToFit="1"/>
    </xf>
    <xf numFmtId="0" fontId="34" fillId="0" borderId="0" xfId="0" applyFont="1" applyFill="1"/>
    <xf numFmtId="0" fontId="34" fillId="0" borderId="0" xfId="0" applyFont="1" applyFill="1" applyAlignment="1">
      <alignment textRotation="90"/>
    </xf>
    <xf numFmtId="0" fontId="32" fillId="0" borderId="40" xfId="1" applyFont="1" applyFill="1" applyBorder="1" applyAlignment="1">
      <alignment horizontal="center" vertical="center"/>
    </xf>
    <xf numFmtId="0" fontId="0" fillId="0" borderId="0" xfId="0" applyFill="1" applyAlignment="1">
      <alignment horizontal="right" vertical="center" readingOrder="2"/>
    </xf>
    <xf numFmtId="0" fontId="7" fillId="0" borderId="44" xfId="0" applyFont="1" applyFill="1" applyBorder="1" applyAlignment="1">
      <alignment horizontal="center" vertical="center"/>
    </xf>
    <xf numFmtId="0" fontId="32" fillId="0" borderId="24" xfId="1" applyFont="1" applyFill="1" applyBorder="1" applyAlignment="1">
      <alignment horizontal="left" vertical="center" readingOrder="1"/>
    </xf>
    <xf numFmtId="0" fontId="7" fillId="0" borderId="13" xfId="1" applyFont="1" applyFill="1" applyBorder="1" applyAlignment="1">
      <alignment horizontal="center" vertical="center" shrinkToFit="1"/>
    </xf>
    <xf numFmtId="0" fontId="7" fillId="0" borderId="44" xfId="1" applyFont="1" applyFill="1" applyBorder="1" applyAlignment="1">
      <alignment horizontal="center" vertical="center"/>
    </xf>
    <xf numFmtId="0" fontId="7" fillId="0" borderId="44" xfId="1" applyFont="1" applyFill="1" applyBorder="1" applyAlignment="1">
      <alignment horizontal="center" vertical="center" shrinkToFit="1"/>
    </xf>
    <xf numFmtId="0" fontId="34" fillId="0" borderId="0" xfId="1" applyFont="1" applyFill="1" applyBorder="1"/>
    <xf numFmtId="0" fontId="34" fillId="0" borderId="0" xfId="1" applyFont="1" applyFill="1"/>
    <xf numFmtId="0" fontId="32" fillId="0" borderId="0" xfId="1" applyFont="1" applyFill="1" applyBorder="1" applyAlignment="1">
      <alignment vertical="center"/>
    </xf>
    <xf numFmtId="0" fontId="6" fillId="0" borderId="0" xfId="1" applyFill="1" applyBorder="1" applyAlignment="1">
      <alignment horizontal="right"/>
    </xf>
    <xf numFmtId="0" fontId="9" fillId="0" borderId="0" xfId="1" applyFont="1" applyFill="1"/>
    <xf numFmtId="0" fontId="6" fillId="0" borderId="0" xfId="1" applyFill="1" applyAlignment="1">
      <alignment horizontal="right"/>
    </xf>
    <xf numFmtId="0" fontId="7" fillId="0" borderId="0" xfId="1" applyFont="1" applyFill="1" applyAlignment="1"/>
    <xf numFmtId="0" fontId="7" fillId="0" borderId="0" xfId="1" applyFont="1" applyFill="1" applyBorder="1" applyAlignment="1">
      <alignment horizontal="center" vertical="center" textRotation="90"/>
    </xf>
    <xf numFmtId="0" fontId="7" fillId="0" borderId="0" xfId="1" applyFont="1" applyFill="1" applyBorder="1" applyAlignment="1">
      <alignment horizontal="center" textRotation="90"/>
    </xf>
    <xf numFmtId="0" fontId="7" fillId="0" borderId="0" xfId="1" applyFont="1" applyFill="1" applyBorder="1" applyAlignment="1">
      <alignment horizontal="right" vertical="center" wrapText="1"/>
    </xf>
    <xf numFmtId="0" fontId="35" fillId="0" borderId="0" xfId="1" applyFont="1" applyFill="1"/>
    <xf numFmtId="0" fontId="34" fillId="0" borderId="0" xfId="1" applyFont="1" applyFill="1" applyAlignment="1">
      <alignment horizontal="center" vertical="center"/>
    </xf>
    <xf numFmtId="0" fontId="36" fillId="0" borderId="24" xfId="1" applyFont="1" applyFill="1" applyBorder="1" applyAlignment="1">
      <alignment horizontal="left" vertical="center" readingOrder="1"/>
    </xf>
    <xf numFmtId="0" fontId="14" fillId="0" borderId="0" xfId="1" applyFont="1" applyFill="1" applyAlignment="1">
      <alignment horizontal="right"/>
    </xf>
    <xf numFmtId="0" fontId="7" fillId="0" borderId="27" xfId="1" applyFont="1" applyFill="1" applyBorder="1" applyAlignment="1">
      <alignment horizontal="right" vertical="center"/>
    </xf>
    <xf numFmtId="0" fontId="7" fillId="0" borderId="25" xfId="1" applyFont="1" applyFill="1" applyBorder="1" applyAlignment="1">
      <alignment horizontal="right" vertical="center"/>
    </xf>
    <xf numFmtId="0" fontId="7" fillId="0" borderId="0" xfId="1" applyFont="1" applyFill="1" applyBorder="1" applyAlignment="1">
      <alignment vertical="center"/>
    </xf>
    <xf numFmtId="0" fontId="32" fillId="0" borderId="24" xfId="1" applyFont="1" applyFill="1" applyBorder="1" applyAlignment="1">
      <alignment horizontal="left" vertical="center" readingOrder="1"/>
    </xf>
    <xf numFmtId="0" fontId="7" fillId="0" borderId="0" xfId="1" applyFont="1" applyFill="1" applyBorder="1" applyAlignment="1">
      <alignment horizontal="center" vertical="center" wrapText="1"/>
    </xf>
    <xf numFmtId="0" fontId="7" fillId="0" borderId="0" xfId="1" applyFont="1" applyFill="1" applyBorder="1" applyAlignment="1">
      <alignment horizontal="center" vertical="center"/>
    </xf>
    <xf numFmtId="0" fontId="7" fillId="0" borderId="27" xfId="1" applyFont="1" applyFill="1" applyBorder="1" applyAlignment="1">
      <alignment vertical="center"/>
    </xf>
    <xf numFmtId="0" fontId="7" fillId="0" borderId="40" xfId="1" applyFont="1" applyFill="1" applyBorder="1" applyAlignment="1">
      <alignment horizontal="center" vertical="center"/>
    </xf>
    <xf numFmtId="0" fontId="32" fillId="0" borderId="27" xfId="1" applyFont="1" applyFill="1" applyBorder="1" applyAlignment="1">
      <alignment horizontal="left" vertical="center" readingOrder="1"/>
    </xf>
    <xf numFmtId="0" fontId="7" fillId="0" borderId="27" xfId="1" applyFont="1" applyFill="1" applyBorder="1" applyAlignment="1">
      <alignment horizontal="right" vertical="center"/>
    </xf>
    <xf numFmtId="0" fontId="7" fillId="0" borderId="25" xfId="1" applyFont="1" applyFill="1" applyBorder="1" applyAlignment="1">
      <alignment horizontal="right" vertical="center"/>
    </xf>
    <xf numFmtId="0" fontId="7" fillId="0" borderId="0" xfId="1" applyFont="1" applyFill="1" applyBorder="1" applyAlignment="1">
      <alignment horizontal="right" vertical="center"/>
    </xf>
    <xf numFmtId="0" fontId="7" fillId="0" borderId="27" xfId="1" applyFont="1" applyFill="1" applyBorder="1" applyAlignment="1">
      <alignment vertical="center" readingOrder="1"/>
    </xf>
    <xf numFmtId="0" fontId="7" fillId="0" borderId="27" xfId="0" applyFont="1" applyFill="1" applyBorder="1" applyAlignment="1">
      <alignment horizontal="right" vertical="center"/>
    </xf>
    <xf numFmtId="0" fontId="7" fillId="0" borderId="0" xfId="0" applyFont="1" applyFill="1" applyBorder="1" applyAlignment="1">
      <alignment horizontal="center" vertical="center"/>
    </xf>
    <xf numFmtId="0" fontId="7" fillId="0" borderId="0" xfId="1" applyFont="1" applyFill="1" applyBorder="1" applyAlignment="1">
      <alignment horizontal="center" vertical="center" textRotation="90" wrapText="1"/>
    </xf>
    <xf numFmtId="0" fontId="7" fillId="0" borderId="41" xfId="1" applyFont="1" applyFill="1" applyBorder="1" applyAlignment="1">
      <alignment horizontal="center" vertical="center"/>
    </xf>
    <xf numFmtId="0" fontId="32" fillId="0" borderId="0" xfId="1" applyFont="1" applyFill="1" applyBorder="1" applyAlignment="1">
      <alignment horizontal="center" vertical="center"/>
    </xf>
    <xf numFmtId="0" fontId="9" fillId="0" borderId="0" xfId="0" applyFont="1" applyFill="1" applyBorder="1" applyAlignment="1">
      <alignment vertical="center"/>
    </xf>
    <xf numFmtId="0" fontId="7" fillId="0" borderId="24" xfId="1" applyFont="1" applyFill="1" applyBorder="1" applyAlignment="1">
      <alignment horizontal="left" vertical="center" readingOrder="1"/>
    </xf>
    <xf numFmtId="0" fontId="32" fillId="0" borderId="0" xfId="1" applyFont="1" applyFill="1" applyBorder="1" applyAlignment="1">
      <alignment horizontal="center" vertical="center" wrapText="1"/>
    </xf>
    <xf numFmtId="0" fontId="32" fillId="0" borderId="0" xfId="0" applyFont="1" applyFill="1" applyBorder="1" applyAlignment="1">
      <alignment horizontal="center" vertical="center"/>
    </xf>
    <xf numFmtId="0" fontId="32" fillId="0" borderId="24" xfId="1" applyFont="1" applyFill="1" applyBorder="1" applyAlignment="1">
      <alignment horizontal="left" vertical="center" readingOrder="1"/>
    </xf>
    <xf numFmtId="0" fontId="32" fillId="0" borderId="0" xfId="1" applyFont="1" applyFill="1" applyBorder="1" applyAlignment="1">
      <alignment horizontal="left" vertical="center" shrinkToFit="1"/>
    </xf>
    <xf numFmtId="0" fontId="32" fillId="0" borderId="36" xfId="1" applyFont="1" applyFill="1" applyBorder="1" applyAlignment="1">
      <alignment horizontal="left" vertical="center" readingOrder="1"/>
    </xf>
    <xf numFmtId="0" fontId="32" fillId="0" borderId="40" xfId="1" applyFont="1" applyFill="1" applyBorder="1" applyAlignment="1">
      <alignment horizontal="right" vertical="center" wrapText="1"/>
    </xf>
    <xf numFmtId="0" fontId="32" fillId="0" borderId="40" xfId="1" applyFont="1" applyFill="1" applyBorder="1" applyAlignment="1">
      <alignment horizontal="right" vertical="center"/>
    </xf>
    <xf numFmtId="0" fontId="32" fillId="0" borderId="41" xfId="1" applyFont="1" applyFill="1" applyBorder="1" applyAlignment="1">
      <alignment horizontal="center" vertical="center"/>
    </xf>
    <xf numFmtId="0" fontId="7" fillId="0" borderId="0" xfId="1" applyFont="1" applyFill="1" applyBorder="1" applyAlignment="1">
      <alignment horizontal="center" vertical="center" wrapText="1"/>
    </xf>
    <xf numFmtId="0" fontId="7" fillId="0" borderId="0" xfId="1" applyFont="1" applyFill="1" applyBorder="1" applyAlignment="1">
      <alignment horizontal="center" vertical="center"/>
    </xf>
    <xf numFmtId="0" fontId="32" fillId="0" borderId="27" xfId="1" applyFont="1" applyFill="1" applyBorder="1" applyAlignment="1">
      <alignment horizontal="left" vertical="center" readingOrder="1"/>
    </xf>
    <xf numFmtId="0" fontId="7" fillId="0" borderId="41" xfId="1" applyFont="1" applyFill="1" applyBorder="1" applyAlignment="1">
      <alignment horizontal="center" vertical="center"/>
    </xf>
    <xf numFmtId="0" fontId="32" fillId="0" borderId="40" xfId="1" applyFont="1" applyFill="1" applyBorder="1" applyAlignment="1">
      <alignment horizontal="center" vertical="center"/>
    </xf>
    <xf numFmtId="0" fontId="32" fillId="0" borderId="0" xfId="1" applyFont="1" applyFill="1" applyBorder="1" applyAlignment="1">
      <alignment horizontal="center" vertical="center"/>
    </xf>
    <xf numFmtId="0" fontId="32" fillId="0" borderId="0" xfId="1" applyFont="1" applyFill="1" applyBorder="1" applyAlignment="1">
      <alignment horizontal="center" vertical="center" wrapText="1"/>
    </xf>
    <xf numFmtId="0" fontId="7" fillId="0" borderId="27" xfId="1" applyFont="1" applyFill="1" applyBorder="1" applyAlignment="1">
      <alignment horizontal="right" vertical="center"/>
    </xf>
    <xf numFmtId="0" fontId="7" fillId="0" borderId="0" xfId="1" applyFont="1" applyFill="1" applyBorder="1" applyAlignment="1">
      <alignment horizontal="right" vertical="center"/>
    </xf>
    <xf numFmtId="0" fontId="7" fillId="0" borderId="25" xfId="1" applyFont="1" applyFill="1" applyBorder="1" applyAlignment="1">
      <alignment horizontal="right" vertical="center"/>
    </xf>
    <xf numFmtId="0" fontId="32" fillId="0" borderId="0" xfId="1" applyFont="1" applyFill="1" applyBorder="1" applyAlignment="1">
      <alignment horizontal="left" vertical="center"/>
    </xf>
    <xf numFmtId="0" fontId="9" fillId="0" borderId="0" xfId="1" applyFont="1" applyFill="1" applyBorder="1" applyAlignment="1">
      <alignment horizontal="center" vertical="center"/>
    </xf>
    <xf numFmtId="0" fontId="7" fillId="0" borderId="0" xfId="1" applyFont="1" applyFill="1" applyBorder="1" applyAlignment="1">
      <alignment vertical="center"/>
    </xf>
    <xf numFmtId="0" fontId="7" fillId="0" borderId="0" xfId="0" applyFont="1" applyFill="1" applyBorder="1" applyAlignment="1">
      <alignment horizontal="right" vertical="center"/>
    </xf>
    <xf numFmtId="0" fontId="7" fillId="0" borderId="0" xfId="1" applyFont="1" applyFill="1" applyBorder="1" applyAlignment="1">
      <alignment horizontal="center" vertical="center" wrapText="1" shrinkToFit="1"/>
    </xf>
    <xf numFmtId="0" fontId="7" fillId="0" borderId="13" xfId="1" applyFont="1" applyFill="1" applyBorder="1" applyAlignment="1">
      <alignment horizontal="center" vertical="center"/>
    </xf>
    <xf numFmtId="0" fontId="9" fillId="0" borderId="13" xfId="1" applyFont="1" applyFill="1" applyBorder="1" applyAlignment="1">
      <alignment horizontal="center" vertical="center" wrapText="1"/>
    </xf>
    <xf numFmtId="0" fontId="7" fillId="0" borderId="0" xfId="1" applyFont="1" applyFill="1" applyBorder="1" applyAlignment="1">
      <alignment horizontal="right" vertical="center" wrapText="1"/>
    </xf>
    <xf numFmtId="0" fontId="32" fillId="0" borderId="13" xfId="1" applyFont="1" applyFill="1" applyBorder="1" applyAlignment="1">
      <alignment horizontal="center" vertical="center" readingOrder="1"/>
    </xf>
    <xf numFmtId="0" fontId="9" fillId="0" borderId="0" xfId="0" applyFont="1" applyFill="1" applyBorder="1" applyAlignment="1">
      <alignment vertical="center"/>
    </xf>
    <xf numFmtId="0" fontId="14" fillId="0" borderId="9" xfId="0" applyFont="1" applyFill="1" applyBorder="1"/>
    <xf numFmtId="0" fontId="14" fillId="0" borderId="0" xfId="0" applyFont="1" applyFill="1" applyBorder="1"/>
    <xf numFmtId="0" fontId="7" fillId="0" borderId="24" xfId="1" applyFont="1" applyFill="1" applyBorder="1" applyAlignment="1">
      <alignment horizontal="left" vertical="center" readingOrder="1"/>
    </xf>
    <xf numFmtId="0" fontId="32" fillId="0" borderId="40" xfId="1" applyFont="1" applyFill="1" applyBorder="1" applyAlignment="1">
      <alignment horizontal="center" vertical="center" wrapText="1"/>
    </xf>
    <xf numFmtId="0" fontId="6" fillId="0" borderId="0" xfId="1" applyFill="1" applyAlignment="1">
      <alignment horizontal="center"/>
    </xf>
    <xf numFmtId="0" fontId="32" fillId="0" borderId="13" xfId="1" applyFont="1" applyFill="1" applyBorder="1" applyAlignment="1">
      <alignment horizontal="center" vertical="center"/>
    </xf>
    <xf numFmtId="0" fontId="32" fillId="0" borderId="24" xfId="1" applyFont="1" applyFill="1" applyBorder="1" applyAlignment="1">
      <alignment horizontal="left" vertical="center" readingOrder="1"/>
    </xf>
    <xf numFmtId="0" fontId="32" fillId="0" borderId="27" xfId="1" applyFont="1" applyFill="1" applyBorder="1" applyAlignment="1">
      <alignment vertical="center" readingOrder="1"/>
    </xf>
    <xf numFmtId="0" fontId="35" fillId="0" borderId="0" xfId="1" applyFont="1" applyFill="1" applyBorder="1"/>
    <xf numFmtId="0" fontId="7" fillId="0" borderId="0" xfId="1" applyFont="1" applyFill="1" applyBorder="1" applyAlignment="1">
      <alignment vertical="center" shrinkToFit="1" readingOrder="2"/>
    </xf>
    <xf numFmtId="0" fontId="33" fillId="0" borderId="0" xfId="1" applyFont="1" applyFill="1" applyBorder="1" applyAlignment="1"/>
    <xf numFmtId="0" fontId="32" fillId="0" borderId="27" xfId="1" applyFont="1" applyFill="1" applyBorder="1" applyAlignment="1">
      <alignment horizontal="left" vertical="center" shrinkToFit="1"/>
    </xf>
    <xf numFmtId="0" fontId="34" fillId="0" borderId="0" xfId="1" applyFont="1" applyFill="1" applyAlignment="1">
      <alignment horizontal="center"/>
    </xf>
    <xf numFmtId="0" fontId="7" fillId="0" borderId="27" xfId="1" applyFont="1" applyFill="1" applyBorder="1" applyAlignment="1">
      <alignment vertical="center" readingOrder="2"/>
    </xf>
    <xf numFmtId="0" fontId="7" fillId="0" borderId="0" xfId="1" applyFont="1" applyFill="1" applyBorder="1" applyAlignment="1">
      <alignment horizontal="right" vertical="center" wrapText="1" shrinkToFit="1"/>
    </xf>
    <xf numFmtId="0" fontId="38" fillId="0" borderId="0" xfId="1" applyFont="1" applyFill="1"/>
    <xf numFmtId="0" fontId="32" fillId="0" borderId="0" xfId="1" applyFont="1" applyFill="1" applyBorder="1" applyAlignment="1">
      <alignment vertical="center"/>
    </xf>
    <xf numFmtId="0" fontId="32" fillId="0" borderId="24" xfId="1" applyFont="1" applyFill="1" applyBorder="1" applyAlignment="1">
      <alignment vertical="center" readingOrder="1"/>
    </xf>
    <xf numFmtId="0" fontId="32" fillId="0" borderId="0" xfId="0" applyFont="1" applyFill="1" applyBorder="1" applyAlignment="1">
      <alignment horizontal="right" vertical="center"/>
    </xf>
    <xf numFmtId="0" fontId="7" fillId="0" borderId="41" xfId="0" applyFont="1" applyFill="1" applyBorder="1" applyAlignment="1">
      <alignment horizontal="right" vertical="center"/>
    </xf>
    <xf numFmtId="0" fontId="7" fillId="0" borderId="9" xfId="0" applyFont="1" applyFill="1" applyBorder="1"/>
    <xf numFmtId="0" fontId="7" fillId="0" borderId="0" xfId="0" applyFont="1" applyFill="1" applyBorder="1"/>
    <xf numFmtId="0" fontId="7" fillId="0" borderId="44" xfId="0" applyFont="1" applyFill="1" applyBorder="1"/>
    <xf numFmtId="0" fontId="7" fillId="0" borderId="40" xfId="0" applyFont="1" applyFill="1" applyBorder="1"/>
    <xf numFmtId="0" fontId="38" fillId="0" borderId="0" xfId="1" applyFont="1" applyFill="1" applyBorder="1"/>
    <xf numFmtId="0" fontId="36" fillId="0" borderId="0" xfId="1" applyFont="1" applyFill="1"/>
    <xf numFmtId="0" fontId="32" fillId="0" borderId="0" xfId="1" applyFont="1" applyFill="1" applyBorder="1" applyAlignment="1">
      <alignment horizontal="center" vertical="center" wrapText="1" shrinkToFit="1"/>
    </xf>
    <xf numFmtId="0" fontId="32" fillId="0" borderId="0" xfId="1" applyFont="1" applyFill="1" applyBorder="1" applyAlignment="1">
      <alignment horizontal="right" vertical="center" wrapText="1" shrinkToFit="1"/>
    </xf>
    <xf numFmtId="0" fontId="32" fillId="0" borderId="0" xfId="1" applyFont="1" applyFill="1" applyBorder="1" applyAlignment="1">
      <alignment horizontal="right" textRotation="90" wrapText="1" shrinkToFit="1"/>
    </xf>
    <xf numFmtId="0" fontId="9" fillId="0" borderId="44" xfId="1" applyFont="1" applyFill="1" applyBorder="1" applyAlignment="1">
      <alignment horizontal="center" vertical="center"/>
    </xf>
    <xf numFmtId="0" fontId="14" fillId="0" borderId="0" xfId="1" applyFont="1" applyFill="1" applyAlignment="1"/>
    <xf numFmtId="0" fontId="7" fillId="0" borderId="0" xfId="1" applyFont="1" applyFill="1" applyBorder="1" applyAlignment="1">
      <alignment horizontal="right" wrapText="1" shrinkToFit="1"/>
    </xf>
    <xf numFmtId="0" fontId="32" fillId="0" borderId="0" xfId="1" applyFont="1" applyFill="1" applyBorder="1" applyAlignment="1">
      <alignment horizontal="right" wrapText="1" shrinkToFit="1"/>
    </xf>
    <xf numFmtId="0" fontId="7" fillId="0" borderId="0" xfId="1" applyFont="1" applyFill="1" applyBorder="1" applyAlignment="1">
      <alignment vertical="center" textRotation="90" wrapText="1"/>
    </xf>
    <xf numFmtId="164" fontId="7" fillId="0" borderId="0" xfId="1" applyNumberFormat="1" applyFont="1" applyFill="1" applyBorder="1" applyAlignment="1">
      <alignment horizontal="center" vertical="center" textRotation="90" wrapText="1" shrinkToFit="1"/>
    </xf>
    <xf numFmtId="0" fontId="32" fillId="0" borderId="44" xfId="1" applyFont="1" applyFill="1" applyBorder="1" applyAlignment="1">
      <alignment horizontal="center" vertical="center"/>
    </xf>
    <xf numFmtId="0" fontId="32" fillId="0" borderId="44" xfId="1" applyFont="1" applyFill="1" applyBorder="1" applyAlignment="1">
      <alignment vertical="center"/>
    </xf>
    <xf numFmtId="0" fontId="32" fillId="0" borderId="0" xfId="1" applyFont="1" applyFill="1"/>
    <xf numFmtId="0" fontId="38" fillId="0" borderId="0" xfId="0" applyFont="1" applyFill="1"/>
    <xf numFmtId="0" fontId="5" fillId="0" borderId="0" xfId="0" applyFont="1" applyFill="1" applyBorder="1" applyAlignment="1">
      <alignment horizontal="center" vertical="center" wrapText="1"/>
    </xf>
    <xf numFmtId="0" fontId="5" fillId="0" borderId="0" xfId="0" applyFont="1" applyFill="1" applyBorder="1" applyAlignment="1">
      <alignment horizontal="center" vertical="center"/>
    </xf>
    <xf numFmtId="0" fontId="32" fillId="0" borderId="27" xfId="1" applyFont="1" applyFill="1" applyBorder="1" applyAlignment="1">
      <alignment horizontal="left" vertical="center" readingOrder="1"/>
    </xf>
    <xf numFmtId="0" fontId="32" fillId="0" borderId="44" xfId="1" applyFont="1" applyFill="1" applyBorder="1" applyAlignment="1">
      <alignment horizontal="left" vertical="center"/>
    </xf>
    <xf numFmtId="0" fontId="7" fillId="0" borderId="40" xfId="1" applyFont="1" applyFill="1" applyBorder="1" applyAlignment="1">
      <alignment horizontal="center" vertical="center"/>
    </xf>
    <xf numFmtId="0" fontId="7" fillId="0" borderId="27" xfId="1" applyFont="1" applyFill="1" applyBorder="1" applyAlignment="1">
      <alignment horizontal="right" vertical="center"/>
    </xf>
    <xf numFmtId="0" fontId="7" fillId="0" borderId="0" xfId="1" applyFont="1" applyFill="1" applyBorder="1" applyAlignment="1">
      <alignment horizontal="right" vertical="center"/>
    </xf>
    <xf numFmtId="0" fontId="5" fillId="0" borderId="27" xfId="1" applyFont="1" applyFill="1" applyBorder="1" applyAlignment="1">
      <alignment horizontal="right" vertical="center"/>
    </xf>
    <xf numFmtId="0" fontId="32" fillId="0" borderId="0" xfId="1" applyFont="1" applyFill="1" applyBorder="1" applyAlignment="1">
      <alignment horizontal="center" vertical="center" wrapText="1"/>
    </xf>
    <xf numFmtId="0" fontId="32" fillId="0" borderId="0" xfId="1" applyFont="1" applyFill="1" applyBorder="1" applyAlignment="1">
      <alignment horizontal="center" vertical="center"/>
    </xf>
    <xf numFmtId="0" fontId="7" fillId="0" borderId="25" xfId="1" applyFont="1" applyFill="1" applyBorder="1" applyAlignment="1">
      <alignment horizontal="right" vertical="center"/>
    </xf>
    <xf numFmtId="0" fontId="32" fillId="0" borderId="9" xfId="1" applyFont="1" applyFill="1" applyBorder="1" applyAlignment="1">
      <alignment horizontal="center" vertical="center" readingOrder="1"/>
    </xf>
    <xf numFmtId="0" fontId="32" fillId="0" borderId="0" xfId="1" applyFont="1" applyFill="1" applyBorder="1" applyAlignment="1">
      <alignment vertical="center"/>
    </xf>
    <xf numFmtId="0" fontId="7" fillId="0" borderId="27" xfId="0" applyFont="1" applyFill="1" applyBorder="1" applyAlignment="1">
      <alignment horizontal="right" vertical="center"/>
    </xf>
    <xf numFmtId="0" fontId="32" fillId="0" borderId="0" xfId="0" applyFont="1" applyFill="1" applyBorder="1" applyAlignment="1">
      <alignment horizontal="center" vertical="center"/>
    </xf>
    <xf numFmtId="0" fontId="32" fillId="0" borderId="13" xfId="1" applyFont="1" applyFill="1" applyBorder="1" applyAlignment="1">
      <alignment horizontal="center" vertical="center" readingOrder="1"/>
    </xf>
    <xf numFmtId="0" fontId="7" fillId="0" borderId="0" xfId="0" applyFont="1" applyFill="1" applyBorder="1" applyAlignment="1">
      <alignment horizontal="center" vertical="center"/>
    </xf>
    <xf numFmtId="0" fontId="7" fillId="0" borderId="13" xfId="1" applyFont="1" applyFill="1" applyBorder="1" applyAlignment="1">
      <alignment horizontal="center" vertical="center"/>
    </xf>
    <xf numFmtId="0" fontId="9" fillId="0" borderId="13" xfId="1" applyFont="1" applyFill="1" applyBorder="1" applyAlignment="1">
      <alignment horizontal="center" vertical="center" wrapText="1"/>
    </xf>
    <xf numFmtId="0" fontId="7" fillId="0" borderId="0" xfId="0" applyFont="1" applyFill="1" applyBorder="1" applyAlignment="1">
      <alignment horizontal="center" vertical="center" wrapText="1"/>
    </xf>
    <xf numFmtId="0" fontId="7" fillId="0" borderId="24" xfId="1" applyFont="1" applyFill="1" applyBorder="1" applyAlignment="1">
      <alignment horizontal="left" vertical="center" readingOrder="1"/>
    </xf>
    <xf numFmtId="0" fontId="29" fillId="0" borderId="25" xfId="2" applyFont="1" applyFill="1" applyBorder="1" applyAlignment="1">
      <alignment horizontal="right" vertical="center"/>
    </xf>
    <xf numFmtId="0" fontId="29" fillId="0" borderId="13" xfId="3" applyFont="1" applyFill="1" applyBorder="1" applyAlignment="1">
      <alignment horizontal="center" vertical="center"/>
    </xf>
    <xf numFmtId="0" fontId="32" fillId="0" borderId="13" xfId="1" applyFont="1" applyFill="1" applyBorder="1" applyAlignment="1">
      <alignment horizontal="center" vertical="center"/>
    </xf>
    <xf numFmtId="0" fontId="32" fillId="0" borderId="24" xfId="1" applyFont="1" applyFill="1" applyBorder="1" applyAlignment="1">
      <alignment horizontal="left" vertical="center" readingOrder="1"/>
    </xf>
    <xf numFmtId="0" fontId="32" fillId="0" borderId="13" xfId="1" applyFont="1" applyFill="1" applyBorder="1"/>
    <xf numFmtId="0" fontId="7" fillId="8" borderId="0" xfId="1" applyFont="1" applyFill="1" applyAlignment="1"/>
    <xf numFmtId="0" fontId="32" fillId="8" borderId="0" xfId="1" applyFont="1" applyFill="1"/>
    <xf numFmtId="0" fontId="7" fillId="8" borderId="0" xfId="1" applyFont="1" applyFill="1"/>
    <xf numFmtId="1" fontId="7" fillId="0" borderId="44" xfId="1" applyNumberFormat="1" applyFont="1" applyFill="1" applyBorder="1" applyAlignment="1">
      <alignment horizontal="right" vertical="center"/>
    </xf>
    <xf numFmtId="0" fontId="32" fillId="0" borderId="0" xfId="1" applyFont="1" applyFill="1" applyBorder="1" applyAlignment="1">
      <alignment horizontal="center" vertical="center" readingOrder="2"/>
    </xf>
    <xf numFmtId="0" fontId="12" fillId="0" borderId="0" xfId="1" applyFont="1" applyFill="1" applyAlignment="1">
      <alignment horizontal="right"/>
    </xf>
    <xf numFmtId="0" fontId="32" fillId="0" borderId="44" xfId="1" applyFont="1" applyFill="1" applyBorder="1" applyAlignment="1">
      <alignment horizontal="left" vertical="center" shrinkToFit="1"/>
    </xf>
    <xf numFmtId="0" fontId="32" fillId="0" borderId="46" xfId="1" applyFont="1" applyFill="1" applyBorder="1" applyAlignment="1">
      <alignment horizontal="left" vertical="center" wrapText="1"/>
    </xf>
    <xf numFmtId="0" fontId="7" fillId="0" borderId="46" xfId="1" applyFont="1" applyFill="1" applyBorder="1" applyAlignment="1">
      <alignment horizontal="right" vertical="center" wrapText="1" shrinkToFit="1"/>
    </xf>
    <xf numFmtId="0" fontId="35" fillId="0" borderId="0" xfId="1" applyFont="1" applyFill="1" applyBorder="1" applyAlignment="1">
      <alignment horizontal="center"/>
    </xf>
    <xf numFmtId="0" fontId="12" fillId="0" borderId="0" xfId="1" applyFont="1" applyFill="1" applyBorder="1" applyAlignment="1">
      <alignment horizontal="right"/>
    </xf>
    <xf numFmtId="0" fontId="32" fillId="0" borderId="0" xfId="1" applyFont="1" applyFill="1" applyBorder="1" applyAlignment="1">
      <alignment vertical="center" wrapText="1"/>
    </xf>
    <xf numFmtId="0" fontId="39" fillId="0" borderId="0" xfId="1" applyFont="1" applyFill="1" applyAlignment="1">
      <alignment horizontal="center"/>
    </xf>
    <xf numFmtId="0" fontId="35" fillId="0" borderId="0" xfId="1" applyFont="1" applyFill="1" applyAlignment="1">
      <alignment horizontal="center" vertical="center"/>
    </xf>
    <xf numFmtId="0" fontId="32" fillId="0" borderId="40" xfId="0" applyFont="1" applyFill="1" applyBorder="1" applyAlignment="1">
      <alignment horizontal="right" vertical="center"/>
    </xf>
    <xf numFmtId="0" fontId="14" fillId="0" borderId="41" xfId="0" applyFont="1" applyFill="1" applyBorder="1"/>
    <xf numFmtId="0" fontId="14" fillId="0" borderId="40" xfId="0" applyFont="1" applyFill="1" applyBorder="1"/>
    <xf numFmtId="0" fontId="32" fillId="0" borderId="40" xfId="1" applyFont="1" applyFill="1" applyBorder="1" applyAlignment="1">
      <alignment horizontal="right" vertical="center" wrapText="1" shrinkToFit="1"/>
    </xf>
    <xf numFmtId="0" fontId="32" fillId="0" borderId="40" xfId="1" applyFont="1" applyFill="1" applyBorder="1" applyAlignment="1">
      <alignment horizontal="center" wrapText="1" shrinkToFit="1"/>
    </xf>
    <xf numFmtId="0" fontId="32" fillId="0" borderId="40" xfId="1" applyFont="1" applyFill="1" applyBorder="1" applyAlignment="1">
      <alignment horizontal="center" vertical="center" wrapText="1" shrinkToFit="1"/>
    </xf>
    <xf numFmtId="0" fontId="32" fillId="0" borderId="40" xfId="1" applyFont="1" applyFill="1" applyBorder="1" applyAlignment="1">
      <alignment wrapText="1" shrinkToFit="1"/>
    </xf>
    <xf numFmtId="0" fontId="32" fillId="0" borderId="40" xfId="1" applyFont="1" applyFill="1" applyBorder="1" applyAlignment="1">
      <alignment horizontal="right" wrapText="1" shrinkToFit="1"/>
    </xf>
    <xf numFmtId="0" fontId="32" fillId="0" borderId="40" xfId="1" applyFont="1" applyFill="1" applyBorder="1" applyAlignment="1">
      <alignment horizontal="right" wrapText="1"/>
    </xf>
    <xf numFmtId="0" fontId="32" fillId="0" borderId="40" xfId="1" applyFont="1" applyFill="1" applyBorder="1" applyAlignment="1">
      <alignment horizontal="right" vertical="center" wrapText="1" shrinkToFit="1" readingOrder="2"/>
    </xf>
    <xf numFmtId="0" fontId="32" fillId="0" borderId="27" xfId="1" applyFont="1" applyFill="1" applyBorder="1" applyAlignment="1">
      <alignment horizontal="left" vertical="center" readingOrder="1"/>
    </xf>
    <xf numFmtId="0" fontId="7" fillId="0" borderId="41" xfId="1" applyFont="1" applyFill="1" applyBorder="1" applyAlignment="1">
      <alignment horizontal="center" vertical="center"/>
    </xf>
    <xf numFmtId="0" fontId="32" fillId="0" borderId="0" xfId="1" applyFont="1" applyFill="1" applyBorder="1" applyAlignment="1">
      <alignment horizontal="center" vertical="center"/>
    </xf>
    <xf numFmtId="0" fontId="32" fillId="0" borderId="0" xfId="1" applyFont="1" applyFill="1" applyBorder="1" applyAlignment="1">
      <alignment horizontal="center" vertical="center" wrapText="1"/>
    </xf>
    <xf numFmtId="0" fontId="7" fillId="0" borderId="27" xfId="1" applyFont="1" applyFill="1" applyBorder="1" applyAlignment="1">
      <alignment horizontal="right" vertical="center"/>
    </xf>
    <xf numFmtId="0" fontId="5" fillId="0" borderId="27" xfId="1" applyFont="1" applyFill="1" applyBorder="1" applyAlignment="1">
      <alignment horizontal="right" vertical="center"/>
    </xf>
    <xf numFmtId="0" fontId="32" fillId="0" borderId="41" xfId="1" applyFont="1" applyFill="1" applyBorder="1" applyAlignment="1">
      <alignment horizontal="center" vertical="center" readingOrder="1"/>
    </xf>
    <xf numFmtId="0" fontId="7" fillId="0" borderId="0" xfId="1" applyFont="1" applyFill="1" applyBorder="1" applyAlignment="1">
      <alignment horizontal="right" vertical="center"/>
    </xf>
    <xf numFmtId="0" fontId="7" fillId="0" borderId="25" xfId="1" applyFont="1" applyFill="1" applyBorder="1" applyAlignment="1">
      <alignment horizontal="right" vertical="center"/>
    </xf>
    <xf numFmtId="0" fontId="32" fillId="0" borderId="0" xfId="1" applyFont="1" applyFill="1" applyBorder="1" applyAlignment="1">
      <alignment horizontal="center" vertical="center" readingOrder="1"/>
    </xf>
    <xf numFmtId="0" fontId="32" fillId="0" borderId="0" xfId="1" applyFont="1" applyFill="1" applyBorder="1" applyAlignment="1">
      <alignment vertical="center"/>
    </xf>
    <xf numFmtId="0" fontId="32" fillId="0" borderId="0" xfId="0" applyFont="1" applyFill="1" applyBorder="1" applyAlignment="1">
      <alignment horizontal="center" vertical="center"/>
    </xf>
    <xf numFmtId="0" fontId="7" fillId="0" borderId="13" xfId="1" applyFont="1" applyFill="1" applyBorder="1" applyAlignment="1">
      <alignment horizontal="center" vertical="center"/>
    </xf>
    <xf numFmtId="0" fontId="32" fillId="0" borderId="0" xfId="1" applyFont="1" applyFill="1" applyBorder="1" applyAlignment="1">
      <alignment horizontal="center" vertical="center" wrapText="1" shrinkToFit="1"/>
    </xf>
    <xf numFmtId="0" fontId="32" fillId="0" borderId="41" xfId="1" applyFont="1" applyFill="1" applyBorder="1" applyAlignment="1">
      <alignment horizontal="left" vertical="center" readingOrder="1"/>
    </xf>
    <xf numFmtId="0" fontId="7" fillId="0" borderId="40" xfId="0" applyFont="1" applyFill="1" applyBorder="1" applyAlignment="1">
      <alignment horizontal="center" vertical="center"/>
    </xf>
    <xf numFmtId="0" fontId="9" fillId="0" borderId="0" xfId="0" applyFont="1" applyFill="1" applyBorder="1" applyAlignment="1">
      <alignment vertical="center"/>
    </xf>
    <xf numFmtId="0" fontId="29" fillId="0" borderId="25" xfId="2" applyFont="1" applyFill="1" applyBorder="1" applyAlignment="1">
      <alignment horizontal="right" vertical="center"/>
    </xf>
    <xf numFmtId="0" fontId="29" fillId="0" borderId="27" xfId="3" applyFont="1" applyFill="1" applyBorder="1" applyAlignment="1">
      <alignment horizontal="right" vertical="center"/>
    </xf>
    <xf numFmtId="0" fontId="7" fillId="0" borderId="0" xfId="1" applyFont="1" applyFill="1" applyBorder="1" applyAlignment="1">
      <alignment horizontal="center" vertical="center" shrinkToFit="1"/>
    </xf>
    <xf numFmtId="0" fontId="32" fillId="0" borderId="24" xfId="1" applyFont="1" applyFill="1" applyBorder="1" applyAlignment="1">
      <alignment horizontal="left" vertical="center" readingOrder="1"/>
    </xf>
    <xf numFmtId="0" fontId="7" fillId="0" borderId="40" xfId="0" applyFont="1" applyFill="1" applyBorder="1" applyAlignment="1">
      <alignment horizontal="center" vertical="center" wrapText="1" shrinkToFit="1"/>
    </xf>
    <xf numFmtId="0" fontId="33" fillId="0" borderId="0" xfId="0" applyFont="1" applyFill="1" applyBorder="1" applyAlignment="1">
      <alignment horizontal="left" vertical="center" indent="1"/>
    </xf>
    <xf numFmtId="0" fontId="7" fillId="0" borderId="0" xfId="5" applyFont="1" applyFill="1" applyBorder="1" applyAlignment="1">
      <alignment horizontal="right" vertical="center"/>
    </xf>
    <xf numFmtId="0" fontId="32" fillId="0" borderId="40" xfId="5" applyFont="1" applyFill="1" applyBorder="1" applyAlignment="1">
      <alignment horizontal="right" vertical="center"/>
    </xf>
    <xf numFmtId="0" fontId="32" fillId="0" borderId="46" xfId="1" applyFont="1" applyFill="1" applyBorder="1" applyAlignment="1">
      <alignment horizontal="left" vertical="center" shrinkToFit="1"/>
    </xf>
    <xf numFmtId="0" fontId="32" fillId="0" borderId="24" xfId="1" applyFont="1" applyFill="1" applyBorder="1" applyAlignment="1">
      <alignment horizontal="center" vertical="center" readingOrder="1"/>
    </xf>
    <xf numFmtId="0" fontId="40" fillId="0" borderId="0" xfId="2" applyFont="1" applyFill="1" applyBorder="1" applyAlignment="1">
      <alignment horizontal="center" vertical="center"/>
    </xf>
    <xf numFmtId="0" fontId="32" fillId="0" borderId="13" xfId="1" applyFont="1" applyFill="1" applyBorder="1" applyAlignment="1">
      <alignment vertical="center"/>
    </xf>
    <xf numFmtId="0" fontId="32" fillId="0" borderId="40" xfId="1" applyFont="1" applyFill="1" applyBorder="1" applyAlignment="1">
      <alignment horizontal="center" vertical="center" textRotation="90"/>
    </xf>
    <xf numFmtId="0" fontId="41" fillId="0" borderId="40" xfId="1" applyFont="1" applyFill="1" applyBorder="1" applyAlignment="1">
      <alignment horizontal="center" textRotation="90" wrapText="1"/>
    </xf>
    <xf numFmtId="0" fontId="38" fillId="0" borderId="13" xfId="1" applyFont="1" applyFill="1" applyBorder="1"/>
    <xf numFmtId="0" fontId="32" fillId="0" borderId="27" xfId="1" applyFont="1" applyFill="1" applyBorder="1" applyAlignment="1">
      <alignment horizontal="center" vertical="center" readingOrder="1"/>
    </xf>
    <xf numFmtId="0" fontId="41" fillId="0" borderId="0" xfId="1" applyFont="1" applyFill="1" applyBorder="1" applyAlignment="1">
      <alignment horizontal="center" textRotation="90" wrapText="1"/>
    </xf>
    <xf numFmtId="0" fontId="32" fillId="0" borderId="40" xfId="1" applyFont="1" applyFill="1" applyBorder="1" applyAlignment="1">
      <alignment horizontal="left" vertical="center" textRotation="90" readingOrder="2"/>
    </xf>
    <xf numFmtId="0" fontId="14" fillId="0" borderId="0" xfId="1" applyFont="1" applyFill="1" applyAlignment="1">
      <alignment horizontal="left"/>
    </xf>
    <xf numFmtId="0" fontId="14" fillId="0" borderId="0" xfId="1" applyFont="1" applyFill="1" applyAlignment="1">
      <alignment vertical="center"/>
    </xf>
    <xf numFmtId="0" fontId="14" fillId="0" borderId="0" xfId="1" applyFont="1" applyFill="1" applyAlignment="1">
      <alignment horizontal="center" vertical="center"/>
    </xf>
    <xf numFmtId="0" fontId="29" fillId="0" borderId="44" xfId="5" applyFont="1" applyFill="1" applyBorder="1" applyAlignment="1">
      <alignment horizontal="center" vertical="center"/>
    </xf>
    <xf numFmtId="0" fontId="29" fillId="0" borderId="40" xfId="3" applyFont="1" applyFill="1" applyBorder="1" applyAlignment="1">
      <alignment horizontal="center" vertical="center"/>
    </xf>
    <xf numFmtId="0" fontId="29" fillId="0" borderId="46" xfId="3" applyFont="1" applyFill="1" applyBorder="1" applyAlignment="1">
      <alignment horizontal="center" vertical="center"/>
    </xf>
    <xf numFmtId="0" fontId="40" fillId="0" borderId="0" xfId="3" applyFont="1" applyFill="1" applyBorder="1" applyAlignment="1">
      <alignment horizontal="center" vertical="center"/>
    </xf>
    <xf numFmtId="0" fontId="29" fillId="0" borderId="0" xfId="3" applyFont="1" applyFill="1" applyBorder="1" applyAlignment="1">
      <alignment vertical="center"/>
    </xf>
    <xf numFmtId="0" fontId="33" fillId="0" borderId="0" xfId="0" applyFont="1" applyFill="1" applyBorder="1" applyAlignment="1">
      <alignment vertical="center"/>
    </xf>
    <xf numFmtId="0" fontId="33" fillId="0" borderId="0" xfId="1" applyFont="1" applyFill="1" applyBorder="1" applyAlignment="1">
      <alignment vertical="center"/>
    </xf>
    <xf numFmtId="0" fontId="32" fillId="0" borderId="0" xfId="1" applyFont="1" applyFill="1" applyBorder="1" applyAlignment="1">
      <alignment horizontal="right" vertical="center" textRotation="90" wrapText="1" shrinkToFit="1"/>
    </xf>
    <xf numFmtId="0" fontId="32" fillId="0" borderId="40" xfId="1" applyFont="1" applyFill="1" applyBorder="1" applyAlignment="1">
      <alignment horizontal="center" vertical="center" shrinkToFit="1"/>
    </xf>
    <xf numFmtId="0" fontId="38" fillId="0" borderId="41" xfId="1" applyFont="1" applyFill="1" applyBorder="1"/>
    <xf numFmtId="0" fontId="27" fillId="0" borderId="0" xfId="1" applyFont="1" applyFill="1" applyBorder="1" applyAlignment="1">
      <alignment horizontal="right" vertical="center" wrapText="1"/>
    </xf>
    <xf numFmtId="0" fontId="32" fillId="0" borderId="0" xfId="0" applyFont="1" applyFill="1" applyBorder="1" applyAlignment="1">
      <alignment horizontal="left" vertical="center" shrinkToFit="1"/>
    </xf>
    <xf numFmtId="0" fontId="32" fillId="0" borderId="27" xfId="0" applyFont="1" applyFill="1" applyBorder="1" applyAlignment="1">
      <alignment horizontal="left" vertical="center" shrinkToFit="1"/>
    </xf>
    <xf numFmtId="0" fontId="29" fillId="0" borderId="41" xfId="3" applyFont="1" applyFill="1" applyBorder="1" applyAlignment="1">
      <alignment horizontal="right" vertical="center" indent="1"/>
    </xf>
    <xf numFmtId="0" fontId="40" fillId="0" borderId="0" xfId="2" applyFont="1" applyFill="1" applyBorder="1" applyAlignment="1">
      <alignment vertical="center"/>
    </xf>
    <xf numFmtId="0" fontId="38" fillId="0" borderId="27" xfId="0" applyFont="1" applyFill="1" applyBorder="1"/>
    <xf numFmtId="0" fontId="29" fillId="0" borderId="44" xfId="3" applyFont="1" applyFill="1" applyBorder="1" applyAlignment="1">
      <alignment horizontal="center" vertical="center"/>
    </xf>
    <xf numFmtId="1" fontId="7" fillId="0" borderId="13" xfId="0" applyNumberFormat="1" applyFont="1" applyFill="1" applyBorder="1" applyAlignment="1">
      <alignment horizontal="center" vertical="center"/>
    </xf>
    <xf numFmtId="0" fontId="7" fillId="0" borderId="40" xfId="0" applyFont="1" applyFill="1" applyBorder="1" applyAlignment="1">
      <alignment horizontal="center" textRotation="90" readingOrder="2"/>
    </xf>
    <xf numFmtId="0" fontId="6" fillId="0" borderId="44" xfId="1" applyFill="1" applyBorder="1" applyAlignment="1">
      <alignment horizontal="center" vertical="center"/>
    </xf>
    <xf numFmtId="0" fontId="32" fillId="0" borderId="0" xfId="1" applyFont="1" applyFill="1" applyBorder="1" applyAlignment="1">
      <alignment horizontal="center" textRotation="90" wrapText="1" shrinkToFit="1"/>
    </xf>
    <xf numFmtId="0" fontId="32" fillId="0" borderId="0" xfId="1" applyFont="1" applyFill="1" applyBorder="1" applyAlignment="1">
      <alignment horizontal="center" textRotation="90" wrapText="1"/>
    </xf>
    <xf numFmtId="0" fontId="32" fillId="0" borderId="0" xfId="1" applyFont="1" applyFill="1" applyBorder="1" applyAlignment="1">
      <alignment horizontal="center" textRotation="90"/>
    </xf>
    <xf numFmtId="0" fontId="7" fillId="0" borderId="0" xfId="1" applyFont="1" applyFill="1" applyBorder="1" applyAlignment="1">
      <alignment horizontal="center" vertical="center"/>
    </xf>
    <xf numFmtId="0" fontId="7" fillId="0" borderId="0" xfId="1" applyFont="1" applyFill="1" applyBorder="1" applyAlignment="1">
      <alignment horizontal="right" vertical="center"/>
    </xf>
    <xf numFmtId="0" fontId="32" fillId="0" borderId="0" xfId="1" applyFont="1" applyFill="1" applyBorder="1" applyAlignment="1">
      <alignment horizontal="center" vertical="center"/>
    </xf>
    <xf numFmtId="0" fontId="32" fillId="0" borderId="0" xfId="1" applyFont="1" applyFill="1" applyBorder="1" applyAlignment="1">
      <alignment horizontal="center" vertical="center" readingOrder="1"/>
    </xf>
    <xf numFmtId="0" fontId="32" fillId="0" borderId="0" xfId="0" applyFont="1" applyFill="1" applyBorder="1" applyAlignment="1">
      <alignment horizontal="center" vertical="center"/>
    </xf>
    <xf numFmtId="0" fontId="29" fillId="0" borderId="0" xfId="2" applyFont="1" applyFill="1" applyBorder="1" applyAlignment="1">
      <alignment horizontal="center" vertical="center"/>
    </xf>
    <xf numFmtId="0" fontId="7" fillId="0" borderId="27" xfId="0" applyFont="1" applyFill="1" applyBorder="1" applyAlignment="1">
      <alignment horizontal="right" vertical="center"/>
    </xf>
    <xf numFmtId="0" fontId="7" fillId="0" borderId="0" xfId="1" applyFont="1" applyFill="1" applyBorder="1" applyAlignment="1">
      <alignment horizontal="right" vertical="center"/>
    </xf>
    <xf numFmtId="0" fontId="32" fillId="0" borderId="0" xfId="1" applyFont="1" applyFill="1" applyBorder="1" applyAlignment="1">
      <alignment horizontal="center" vertical="center"/>
    </xf>
    <xf numFmtId="0" fontId="29" fillId="0" borderId="0" xfId="2" applyFont="1" applyFill="1" applyBorder="1" applyAlignment="1">
      <alignment horizontal="center" vertical="center"/>
    </xf>
    <xf numFmtId="0" fontId="32" fillId="0" borderId="0" xfId="1" applyFont="1" applyFill="1" applyBorder="1" applyAlignment="1">
      <alignment horizontal="center" vertical="center" readingOrder="1"/>
    </xf>
    <xf numFmtId="0" fontId="29" fillId="0" borderId="0" xfId="3" applyFont="1" applyFill="1" applyBorder="1" applyAlignment="1">
      <alignment horizontal="center" vertical="center"/>
    </xf>
    <xf numFmtId="0" fontId="29" fillId="0" borderId="0" xfId="3" applyFont="1" applyFill="1" applyBorder="1" applyAlignment="1">
      <alignment horizontal="right" vertical="center"/>
    </xf>
    <xf numFmtId="0" fontId="32" fillId="0" borderId="40" xfId="1" applyFont="1" applyFill="1" applyBorder="1" applyAlignment="1">
      <alignment horizontal="left" textRotation="90" readingOrder="2"/>
    </xf>
    <xf numFmtId="0" fontId="0" fillId="0" borderId="0" xfId="0" applyFill="1" applyAlignment="1">
      <alignment vertical="center"/>
    </xf>
    <xf numFmtId="0" fontId="7" fillId="0" borderId="0" xfId="1" applyFont="1" applyFill="1" applyBorder="1" applyAlignment="1">
      <alignment horizontal="center" vertical="center"/>
    </xf>
    <xf numFmtId="0" fontId="7" fillId="0" borderId="0" xfId="1" applyFont="1" applyFill="1" applyBorder="1" applyAlignment="1">
      <alignment horizontal="center" vertical="center" readingOrder="1"/>
    </xf>
    <xf numFmtId="0" fontId="7" fillId="0" borderId="41" xfId="0" applyFont="1" applyFill="1" applyBorder="1" applyAlignment="1">
      <alignment horizontal="right" vertical="center"/>
    </xf>
    <xf numFmtId="0" fontId="7" fillId="0" borderId="40" xfId="0" applyFont="1" applyFill="1" applyBorder="1" applyAlignment="1">
      <alignment horizontal="center" vertical="center" wrapText="1" shrinkToFit="1"/>
    </xf>
    <xf numFmtId="0" fontId="32" fillId="0" borderId="41" xfId="0" applyFont="1" applyFill="1" applyBorder="1" applyAlignment="1">
      <alignment horizontal="left" vertical="center"/>
    </xf>
    <xf numFmtId="0" fontId="9" fillId="0" borderId="0" xfId="1" applyFont="1" applyFill="1" applyBorder="1" applyAlignment="1">
      <alignment horizontal="center" vertical="center" wrapText="1"/>
    </xf>
    <xf numFmtId="0" fontId="7" fillId="0" borderId="0" xfId="1" applyFont="1" applyFill="1" applyBorder="1" applyAlignment="1">
      <alignment horizontal="center" vertical="center"/>
    </xf>
    <xf numFmtId="0" fontId="7" fillId="0" borderId="9" xfId="1" applyFont="1" applyFill="1" applyBorder="1" applyAlignment="1">
      <alignment horizontal="center" vertical="center" wrapText="1" readingOrder="2"/>
    </xf>
    <xf numFmtId="0" fontId="7" fillId="0" borderId="27" xfId="1" applyFont="1" applyFill="1" applyBorder="1" applyAlignment="1">
      <alignment horizontal="right" vertical="center"/>
    </xf>
    <xf numFmtId="0" fontId="5" fillId="0" borderId="27" xfId="1" applyFont="1" applyFill="1" applyBorder="1" applyAlignment="1">
      <alignment horizontal="right" vertical="center"/>
    </xf>
    <xf numFmtId="0" fontId="7" fillId="0" borderId="27" xfId="1" applyFont="1" applyFill="1" applyBorder="1" applyAlignment="1">
      <alignment horizontal="left" vertical="center" readingOrder="1"/>
    </xf>
    <xf numFmtId="0" fontId="7" fillId="0" borderId="0" xfId="1" applyFont="1" applyFill="1" applyBorder="1" applyAlignment="1">
      <alignment horizontal="right" vertical="center"/>
    </xf>
    <xf numFmtId="0" fontId="7" fillId="0" borderId="25" xfId="1" applyFont="1" applyFill="1" applyBorder="1" applyAlignment="1">
      <alignment horizontal="right" vertical="center"/>
    </xf>
    <xf numFmtId="0" fontId="7" fillId="0" borderId="0" xfId="1" applyFont="1" applyFill="1" applyBorder="1" applyAlignment="1">
      <alignment horizontal="center" vertical="center" readingOrder="1"/>
    </xf>
    <xf numFmtId="0" fontId="7" fillId="0" borderId="0" xfId="1" applyFont="1" applyFill="1" applyBorder="1" applyAlignment="1">
      <alignment vertical="center"/>
    </xf>
    <xf numFmtId="0" fontId="9" fillId="0" borderId="13" xfId="1" applyFont="1" applyFill="1" applyBorder="1" applyAlignment="1">
      <alignment horizontal="center" vertical="center" wrapText="1"/>
    </xf>
    <xf numFmtId="0" fontId="32" fillId="0" borderId="24" xfId="1" applyFont="1" applyFill="1" applyBorder="1" applyAlignment="1">
      <alignment horizontal="left" vertical="center" readingOrder="1"/>
    </xf>
    <xf numFmtId="0" fontId="6" fillId="0" borderId="0" xfId="1" applyFill="1" applyAlignment="1">
      <alignment horizontal="center"/>
    </xf>
    <xf numFmtId="0" fontId="7" fillId="0" borderId="41" xfId="1" applyFont="1" applyFill="1" applyBorder="1" applyAlignment="1">
      <alignment horizontal="center" vertical="center"/>
    </xf>
    <xf numFmtId="0" fontId="7" fillId="0" borderId="0" xfId="1" applyFont="1" applyFill="1" applyBorder="1" applyAlignment="1">
      <alignment horizontal="center" vertical="center"/>
    </xf>
    <xf numFmtId="0" fontId="27" fillId="0" borderId="0" xfId="1" applyFont="1" applyFill="1" applyBorder="1" applyAlignment="1">
      <alignment horizontal="center" vertical="center" wrapText="1"/>
    </xf>
    <xf numFmtId="0" fontId="7" fillId="0" borderId="32" xfId="1" applyFont="1" applyFill="1" applyBorder="1" applyAlignment="1">
      <alignment vertical="center"/>
    </xf>
    <xf numFmtId="0" fontId="7" fillId="0" borderId="36" xfId="1" applyFont="1" applyFill="1" applyBorder="1" applyAlignment="1">
      <alignment horizontal="left" vertical="center"/>
    </xf>
    <xf numFmtId="0" fontId="7" fillId="0" borderId="27" xfId="1" applyFont="1" applyFill="1" applyBorder="1" applyAlignment="1">
      <alignment horizontal="center" vertical="center"/>
    </xf>
    <xf numFmtId="0" fontId="7" fillId="0" borderId="24" xfId="1" applyFont="1" applyFill="1" applyBorder="1" applyAlignment="1">
      <alignment horizontal="left" vertical="center"/>
    </xf>
    <xf numFmtId="0" fontId="7" fillId="0" borderId="51" xfId="1" applyFont="1" applyFill="1" applyBorder="1" applyAlignment="1">
      <alignment vertical="center"/>
    </xf>
    <xf numFmtId="0" fontId="7" fillId="0" borderId="47" xfId="1" applyFont="1" applyFill="1" applyBorder="1" applyAlignment="1">
      <alignment vertical="center"/>
    </xf>
    <xf numFmtId="0" fontId="27" fillId="0" borderId="40" xfId="1" applyFont="1" applyFill="1" applyBorder="1" applyAlignment="1">
      <alignment horizontal="left" vertical="top"/>
    </xf>
    <xf numFmtId="0" fontId="27" fillId="0" borderId="40" xfId="1" applyFont="1" applyFill="1" applyBorder="1" applyAlignment="1">
      <alignment horizontal="center" vertical="top" wrapText="1"/>
    </xf>
    <xf numFmtId="0" fontId="9" fillId="0" borderId="0" xfId="1" applyFont="1" applyFill="1" applyAlignment="1">
      <alignment horizontal="right" vertical="center"/>
    </xf>
    <xf numFmtId="0" fontId="6" fillId="0" borderId="33" xfId="1" applyFill="1" applyBorder="1"/>
    <xf numFmtId="0" fontId="27" fillId="0" borderId="27" xfId="1" applyFont="1" applyFill="1" applyBorder="1" applyAlignment="1">
      <alignment horizontal="left" vertical="center" wrapText="1"/>
    </xf>
    <xf numFmtId="0" fontId="27" fillId="0" borderId="30" xfId="1" applyFont="1" applyFill="1" applyBorder="1" applyAlignment="1">
      <alignment horizontal="left" vertical="center" wrapText="1"/>
    </xf>
    <xf numFmtId="0" fontId="27" fillId="0" borderId="41" xfId="1" applyFont="1" applyFill="1" applyBorder="1" applyAlignment="1">
      <alignment horizontal="left" vertical="center"/>
    </xf>
    <xf numFmtId="0" fontId="9" fillId="0" borderId="0" xfId="1" applyFont="1" applyFill="1" applyBorder="1"/>
    <xf numFmtId="0" fontId="7" fillId="0" borderId="56" xfId="1" applyFont="1" applyFill="1" applyBorder="1" applyAlignment="1">
      <alignment vertical="center"/>
    </xf>
    <xf numFmtId="0" fontId="6" fillId="0" borderId="57" xfId="1" applyFill="1" applyBorder="1"/>
    <xf numFmtId="0" fontId="6" fillId="0" borderId="58" xfId="1" applyFill="1" applyBorder="1"/>
    <xf numFmtId="0" fontId="42" fillId="0" borderId="15" xfId="1" applyFont="1" applyFill="1" applyBorder="1" applyAlignment="1">
      <alignment horizontal="left" vertical="center"/>
    </xf>
    <xf numFmtId="0" fontId="42" fillId="0" borderId="23" xfId="1" applyFont="1" applyFill="1" applyBorder="1" applyAlignment="1">
      <alignment horizontal="right" vertical="center"/>
    </xf>
    <xf numFmtId="0" fontId="42" fillId="0" borderId="27" xfId="1" applyFont="1" applyFill="1" applyBorder="1" applyAlignment="1">
      <alignment horizontal="right" vertical="center"/>
    </xf>
    <xf numFmtId="0" fontId="42" fillId="0" borderId="27" xfId="1" applyFont="1" applyFill="1" applyBorder="1" applyAlignment="1">
      <alignment horizontal="right" vertical="center" readingOrder="2"/>
    </xf>
    <xf numFmtId="0" fontId="42" fillId="0" borderId="0" xfId="1" applyFont="1" applyFill="1" applyBorder="1" applyAlignment="1">
      <alignment horizontal="right" vertical="center"/>
    </xf>
    <xf numFmtId="0" fontId="42" fillId="0" borderId="11" xfId="1" applyFont="1" applyFill="1" applyBorder="1" applyAlignment="1">
      <alignment horizontal="right" vertical="center"/>
    </xf>
    <xf numFmtId="0" fontId="7" fillId="0" borderId="11" xfId="1" applyFont="1" applyFill="1" applyBorder="1" applyAlignment="1">
      <alignment horizontal="center" vertical="center"/>
    </xf>
    <xf numFmtId="0" fontId="27" fillId="0" borderId="33" xfId="1" applyFont="1" applyFill="1" applyBorder="1" applyAlignment="1">
      <alignment horizontal="center" vertical="center" wrapText="1"/>
    </xf>
    <xf numFmtId="0" fontId="27" fillId="0" borderId="33" xfId="1" applyFont="1" applyFill="1" applyBorder="1" applyAlignment="1">
      <alignment horizontal="center" vertical="center"/>
    </xf>
    <xf numFmtId="0" fontId="7" fillId="0" borderId="59" xfId="1" applyFont="1" applyFill="1" applyBorder="1" applyAlignment="1">
      <alignment vertical="center"/>
    </xf>
    <xf numFmtId="0" fontId="42" fillId="0" borderId="23" xfId="1" applyFont="1" applyFill="1" applyBorder="1" applyAlignment="1">
      <alignment horizontal="left" vertical="center"/>
    </xf>
    <xf numFmtId="0" fontId="42" fillId="0" borderId="27" xfId="1" applyFont="1" applyFill="1" applyBorder="1" applyAlignment="1">
      <alignment horizontal="left" vertical="center"/>
    </xf>
    <xf numFmtId="0" fontId="42" fillId="0" borderId="27" xfId="1" applyFont="1" applyFill="1" applyBorder="1" applyAlignment="1">
      <alignment horizontal="left" vertical="center" readingOrder="2"/>
    </xf>
    <xf numFmtId="0" fontId="42" fillId="0" borderId="10" xfId="1" applyFont="1" applyFill="1" applyBorder="1" applyAlignment="1">
      <alignment horizontal="right" vertical="center"/>
    </xf>
    <xf numFmtId="0" fontId="7" fillId="0" borderId="28" xfId="1" applyFont="1" applyFill="1" applyBorder="1" applyAlignment="1">
      <alignment horizontal="center" vertical="center"/>
    </xf>
    <xf numFmtId="0" fontId="42" fillId="0" borderId="10" xfId="1" applyFont="1" applyFill="1" applyBorder="1" applyAlignment="1">
      <alignment horizontal="left" vertical="center"/>
    </xf>
    <xf numFmtId="0" fontId="43" fillId="0" borderId="11" xfId="1" applyFont="1" applyFill="1" applyBorder="1" applyAlignment="1">
      <alignment horizontal="center" vertical="center"/>
    </xf>
    <xf numFmtId="0" fontId="42" fillId="0" borderId="11" xfId="1" applyFont="1" applyFill="1" applyBorder="1" applyAlignment="1">
      <alignment horizontal="left" vertical="center"/>
    </xf>
    <xf numFmtId="1" fontId="7" fillId="0" borderId="0" xfId="1" applyNumberFormat="1" applyFont="1" applyFill="1" applyBorder="1" applyAlignment="1">
      <alignment horizontal="center" vertical="center"/>
    </xf>
    <xf numFmtId="1" fontId="7" fillId="0" borderId="27" xfId="1" applyNumberFormat="1" applyFont="1" applyFill="1" applyBorder="1" applyAlignment="1">
      <alignment horizontal="center" vertical="center"/>
    </xf>
    <xf numFmtId="0" fontId="7" fillId="0" borderId="9" xfId="1" applyFont="1" applyFill="1" applyBorder="1" applyAlignment="1">
      <alignment vertical="center" wrapText="1" readingOrder="2"/>
    </xf>
    <xf numFmtId="0" fontId="7" fillId="0" borderId="27" xfId="1" applyFont="1" applyFill="1" applyBorder="1" applyAlignment="1">
      <alignment horizontal="center" vertical="center"/>
    </xf>
    <xf numFmtId="0" fontId="7" fillId="0" borderId="0" xfId="1" applyFont="1" applyFill="1" applyBorder="1" applyAlignment="1">
      <alignment horizontal="center" vertical="center"/>
    </xf>
    <xf numFmtId="0" fontId="7" fillId="0" borderId="41" xfId="1" applyFont="1" applyFill="1" applyBorder="1" applyAlignment="1">
      <alignment horizontal="center" vertical="center"/>
    </xf>
    <xf numFmtId="0" fontId="7" fillId="0" borderId="27" xfId="1" applyFont="1" applyFill="1" applyBorder="1" applyAlignment="1">
      <alignment horizontal="center" vertical="center" shrinkToFit="1" readingOrder="2"/>
    </xf>
    <xf numFmtId="0" fontId="7" fillId="0" borderId="27" xfId="1" applyFont="1" applyFill="1" applyBorder="1" applyAlignment="1">
      <alignment horizontal="center" vertical="center"/>
    </xf>
    <xf numFmtId="0" fontId="7" fillId="0" borderId="0" xfId="0" applyFont="1" applyFill="1" applyBorder="1" applyAlignment="1">
      <alignment horizontal="center" vertical="center"/>
    </xf>
    <xf numFmtId="0" fontId="7" fillId="0" borderId="13" xfId="0" applyFont="1" applyFill="1" applyBorder="1" applyAlignment="1">
      <alignment horizontal="center" vertical="center"/>
    </xf>
    <xf numFmtId="0" fontId="7" fillId="0" borderId="40" xfId="0" applyFont="1" applyFill="1" applyBorder="1" applyAlignment="1">
      <alignment horizontal="center" vertical="center"/>
    </xf>
    <xf numFmtId="0" fontId="7" fillId="0" borderId="41" xfId="0" applyFont="1" applyFill="1" applyBorder="1" applyAlignment="1">
      <alignment horizontal="center" vertical="center"/>
    </xf>
    <xf numFmtId="0" fontId="7" fillId="0" borderId="40" xfId="0" applyFont="1" applyFill="1" applyBorder="1" applyAlignment="1">
      <alignment horizontal="center" vertical="center" shrinkToFit="1"/>
    </xf>
    <xf numFmtId="0" fontId="7" fillId="0" borderId="25" xfId="1" applyFont="1" applyFill="1" applyBorder="1" applyAlignment="1">
      <alignment horizontal="right" vertical="center"/>
    </xf>
    <xf numFmtId="0" fontId="0" fillId="0" borderId="0" xfId="0" applyFill="1" applyAlignment="1">
      <alignment horizontal="center"/>
    </xf>
    <xf numFmtId="0" fontId="22" fillId="0" borderId="27" xfId="0" applyFont="1" applyFill="1" applyBorder="1" applyAlignment="1">
      <alignment horizontal="center" vertical="center" shrinkToFit="1"/>
    </xf>
    <xf numFmtId="0" fontId="9" fillId="0" borderId="27" xfId="1" applyFont="1" applyFill="1" applyBorder="1" applyAlignment="1">
      <alignment horizontal="center" vertical="center"/>
    </xf>
    <xf numFmtId="0" fontId="7" fillId="0" borderId="13" xfId="0" applyFont="1" applyFill="1" applyBorder="1" applyAlignment="1">
      <alignment horizontal="center" vertical="center" shrinkToFit="1"/>
    </xf>
    <xf numFmtId="0" fontId="7" fillId="0" borderId="43" xfId="0" applyFont="1" applyFill="1" applyBorder="1" applyAlignment="1">
      <alignment horizontal="center" vertical="center"/>
    </xf>
    <xf numFmtId="0" fontId="7" fillId="0" borderId="30" xfId="0" applyFont="1" applyFill="1" applyBorder="1" applyAlignment="1">
      <alignment horizontal="center" vertical="center"/>
    </xf>
    <xf numFmtId="0" fontId="13" fillId="0" borderId="0" xfId="8" applyFont="1" applyFill="1" applyBorder="1" applyAlignment="1">
      <alignment vertical="center"/>
    </xf>
    <xf numFmtId="0" fontId="7" fillId="0" borderId="30" xfId="1" applyFont="1" applyFill="1" applyBorder="1" applyAlignment="1">
      <alignment horizontal="center" vertical="center" shrinkToFit="1"/>
    </xf>
    <xf numFmtId="0" fontId="7" fillId="0" borderId="13" xfId="1" applyFont="1" applyFill="1" applyBorder="1" applyAlignment="1">
      <alignment horizontal="center" vertical="center"/>
    </xf>
    <xf numFmtId="0" fontId="7" fillId="0" borderId="27" xfId="1" applyFont="1" applyFill="1" applyBorder="1" applyAlignment="1">
      <alignment horizontal="center" vertical="center"/>
    </xf>
    <xf numFmtId="0" fontId="7" fillId="0" borderId="43" xfId="1" applyFont="1" applyFill="1" applyBorder="1" applyAlignment="1">
      <alignment horizontal="center" vertical="center"/>
    </xf>
    <xf numFmtId="0" fontId="7" fillId="0" borderId="33" xfId="1" applyFont="1" applyFill="1" applyBorder="1" applyAlignment="1">
      <alignment horizontal="center" vertical="center"/>
    </xf>
    <xf numFmtId="0" fontId="7" fillId="0" borderId="0" xfId="1" applyFont="1" applyFill="1" applyBorder="1" applyAlignment="1">
      <alignment horizontal="center" vertical="center"/>
    </xf>
    <xf numFmtId="0" fontId="7" fillId="0" borderId="40" xfId="1" applyFont="1" applyFill="1" applyBorder="1" applyAlignment="1">
      <alignment horizontal="center" vertical="center"/>
    </xf>
    <xf numFmtId="0" fontId="7" fillId="0" borderId="41" xfId="1" applyFont="1" applyFill="1" applyBorder="1" applyAlignment="1">
      <alignment horizontal="center" vertical="center"/>
    </xf>
    <xf numFmtId="0" fontId="7" fillId="0" borderId="0" xfId="1" applyFont="1" applyFill="1" applyBorder="1" applyAlignment="1">
      <alignment horizontal="right" vertical="center"/>
    </xf>
    <xf numFmtId="0" fontId="32" fillId="0" borderId="41" xfId="1" applyFont="1" applyFill="1" applyBorder="1" applyAlignment="1">
      <alignment horizontal="center" vertical="center" readingOrder="1"/>
    </xf>
    <xf numFmtId="0" fontId="7" fillId="0" borderId="0" xfId="1" applyFont="1" applyFill="1" applyBorder="1" applyAlignment="1">
      <alignment horizontal="center" vertical="center" wrapText="1"/>
    </xf>
    <xf numFmtId="0" fontId="32" fillId="0" borderId="0" xfId="1" applyFont="1" applyFill="1" applyBorder="1" applyAlignment="1">
      <alignment horizontal="center" vertical="center" readingOrder="1"/>
    </xf>
    <xf numFmtId="0" fontId="7" fillId="0" borderId="0" xfId="1" applyFont="1" applyFill="1" applyBorder="1" applyAlignment="1">
      <alignment horizontal="center" vertical="center" readingOrder="1"/>
    </xf>
    <xf numFmtId="0" fontId="7" fillId="0" borderId="0" xfId="1" applyFont="1" applyFill="1" applyBorder="1" applyAlignment="1">
      <alignment vertical="center"/>
    </xf>
    <xf numFmtId="0" fontId="9" fillId="0" borderId="13" xfId="1" applyFont="1" applyFill="1" applyBorder="1" applyAlignment="1">
      <alignment horizontal="center" vertical="center" wrapText="1"/>
    </xf>
    <xf numFmtId="0" fontId="9" fillId="0" borderId="0" xfId="1" applyFont="1" applyFill="1" applyAlignment="1">
      <alignment horizontal="right"/>
    </xf>
    <xf numFmtId="0" fontId="7" fillId="0" borderId="0" xfId="0" applyFont="1" applyFill="1" applyBorder="1" applyAlignment="1">
      <alignment horizontal="right" vertical="center"/>
    </xf>
    <xf numFmtId="0" fontId="7" fillId="0" borderId="40" xfId="0" applyFont="1" applyFill="1" applyBorder="1" applyAlignment="1">
      <alignment horizontal="center" vertical="center" shrinkToFit="1"/>
    </xf>
    <xf numFmtId="0" fontId="29" fillId="0" borderId="0" xfId="2" applyFont="1" applyFill="1" applyBorder="1" applyAlignment="1">
      <alignment horizontal="center" vertical="center"/>
    </xf>
    <xf numFmtId="0" fontId="7" fillId="0" borderId="25" xfId="1" applyFont="1" applyFill="1" applyBorder="1" applyAlignment="1">
      <alignment horizontal="right" vertical="center"/>
    </xf>
    <xf numFmtId="0" fontId="32" fillId="0" borderId="24" xfId="1" applyFont="1" applyFill="1" applyBorder="1" applyAlignment="1">
      <alignment horizontal="left" vertical="center" readingOrder="1"/>
    </xf>
    <xf numFmtId="0" fontId="6" fillId="0" borderId="0" xfId="1" applyFill="1" applyAlignment="1">
      <alignment horizontal="center"/>
    </xf>
    <xf numFmtId="0" fontId="7" fillId="0" borderId="27" xfId="1" applyFont="1" applyFill="1" applyBorder="1" applyAlignment="1">
      <alignment horizontal="center" vertical="center"/>
    </xf>
    <xf numFmtId="0" fontId="7" fillId="0" borderId="13" xfId="1" applyFont="1" applyFill="1" applyBorder="1" applyAlignment="1">
      <alignment horizontal="center" vertical="center"/>
    </xf>
    <xf numFmtId="0" fontId="7" fillId="0" borderId="0" xfId="1" applyFont="1" applyFill="1" applyBorder="1" applyAlignment="1">
      <alignment horizontal="center" vertical="center"/>
    </xf>
    <xf numFmtId="0" fontId="7" fillId="0" borderId="40" xfId="1" applyFont="1" applyFill="1" applyBorder="1" applyAlignment="1">
      <alignment horizontal="center" vertical="center"/>
    </xf>
    <xf numFmtId="0" fontId="7" fillId="0" borderId="41" xfId="1" applyFont="1" applyFill="1" applyBorder="1" applyAlignment="1">
      <alignment horizontal="center" vertical="center"/>
    </xf>
    <xf numFmtId="0" fontId="7" fillId="0" borderId="0" xfId="1" applyFont="1" applyFill="1" applyBorder="1" applyAlignment="1">
      <alignment horizontal="center" vertical="center" wrapText="1"/>
    </xf>
    <xf numFmtId="0" fontId="7" fillId="0" borderId="0" xfId="0" applyFont="1" applyFill="1" applyBorder="1" applyAlignment="1">
      <alignment horizontal="center" vertical="center" shrinkToFit="1"/>
    </xf>
    <xf numFmtId="0" fontId="7" fillId="0" borderId="43" xfId="1" applyFont="1" applyFill="1" applyBorder="1" applyAlignment="1">
      <alignment horizontal="center" vertical="center" shrinkToFit="1"/>
    </xf>
    <xf numFmtId="0" fontId="7" fillId="0" borderId="46" xfId="1" applyFont="1" applyFill="1" applyBorder="1" applyAlignment="1">
      <alignment horizontal="center" vertical="center" shrinkToFit="1"/>
    </xf>
    <xf numFmtId="0" fontId="7" fillId="0" borderId="44" xfId="0" applyFont="1" applyFill="1" applyBorder="1" applyAlignment="1">
      <alignment horizontal="center" vertical="center" shrinkToFit="1"/>
    </xf>
    <xf numFmtId="0" fontId="7" fillId="0" borderId="13" xfId="0" applyFont="1" applyFill="1" applyBorder="1" applyAlignment="1">
      <alignment horizontal="center"/>
    </xf>
    <xf numFmtId="0" fontId="9" fillId="9" borderId="0" xfId="1" applyFont="1" applyFill="1" applyBorder="1" applyAlignment="1">
      <alignment vertical="center" wrapText="1"/>
    </xf>
    <xf numFmtId="0" fontId="9" fillId="9" borderId="13" xfId="1" applyFont="1" applyFill="1" applyBorder="1" applyAlignment="1">
      <alignment vertical="center"/>
    </xf>
    <xf numFmtId="0" fontId="9" fillId="9" borderId="0" xfId="1" applyFont="1" applyFill="1" applyBorder="1" applyAlignment="1">
      <alignment horizontal="center" vertical="center" wrapText="1"/>
    </xf>
    <xf numFmtId="0" fontId="7" fillId="9" borderId="0" xfId="1" applyFont="1" applyFill="1" applyBorder="1" applyAlignment="1">
      <alignment horizontal="center" vertical="center" wrapText="1"/>
    </xf>
    <xf numFmtId="0" fontId="7" fillId="9" borderId="0" xfId="1" applyFont="1" applyFill="1" applyBorder="1" applyAlignment="1">
      <alignment horizontal="center" vertical="center"/>
    </xf>
    <xf numFmtId="0" fontId="32" fillId="9" borderId="40" xfId="1" applyFont="1" applyFill="1" applyBorder="1" applyAlignment="1">
      <alignment horizontal="center" vertical="center"/>
    </xf>
    <xf numFmtId="0" fontId="32" fillId="9" borderId="40" xfId="1" applyFont="1" applyFill="1" applyBorder="1" applyAlignment="1">
      <alignment horizontal="center" vertical="center" wrapText="1"/>
    </xf>
    <xf numFmtId="0" fontId="5" fillId="9" borderId="27" xfId="1" applyFont="1" applyFill="1" applyBorder="1" applyAlignment="1">
      <alignment horizontal="right" vertical="center"/>
    </xf>
    <xf numFmtId="0" fontId="7" fillId="9" borderId="27" xfId="1" applyFont="1" applyFill="1" applyBorder="1" applyAlignment="1">
      <alignment horizontal="right" vertical="center"/>
    </xf>
    <xf numFmtId="0" fontId="7" fillId="9" borderId="25" xfId="1" applyFont="1" applyFill="1" applyBorder="1" applyAlignment="1">
      <alignment horizontal="right" vertical="center"/>
    </xf>
    <xf numFmtId="0" fontId="32" fillId="9" borderId="24" xfId="1" applyFont="1" applyFill="1" applyBorder="1" applyAlignment="1">
      <alignment horizontal="left" vertical="center" readingOrder="1"/>
    </xf>
    <xf numFmtId="0" fontId="7" fillId="9" borderId="0" xfId="1" applyFont="1" applyFill="1" applyBorder="1" applyAlignment="1">
      <alignment horizontal="right" vertical="center"/>
    </xf>
    <xf numFmtId="0" fontId="32" fillId="9" borderId="0" xfId="1" applyFont="1" applyFill="1" applyBorder="1" applyAlignment="1">
      <alignment horizontal="center" vertical="center" readingOrder="1"/>
    </xf>
    <xf numFmtId="0" fontId="9" fillId="9" borderId="0" xfId="1" applyFont="1" applyFill="1" applyBorder="1" applyAlignment="1">
      <alignment vertical="center"/>
    </xf>
    <xf numFmtId="0" fontId="9" fillId="9" borderId="13" xfId="1" applyFont="1" applyFill="1" applyBorder="1" applyAlignment="1">
      <alignment horizontal="center" vertical="center" wrapText="1"/>
    </xf>
    <xf numFmtId="0" fontId="9" fillId="9" borderId="0" xfId="1" applyFont="1" applyFill="1" applyBorder="1"/>
    <xf numFmtId="0" fontId="7" fillId="9" borderId="40" xfId="1" applyFont="1" applyFill="1" applyBorder="1" applyAlignment="1">
      <alignment horizontal="center" vertical="center"/>
    </xf>
    <xf numFmtId="0" fontId="7" fillId="9" borderId="40" xfId="1" applyFont="1" applyFill="1" applyBorder="1" applyAlignment="1">
      <alignment horizontal="center" vertical="center" wrapText="1"/>
    </xf>
    <xf numFmtId="0" fontId="7" fillId="9" borderId="43" xfId="1" applyFont="1" applyFill="1" applyBorder="1" applyAlignment="1">
      <alignment horizontal="right" vertical="center"/>
    </xf>
    <xf numFmtId="0" fontId="7" fillId="9" borderId="33" xfId="1" applyFont="1" applyFill="1" applyBorder="1" applyAlignment="1">
      <alignment horizontal="right" vertical="center"/>
    </xf>
    <xf numFmtId="0" fontId="7" fillId="9" borderId="24" xfId="1" applyFont="1" applyFill="1" applyBorder="1" applyAlignment="1">
      <alignment horizontal="left" vertical="center" readingOrder="1"/>
    </xf>
    <xf numFmtId="0" fontId="7" fillId="9" borderId="40" xfId="1" applyFont="1" applyFill="1" applyBorder="1" applyAlignment="1">
      <alignment horizontal="right" vertical="center"/>
    </xf>
    <xf numFmtId="0" fontId="7" fillId="9" borderId="13" xfId="1" applyFont="1" applyFill="1" applyBorder="1" applyAlignment="1">
      <alignment horizontal="right" vertical="center"/>
    </xf>
    <xf numFmtId="0" fontId="7" fillId="9" borderId="13" xfId="1" applyFont="1" applyFill="1" applyBorder="1" applyAlignment="1">
      <alignment horizontal="center" vertical="center" readingOrder="1"/>
    </xf>
    <xf numFmtId="0" fontId="7" fillId="9" borderId="13" xfId="1" applyFont="1" applyFill="1" applyBorder="1"/>
    <xf numFmtId="0" fontId="32" fillId="9" borderId="27" xfId="1" applyFont="1" applyFill="1" applyBorder="1" applyAlignment="1">
      <alignment horizontal="left" vertical="center" readingOrder="1"/>
    </xf>
    <xf numFmtId="0" fontId="32" fillId="9" borderId="41" xfId="1" applyFont="1" applyFill="1" applyBorder="1" applyAlignment="1">
      <alignment horizontal="center" vertical="center" readingOrder="1"/>
    </xf>
    <xf numFmtId="0" fontId="32" fillId="9" borderId="41" xfId="1" applyFont="1" applyFill="1" applyBorder="1"/>
    <xf numFmtId="0" fontId="32" fillId="0" borderId="41" xfId="1" applyFont="1" applyFill="1" applyBorder="1"/>
    <xf numFmtId="0" fontId="7" fillId="0" borderId="27" xfId="1" applyFont="1" applyFill="1" applyBorder="1" applyAlignment="1">
      <alignment horizontal="center" vertical="center" wrapText="1"/>
    </xf>
    <xf numFmtId="0" fontId="7" fillId="0" borderId="43" xfId="1" applyFont="1" applyFill="1" applyBorder="1" applyAlignment="1">
      <alignment horizontal="center" vertical="center"/>
    </xf>
    <xf numFmtId="0" fontId="7" fillId="0" borderId="27" xfId="1" applyFont="1" applyFill="1" applyBorder="1" applyAlignment="1">
      <alignment horizontal="center" vertical="center"/>
    </xf>
    <xf numFmtId="0" fontId="7" fillId="0" borderId="13" xfId="1" applyFont="1" applyFill="1" applyBorder="1" applyAlignment="1">
      <alignment horizontal="center" vertical="center"/>
    </xf>
    <xf numFmtId="0" fontId="7" fillId="0" borderId="40" xfId="1" applyFont="1" applyFill="1" applyBorder="1" applyAlignment="1">
      <alignment horizontal="center" vertical="center"/>
    </xf>
    <xf numFmtId="0" fontId="7" fillId="0" borderId="27" xfId="1" applyFont="1" applyFill="1" applyBorder="1" applyAlignment="1">
      <alignment horizontal="center" vertical="center" readingOrder="2"/>
    </xf>
    <xf numFmtId="0" fontId="7" fillId="0" borderId="33" xfId="1" applyFont="1" applyFill="1" applyBorder="1" applyAlignment="1">
      <alignment horizontal="center" vertical="center" readingOrder="2"/>
    </xf>
    <xf numFmtId="0" fontId="7" fillId="0" borderId="40" xfId="1" applyFont="1" applyFill="1" applyBorder="1" applyAlignment="1">
      <alignment horizontal="center" vertical="center" readingOrder="2"/>
    </xf>
    <xf numFmtId="0" fontId="7" fillId="0" borderId="13" xfId="1" applyFont="1" applyFill="1" applyBorder="1" applyAlignment="1">
      <alignment horizontal="center" vertical="center" readingOrder="2"/>
    </xf>
    <xf numFmtId="0" fontId="7" fillId="0" borderId="0" xfId="1" applyFont="1" applyFill="1" applyBorder="1" applyAlignment="1">
      <alignment horizontal="center" vertical="center"/>
    </xf>
    <xf numFmtId="0" fontId="32" fillId="0" borderId="0" xfId="1" applyFont="1" applyFill="1" applyBorder="1" applyAlignment="1">
      <alignment horizontal="center" vertical="center"/>
    </xf>
    <xf numFmtId="0" fontId="32" fillId="0" borderId="40" xfId="1" applyFont="1" applyFill="1" applyBorder="1" applyAlignment="1">
      <alignment horizontal="center" vertical="center"/>
    </xf>
    <xf numFmtId="0" fontId="32" fillId="0" borderId="0" xfId="1" applyFont="1" applyFill="1" applyBorder="1" applyAlignment="1">
      <alignment horizontal="center" vertical="center" wrapText="1"/>
    </xf>
    <xf numFmtId="0" fontId="32" fillId="0" borderId="40" xfId="1" applyFont="1" applyFill="1" applyBorder="1" applyAlignment="1">
      <alignment horizontal="center" vertical="center" wrapText="1"/>
    </xf>
    <xf numFmtId="0" fontId="7" fillId="0" borderId="0" xfId="1" applyFont="1" applyFill="1" applyBorder="1" applyAlignment="1">
      <alignment horizontal="center" vertical="center" wrapText="1"/>
    </xf>
    <xf numFmtId="0" fontId="32" fillId="0" borderId="0" xfId="1" applyFont="1" applyFill="1" applyBorder="1" applyAlignment="1">
      <alignment horizontal="center" vertical="center" shrinkToFit="1"/>
    </xf>
    <xf numFmtId="0" fontId="7" fillId="0" borderId="0" xfId="0" applyFont="1" applyFill="1" applyBorder="1" applyAlignment="1">
      <alignment horizontal="center" vertical="center" wrapText="1" shrinkToFit="1"/>
    </xf>
    <xf numFmtId="0" fontId="7" fillId="9" borderId="0" xfId="1" applyFont="1" applyFill="1" applyBorder="1" applyAlignment="1">
      <alignment horizontal="center" vertical="center"/>
    </xf>
    <xf numFmtId="0" fontId="7" fillId="0" borderId="27" xfId="1" applyFont="1" applyFill="1" applyBorder="1" applyAlignment="1">
      <alignment horizontal="center" vertical="center"/>
    </xf>
    <xf numFmtId="0" fontId="7" fillId="0" borderId="30" xfId="1" applyFont="1" applyFill="1" applyBorder="1" applyAlignment="1">
      <alignment horizontal="center" vertical="center"/>
    </xf>
    <xf numFmtId="0" fontId="7" fillId="0" borderId="33" xfId="1" applyFont="1" applyFill="1" applyBorder="1" applyAlignment="1">
      <alignment horizontal="center" vertical="center"/>
    </xf>
    <xf numFmtId="0" fontId="7" fillId="0" borderId="0" xfId="1" applyFont="1" applyFill="1" applyBorder="1" applyAlignment="1">
      <alignment horizontal="center" vertical="center"/>
    </xf>
    <xf numFmtId="0" fontId="7" fillId="0" borderId="40" xfId="1" applyFont="1" applyFill="1" applyBorder="1" applyAlignment="1">
      <alignment horizontal="center" vertical="center"/>
    </xf>
    <xf numFmtId="0" fontId="7" fillId="0" borderId="41" xfId="1" applyFont="1" applyFill="1" applyBorder="1" applyAlignment="1">
      <alignment horizontal="center" vertical="center"/>
    </xf>
    <xf numFmtId="0" fontId="32" fillId="0" borderId="40" xfId="1" applyFont="1" applyFill="1" applyBorder="1" applyAlignment="1">
      <alignment horizontal="center" vertical="center"/>
    </xf>
    <xf numFmtId="0" fontId="32" fillId="0" borderId="40" xfId="1" applyFont="1" applyFill="1" applyBorder="1" applyAlignment="1">
      <alignment horizontal="center" vertical="center" readingOrder="2"/>
    </xf>
    <xf numFmtId="0" fontId="32" fillId="9" borderId="40" xfId="1" applyFont="1" applyFill="1" applyBorder="1" applyAlignment="1">
      <alignment horizontal="center" vertical="center" readingOrder="2"/>
    </xf>
    <xf numFmtId="0" fontId="32" fillId="9" borderId="40" xfId="1" applyFont="1" applyFill="1" applyBorder="1" applyAlignment="1">
      <alignment horizontal="center" vertical="center" wrapText="1" readingOrder="2"/>
    </xf>
    <xf numFmtId="0" fontId="7" fillId="0" borderId="33" xfId="1" applyFont="1" applyFill="1" applyBorder="1" applyAlignment="1">
      <alignment horizontal="center" vertical="center"/>
    </xf>
    <xf numFmtId="0" fontId="7" fillId="0" borderId="27" xfId="1" applyFont="1" applyFill="1" applyBorder="1" applyAlignment="1">
      <alignment horizontal="center" vertical="center"/>
    </xf>
    <xf numFmtId="0" fontId="7" fillId="0" borderId="13" xfId="1" applyFont="1" applyFill="1" applyBorder="1" applyAlignment="1">
      <alignment horizontal="center" vertical="center"/>
    </xf>
    <xf numFmtId="0" fontId="7" fillId="0" borderId="0" xfId="1" applyFont="1" applyFill="1" applyBorder="1" applyAlignment="1">
      <alignment horizontal="center" vertical="center"/>
    </xf>
    <xf numFmtId="0" fontId="7" fillId="0" borderId="40" xfId="1" applyFont="1" applyFill="1" applyBorder="1" applyAlignment="1">
      <alignment horizontal="center" vertical="center"/>
    </xf>
    <xf numFmtId="0" fontId="32" fillId="0" borderId="0" xfId="1" applyFont="1" applyFill="1" applyBorder="1" applyAlignment="1">
      <alignment horizontal="center" vertical="center"/>
    </xf>
    <xf numFmtId="0" fontId="32" fillId="0" borderId="40" xfId="1" applyFont="1" applyFill="1" applyBorder="1" applyAlignment="1">
      <alignment horizontal="center" vertical="center"/>
    </xf>
    <xf numFmtId="0" fontId="32" fillId="0" borderId="0" xfId="1" applyFont="1" applyFill="1" applyBorder="1" applyAlignment="1">
      <alignment horizontal="center" vertical="center" wrapText="1"/>
    </xf>
    <xf numFmtId="0" fontId="7" fillId="0" borderId="41" xfId="1" applyFont="1" applyFill="1" applyBorder="1" applyAlignment="1">
      <alignment horizontal="center" vertical="center"/>
    </xf>
    <xf numFmtId="0" fontId="32" fillId="0" borderId="40" xfId="1" applyFont="1" applyFill="1" applyBorder="1" applyAlignment="1">
      <alignment horizontal="center" vertical="center" wrapText="1"/>
    </xf>
    <xf numFmtId="0" fontId="7" fillId="0" borderId="40" xfId="1" applyFont="1" applyFill="1" applyBorder="1" applyAlignment="1">
      <alignment horizontal="center" vertical="center" wrapText="1"/>
    </xf>
    <xf numFmtId="0" fontId="7" fillId="0" borderId="0" xfId="0" applyFont="1" applyFill="1" applyBorder="1" applyAlignment="1">
      <alignment horizontal="center" vertical="center"/>
    </xf>
    <xf numFmtId="0" fontId="7" fillId="0" borderId="13" xfId="0" applyFont="1" applyFill="1" applyBorder="1" applyAlignment="1">
      <alignment horizontal="center" vertical="center"/>
    </xf>
    <xf numFmtId="0" fontId="7" fillId="0" borderId="40" xfId="0" applyFont="1" applyFill="1" applyBorder="1" applyAlignment="1">
      <alignment horizontal="center" vertical="center"/>
    </xf>
    <xf numFmtId="0" fontId="7" fillId="0" borderId="41" xfId="0" applyFont="1" applyFill="1" applyBorder="1" applyAlignment="1">
      <alignment horizontal="center" vertical="center"/>
    </xf>
    <xf numFmtId="0" fontId="32" fillId="0" borderId="40" xfId="0" applyFont="1" applyFill="1" applyBorder="1" applyAlignment="1">
      <alignment horizontal="center" vertical="center"/>
    </xf>
    <xf numFmtId="0" fontId="7" fillId="0" borderId="0" xfId="0" applyFont="1" applyFill="1" applyBorder="1" applyAlignment="1">
      <alignment horizontal="center" vertical="center" shrinkToFit="1"/>
    </xf>
    <xf numFmtId="0" fontId="7" fillId="0" borderId="40" xfId="0" applyFont="1" applyFill="1" applyBorder="1" applyAlignment="1">
      <alignment horizontal="center" vertical="center" shrinkToFit="1"/>
    </xf>
    <xf numFmtId="0" fontId="29" fillId="0" borderId="0" xfId="5" applyFont="1" applyFill="1" applyBorder="1" applyAlignment="1">
      <alignment horizontal="center" vertical="center"/>
    </xf>
    <xf numFmtId="0" fontId="29" fillId="0" borderId="40" xfId="5" applyFont="1" applyFill="1" applyBorder="1" applyAlignment="1">
      <alignment horizontal="center" vertical="center"/>
    </xf>
    <xf numFmtId="0" fontId="40" fillId="0" borderId="0" xfId="5" applyFont="1" applyFill="1" applyBorder="1" applyAlignment="1">
      <alignment horizontal="center" vertical="center"/>
    </xf>
    <xf numFmtId="0" fontId="7" fillId="0" borderId="25" xfId="1" applyFont="1" applyFill="1" applyBorder="1" applyAlignment="1">
      <alignment horizontal="right" vertical="center"/>
    </xf>
    <xf numFmtId="0" fontId="7" fillId="0" borderId="42" xfId="1" applyFont="1" applyFill="1" applyBorder="1" applyAlignment="1">
      <alignment horizontal="center" vertical="center" shrinkToFit="1"/>
    </xf>
    <xf numFmtId="0" fontId="7" fillId="0" borderId="13" xfId="1" applyFont="1" applyFill="1" applyBorder="1" applyAlignment="1">
      <alignment horizontal="center" vertical="center"/>
    </xf>
    <xf numFmtId="0" fontId="7" fillId="0" borderId="27" xfId="1" applyFont="1" applyFill="1" applyBorder="1" applyAlignment="1">
      <alignment horizontal="center" vertical="center"/>
    </xf>
    <xf numFmtId="0" fontId="7" fillId="0" borderId="40" xfId="1" applyFont="1" applyFill="1" applyBorder="1" applyAlignment="1">
      <alignment horizontal="center" vertical="center"/>
    </xf>
    <xf numFmtId="0" fontId="32" fillId="0" borderId="0" xfId="0" applyFont="1" applyFill="1" applyBorder="1" applyAlignment="1">
      <alignment horizontal="center" vertical="center"/>
    </xf>
    <xf numFmtId="0" fontId="7" fillId="0" borderId="13" xfId="0" applyFont="1" applyFill="1" applyBorder="1" applyAlignment="1">
      <alignment horizontal="center" vertical="center"/>
    </xf>
    <xf numFmtId="0" fontId="7" fillId="0" borderId="40" xfId="0" applyFont="1" applyFill="1" applyBorder="1" applyAlignment="1">
      <alignment horizontal="center" vertical="center"/>
    </xf>
    <xf numFmtId="0" fontId="40" fillId="0" borderId="0" xfId="5" applyFont="1" applyFill="1" applyBorder="1" applyAlignment="1">
      <alignment horizontal="center" vertical="center"/>
    </xf>
    <xf numFmtId="0" fontId="29" fillId="0" borderId="0" xfId="5" applyFont="1" applyFill="1" applyBorder="1" applyAlignment="1">
      <alignment horizontal="center" vertical="center"/>
    </xf>
    <xf numFmtId="0" fontId="29" fillId="0" borderId="40" xfId="5" applyFont="1" applyFill="1" applyBorder="1" applyAlignment="1">
      <alignment horizontal="center" vertical="center"/>
    </xf>
    <xf numFmtId="0" fontId="7" fillId="0" borderId="0" xfId="0" applyFont="1" applyFill="1" applyAlignment="1">
      <alignment horizontal="center"/>
    </xf>
    <xf numFmtId="0" fontId="7" fillId="0" borderId="27" xfId="0" applyFont="1" applyFill="1" applyBorder="1" applyAlignment="1">
      <alignment horizontal="center"/>
    </xf>
    <xf numFmtId="0" fontId="7" fillId="0" borderId="41" xfId="0" applyFont="1" applyFill="1" applyBorder="1" applyAlignment="1">
      <alignment horizontal="center" vertical="center" shrinkToFit="1"/>
    </xf>
    <xf numFmtId="0" fontId="32" fillId="0" borderId="40" xfId="0" applyFont="1" applyFill="1" applyBorder="1" applyAlignment="1">
      <alignment horizontal="center" vertical="center" readingOrder="2"/>
    </xf>
    <xf numFmtId="0" fontId="7" fillId="0" borderId="0" xfId="0" applyFont="1" applyFill="1" applyBorder="1" applyAlignment="1">
      <alignment horizontal="center" vertical="center" readingOrder="2"/>
    </xf>
    <xf numFmtId="0" fontId="7" fillId="0" borderId="27" xfId="0" applyFont="1" applyFill="1" applyBorder="1" applyAlignment="1">
      <alignment horizontal="center" vertical="center" shrinkToFit="1" readingOrder="2"/>
    </xf>
    <xf numFmtId="0" fontId="7" fillId="0" borderId="27" xfId="0" applyFont="1" applyFill="1" applyBorder="1" applyAlignment="1">
      <alignment horizontal="center" vertical="center" readingOrder="2"/>
    </xf>
    <xf numFmtId="0" fontId="7" fillId="0" borderId="0" xfId="0" applyFont="1" applyFill="1" applyBorder="1" applyAlignment="1">
      <alignment horizontal="center" vertical="center" shrinkToFit="1" readingOrder="2"/>
    </xf>
    <xf numFmtId="0" fontId="7" fillId="0" borderId="41" xfId="0" applyFont="1" applyFill="1" applyBorder="1" applyAlignment="1">
      <alignment horizontal="center" vertical="center" shrinkToFit="1" readingOrder="2"/>
    </xf>
    <xf numFmtId="0" fontId="32" fillId="0" borderId="40" xfId="0" applyFont="1" applyFill="1" applyBorder="1" applyAlignment="1">
      <alignment horizontal="center" vertical="center" readingOrder="1"/>
    </xf>
    <xf numFmtId="0" fontId="7" fillId="0" borderId="33" xfId="1" applyFont="1" applyFill="1" applyBorder="1" applyAlignment="1">
      <alignment horizontal="center" vertical="center" shrinkToFit="1"/>
    </xf>
    <xf numFmtId="0" fontId="7" fillId="0" borderId="0" xfId="5" applyFont="1" applyFill="1" applyBorder="1" applyAlignment="1">
      <alignment horizontal="center" vertical="center"/>
    </xf>
    <xf numFmtId="1" fontId="7" fillId="0" borderId="27" xfId="0" applyNumberFormat="1" applyFont="1" applyFill="1" applyBorder="1" applyAlignment="1">
      <alignment horizontal="center" vertical="center"/>
    </xf>
    <xf numFmtId="1" fontId="7" fillId="0" borderId="41" xfId="0" applyNumberFormat="1" applyFont="1" applyFill="1" applyBorder="1" applyAlignment="1">
      <alignment horizontal="center" vertical="center"/>
    </xf>
    <xf numFmtId="0" fontId="40" fillId="0" borderId="40" xfId="5" applyFont="1" applyFill="1" applyBorder="1" applyAlignment="1">
      <alignment horizontal="center" vertical="center"/>
    </xf>
    <xf numFmtId="0" fontId="7" fillId="0" borderId="44" xfId="1" applyFont="1" applyFill="1" applyBorder="1" applyAlignment="1">
      <alignment horizontal="center"/>
    </xf>
    <xf numFmtId="0" fontId="7" fillId="0" borderId="27" xfId="1" applyFont="1" applyFill="1" applyBorder="1" applyAlignment="1">
      <alignment horizontal="center"/>
    </xf>
    <xf numFmtId="0" fontId="7" fillId="0" borderId="40" xfId="1" applyFont="1" applyFill="1" applyBorder="1" applyAlignment="1">
      <alignment horizontal="center"/>
    </xf>
    <xf numFmtId="0" fontId="40" fillId="0" borderId="0" xfId="5" applyFont="1" applyFill="1" applyBorder="1" applyAlignment="1">
      <alignment horizontal="center" textRotation="90"/>
    </xf>
    <xf numFmtId="0" fontId="29" fillId="0" borderId="27" xfId="5" applyFont="1" applyFill="1" applyBorder="1" applyAlignment="1">
      <alignment horizontal="center" vertical="center"/>
    </xf>
    <xf numFmtId="0" fontId="5" fillId="0" borderId="0" xfId="0" applyFont="1" applyFill="1" applyBorder="1" applyAlignment="1">
      <alignment horizontal="center" vertical="center" wrapText="1"/>
    </xf>
    <xf numFmtId="0" fontId="5" fillId="0" borderId="0" xfId="0" applyFont="1" applyFill="1" applyBorder="1" applyAlignment="1">
      <alignment horizontal="center" vertical="center"/>
    </xf>
    <xf numFmtId="0" fontId="7" fillId="0" borderId="43" xfId="1" applyFont="1" applyFill="1" applyBorder="1" applyAlignment="1">
      <alignment horizontal="center" vertical="center"/>
    </xf>
    <xf numFmtId="0" fontId="7" fillId="0" borderId="27" xfId="1" applyFont="1" applyFill="1" applyBorder="1" applyAlignment="1">
      <alignment horizontal="center" vertical="center"/>
    </xf>
    <xf numFmtId="0" fontId="7" fillId="0" borderId="13" xfId="1" applyFont="1" applyFill="1" applyBorder="1" applyAlignment="1">
      <alignment horizontal="center" vertical="center"/>
    </xf>
    <xf numFmtId="0" fontId="7" fillId="0" borderId="0" xfId="1" applyFont="1" applyFill="1" applyBorder="1" applyAlignment="1">
      <alignment horizontal="center" vertical="center"/>
    </xf>
    <xf numFmtId="0" fontId="7" fillId="0" borderId="40" xfId="1" applyFont="1" applyFill="1" applyBorder="1" applyAlignment="1">
      <alignment horizontal="center" vertical="center"/>
    </xf>
    <xf numFmtId="0" fontId="32" fillId="0" borderId="0" xfId="1" applyFont="1" applyFill="1" applyBorder="1" applyAlignment="1">
      <alignment horizontal="center" vertical="center"/>
    </xf>
    <xf numFmtId="0" fontId="32" fillId="0" borderId="40" xfId="1" applyFont="1" applyFill="1" applyBorder="1" applyAlignment="1">
      <alignment horizontal="center" vertical="center"/>
    </xf>
    <xf numFmtId="0" fontId="32" fillId="0" borderId="0" xfId="1" applyFont="1" applyFill="1" applyBorder="1" applyAlignment="1">
      <alignment horizontal="center" vertical="center" wrapText="1"/>
    </xf>
    <xf numFmtId="0" fontId="7" fillId="0" borderId="0" xfId="1" applyFont="1" applyFill="1" applyBorder="1" applyAlignment="1">
      <alignment horizontal="right" vertical="center"/>
    </xf>
    <xf numFmtId="0" fontId="32" fillId="0" borderId="40" xfId="1" applyFont="1" applyFill="1" applyBorder="1" applyAlignment="1">
      <alignment horizontal="center" vertical="center" wrapText="1"/>
    </xf>
    <xf numFmtId="0" fontId="7" fillId="0" borderId="0" xfId="1" applyFont="1" applyFill="1" applyBorder="1" applyAlignment="1">
      <alignment horizontal="center" vertical="center" wrapText="1"/>
    </xf>
    <xf numFmtId="0" fontId="7" fillId="0" borderId="40" xfId="1" applyFont="1" applyFill="1" applyBorder="1" applyAlignment="1">
      <alignment horizontal="center" vertical="center" wrapText="1"/>
    </xf>
    <xf numFmtId="0" fontId="7" fillId="0" borderId="0" xfId="1" applyFont="1" applyFill="1" applyBorder="1" applyAlignment="1">
      <alignment horizontal="center" vertical="center" readingOrder="1"/>
    </xf>
    <xf numFmtId="0" fontId="32"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7" fillId="0" borderId="13" xfId="0" applyFont="1" applyFill="1" applyBorder="1" applyAlignment="1">
      <alignment horizontal="center" vertical="center"/>
    </xf>
    <xf numFmtId="0" fontId="32" fillId="0" borderId="0" xfId="1" applyFont="1" applyFill="1" applyBorder="1" applyAlignment="1">
      <alignment horizontal="center" vertical="center" shrinkToFit="1"/>
    </xf>
    <xf numFmtId="0" fontId="9" fillId="0" borderId="13" xfId="1" applyFont="1" applyFill="1" applyBorder="1" applyAlignment="1">
      <alignment horizontal="center" vertical="center" wrapText="1"/>
    </xf>
    <xf numFmtId="0" fontId="7" fillId="0" borderId="40" xfId="0" applyFont="1" applyFill="1" applyBorder="1" applyAlignment="1">
      <alignment horizontal="center" vertical="center"/>
    </xf>
    <xf numFmtId="0" fontId="7" fillId="0" borderId="41" xfId="0" applyFont="1" applyFill="1" applyBorder="1" applyAlignment="1">
      <alignment horizontal="center" vertical="center"/>
    </xf>
    <xf numFmtId="0" fontId="32" fillId="0" borderId="40" xfId="0" applyFont="1" applyFill="1" applyBorder="1" applyAlignment="1">
      <alignment horizontal="center" vertical="center"/>
    </xf>
    <xf numFmtId="0" fontId="7" fillId="0" borderId="0" xfId="0" applyFont="1" applyFill="1" applyBorder="1" applyAlignment="1">
      <alignment horizontal="center" vertical="center" shrinkToFit="1"/>
    </xf>
    <xf numFmtId="0" fontId="7" fillId="0" borderId="40" xfId="0" applyFont="1" applyFill="1" applyBorder="1" applyAlignment="1">
      <alignment horizontal="center" vertical="center" shrinkToFit="1"/>
    </xf>
    <xf numFmtId="0" fontId="29" fillId="0" borderId="40" xfId="2" applyFont="1" applyFill="1" applyBorder="1" applyAlignment="1">
      <alignment horizontal="center" vertical="center"/>
    </xf>
    <xf numFmtId="0" fontId="29" fillId="0" borderId="13" xfId="2" applyFont="1" applyFill="1" applyBorder="1" applyAlignment="1">
      <alignment horizontal="center" vertical="center"/>
    </xf>
    <xf numFmtId="0" fontId="40" fillId="0" borderId="0" xfId="3" applyFont="1" applyFill="1" applyBorder="1" applyAlignment="1">
      <alignment horizontal="center" vertical="center"/>
    </xf>
    <xf numFmtId="0" fontId="29" fillId="0" borderId="13" xfId="3" applyFont="1" applyFill="1" applyBorder="1" applyAlignment="1">
      <alignment horizontal="center" vertical="center"/>
    </xf>
    <xf numFmtId="0" fontId="7" fillId="0" borderId="0" xfId="0" applyFont="1" applyFill="1" applyBorder="1" applyAlignment="1">
      <alignment horizontal="center" vertical="center" wrapText="1"/>
    </xf>
    <xf numFmtId="0" fontId="32" fillId="0" borderId="10" xfId="1" applyFont="1" applyFill="1" applyBorder="1" applyAlignment="1">
      <alignment horizontal="center" vertical="center"/>
    </xf>
    <xf numFmtId="0" fontId="32" fillId="0" borderId="0" xfId="0" applyFont="1" applyFill="1" applyBorder="1" applyAlignment="1">
      <alignment horizontal="center"/>
    </xf>
    <xf numFmtId="0" fontId="29" fillId="0" borderId="0" xfId="3" applyFont="1" applyFill="1" applyBorder="1" applyAlignment="1">
      <alignment horizontal="center" vertical="center"/>
    </xf>
    <xf numFmtId="0" fontId="29" fillId="0" borderId="40" xfId="3" applyFont="1" applyFill="1" applyBorder="1" applyAlignment="1">
      <alignment horizontal="center" vertical="center"/>
    </xf>
    <xf numFmtId="0" fontId="41" fillId="0" borderId="0" xfId="0" applyFont="1" applyFill="1" applyBorder="1" applyAlignment="1">
      <alignment horizontal="center" vertical="center"/>
    </xf>
    <xf numFmtId="0" fontId="7" fillId="0" borderId="13" xfId="1" applyFont="1" applyFill="1" applyBorder="1" applyAlignment="1">
      <alignment horizontal="center" vertical="center"/>
    </xf>
    <xf numFmtId="0" fontId="7" fillId="0" borderId="27" xfId="1" applyFont="1" applyFill="1" applyBorder="1" applyAlignment="1">
      <alignment horizontal="center" vertical="center"/>
    </xf>
    <xf numFmtId="0" fontId="7" fillId="0" borderId="30" xfId="1" applyFont="1" applyFill="1" applyBorder="1" applyAlignment="1">
      <alignment horizontal="center" vertical="center"/>
    </xf>
    <xf numFmtId="0" fontId="7" fillId="0" borderId="33" xfId="1" applyFont="1" applyFill="1" applyBorder="1" applyAlignment="1">
      <alignment horizontal="center" vertical="center"/>
    </xf>
    <xf numFmtId="0" fontId="27" fillId="0" borderId="0" xfId="1" applyFont="1" applyFill="1" applyBorder="1" applyAlignment="1">
      <alignment horizontal="center" vertical="center"/>
    </xf>
    <xf numFmtId="0" fontId="7" fillId="0" borderId="0" xfId="1" applyFont="1" applyFill="1" applyBorder="1" applyAlignment="1">
      <alignment horizontal="center" vertical="center"/>
    </xf>
    <xf numFmtId="0" fontId="7" fillId="0" borderId="40" xfId="1" applyFont="1" applyFill="1" applyBorder="1" applyAlignment="1">
      <alignment horizontal="center" vertical="center"/>
    </xf>
    <xf numFmtId="0" fontId="7" fillId="0" borderId="41" xfId="1" applyFont="1" applyFill="1" applyBorder="1" applyAlignment="1">
      <alignment horizontal="center" vertical="center"/>
    </xf>
    <xf numFmtId="0" fontId="32" fillId="0" borderId="0" xfId="1" applyFont="1" applyFill="1" applyBorder="1" applyAlignment="1">
      <alignment horizontal="center" vertical="center"/>
    </xf>
    <xf numFmtId="0" fontId="32" fillId="0" borderId="40" xfId="1" applyFont="1" applyFill="1" applyBorder="1" applyAlignment="1">
      <alignment horizontal="center" vertical="center"/>
    </xf>
    <xf numFmtId="0" fontId="32" fillId="0" borderId="40" xfId="1" applyFont="1" applyFill="1" applyBorder="1" applyAlignment="1">
      <alignment horizontal="center" vertical="center" wrapText="1"/>
    </xf>
    <xf numFmtId="0" fontId="7" fillId="0" borderId="0" xfId="1" applyFont="1" applyFill="1" applyBorder="1" applyAlignment="1">
      <alignment horizontal="center" vertical="center" wrapText="1"/>
    </xf>
    <xf numFmtId="0" fontId="7" fillId="0" borderId="0" xfId="1" applyFont="1" applyFill="1" applyBorder="1" applyAlignment="1">
      <alignment horizontal="center" vertical="center" readingOrder="1"/>
    </xf>
    <xf numFmtId="0" fontId="32" fillId="0" borderId="0" xfId="0" applyFont="1" applyFill="1" applyBorder="1" applyAlignment="1">
      <alignment horizontal="center" vertical="center"/>
    </xf>
    <xf numFmtId="0" fontId="7" fillId="0" borderId="13" xfId="0" applyFont="1" applyFill="1" applyBorder="1" applyAlignment="1">
      <alignment horizontal="center" vertical="center"/>
    </xf>
    <xf numFmtId="0" fontId="7" fillId="0" borderId="0" xfId="0" applyFont="1" applyFill="1" applyBorder="1" applyAlignment="1">
      <alignment horizontal="center" vertical="center"/>
    </xf>
    <xf numFmtId="0" fontId="32" fillId="0" borderId="0" xfId="1" applyFont="1" applyFill="1" applyBorder="1" applyAlignment="1">
      <alignment horizontal="center" vertical="center" wrapText="1" shrinkToFit="1"/>
    </xf>
    <xf numFmtId="0" fontId="32" fillId="0" borderId="0" xfId="1" applyFont="1" applyFill="1" applyBorder="1" applyAlignment="1">
      <alignment horizontal="center" vertical="center" shrinkToFit="1"/>
    </xf>
    <xf numFmtId="0" fontId="7" fillId="0" borderId="40" xfId="0" applyFont="1" applyFill="1" applyBorder="1" applyAlignment="1">
      <alignment horizontal="center" vertical="center"/>
    </xf>
    <xf numFmtId="0" fontId="7" fillId="0" borderId="0" xfId="0" applyFont="1" applyFill="1" applyBorder="1" applyAlignment="1">
      <alignment horizontal="center" vertical="center" shrinkToFit="1"/>
    </xf>
    <xf numFmtId="0" fontId="7" fillId="0" borderId="25" xfId="1" applyFont="1" applyFill="1" applyBorder="1" applyAlignment="1">
      <alignment horizontal="right" vertical="center"/>
    </xf>
    <xf numFmtId="0" fontId="6" fillId="0" borderId="0" xfId="0" applyFont="1"/>
    <xf numFmtId="0" fontId="32" fillId="0" borderId="40" xfId="1" applyFont="1" applyFill="1" applyBorder="1" applyAlignment="1">
      <alignment horizontal="center" vertical="center" textRotation="90" readingOrder="2"/>
    </xf>
    <xf numFmtId="0" fontId="41" fillId="0" borderId="40" xfId="1" applyFont="1" applyFill="1" applyBorder="1" applyAlignment="1">
      <alignment horizontal="center" textRotation="90" readingOrder="2"/>
    </xf>
    <xf numFmtId="0" fontId="32" fillId="0" borderId="40" xfId="1" applyFont="1" applyFill="1" applyBorder="1" applyAlignment="1">
      <alignment horizontal="center" textRotation="90" readingOrder="2"/>
    </xf>
    <xf numFmtId="0" fontId="7" fillId="0" borderId="43" xfId="1" applyFont="1" applyFill="1" applyBorder="1" applyAlignment="1">
      <alignment horizontal="center" vertical="center" readingOrder="2"/>
    </xf>
    <xf numFmtId="1" fontId="7" fillId="0" borderId="44" xfId="1" applyNumberFormat="1" applyFont="1" applyFill="1" applyBorder="1" applyAlignment="1">
      <alignment horizontal="center" vertical="center"/>
    </xf>
    <xf numFmtId="1" fontId="7" fillId="0" borderId="40" xfId="1" applyNumberFormat="1" applyFont="1" applyFill="1" applyBorder="1" applyAlignment="1">
      <alignment horizontal="center" vertical="center"/>
    </xf>
    <xf numFmtId="0" fontId="7" fillId="0" borderId="43" xfId="0" applyFont="1" applyFill="1" applyBorder="1" applyAlignment="1">
      <alignment horizontal="center" vertical="center" shrinkToFit="1"/>
    </xf>
    <xf numFmtId="0" fontId="29" fillId="0" borderId="27" xfId="2" applyNumberFormat="1" applyFont="1" applyFill="1" applyBorder="1" applyAlignment="1">
      <alignment horizontal="center" vertical="center"/>
    </xf>
    <xf numFmtId="1" fontId="7" fillId="0" borderId="13" xfId="1" applyNumberFormat="1" applyFont="1" applyFill="1" applyBorder="1" applyAlignment="1">
      <alignment horizontal="center" vertical="center"/>
    </xf>
    <xf numFmtId="0" fontId="32" fillId="0" borderId="40" xfId="0" applyFont="1" applyFill="1" applyBorder="1" applyAlignment="1">
      <alignment horizontal="center"/>
    </xf>
    <xf numFmtId="0" fontId="32" fillId="0" borderId="40" xfId="0" applyFont="1" applyFill="1" applyBorder="1" applyAlignment="1">
      <alignment horizontal="center" readingOrder="2"/>
    </xf>
    <xf numFmtId="0" fontId="7" fillId="0" borderId="33" xfId="0" applyFont="1" applyFill="1" applyBorder="1" applyAlignment="1">
      <alignment horizontal="center" vertical="center" shrinkToFit="1"/>
    </xf>
    <xf numFmtId="0" fontId="7" fillId="0" borderId="43" xfId="1" applyFont="1" applyFill="1" applyBorder="1" applyAlignment="1">
      <alignment horizontal="center" vertical="center"/>
    </xf>
    <xf numFmtId="0" fontId="7" fillId="0" borderId="33" xfId="1" applyFont="1" applyFill="1" applyBorder="1" applyAlignment="1">
      <alignment horizontal="center" vertical="center"/>
    </xf>
    <xf numFmtId="0" fontId="7" fillId="0" borderId="27" xfId="1" applyFont="1" applyFill="1" applyBorder="1" applyAlignment="1">
      <alignment horizontal="center" vertical="center"/>
    </xf>
    <xf numFmtId="0" fontId="7" fillId="0" borderId="13" xfId="1" applyFont="1" applyFill="1" applyBorder="1" applyAlignment="1">
      <alignment horizontal="center" vertical="center"/>
    </xf>
    <xf numFmtId="0" fontId="7" fillId="0" borderId="0" xfId="1" applyFont="1" applyFill="1" applyBorder="1" applyAlignment="1">
      <alignment horizontal="center" vertical="center"/>
    </xf>
    <xf numFmtId="0" fontId="7" fillId="0" borderId="40" xfId="1" applyFont="1" applyFill="1" applyBorder="1" applyAlignment="1">
      <alignment horizontal="center" vertical="center"/>
    </xf>
    <xf numFmtId="0" fontId="32" fillId="0" borderId="0" xfId="1" applyFont="1" applyFill="1" applyBorder="1" applyAlignment="1">
      <alignment horizontal="center" vertical="center"/>
    </xf>
    <xf numFmtId="0" fontId="32" fillId="0" borderId="40" xfId="1" applyFont="1" applyFill="1" applyBorder="1" applyAlignment="1">
      <alignment horizontal="center" vertical="center"/>
    </xf>
    <xf numFmtId="0" fontId="7" fillId="0" borderId="41" xfId="1" applyFont="1" applyFill="1" applyBorder="1" applyAlignment="1">
      <alignment horizontal="center" vertical="center"/>
    </xf>
    <xf numFmtId="0" fontId="7" fillId="0" borderId="41" xfId="1" applyFont="1" applyFill="1" applyBorder="1" applyAlignment="1">
      <alignment horizontal="center" vertical="center" readingOrder="1"/>
    </xf>
    <xf numFmtId="0" fontId="32" fillId="0" borderId="40" xfId="1" applyFont="1" applyFill="1" applyBorder="1" applyAlignment="1">
      <alignment horizontal="center" vertical="center" wrapText="1"/>
    </xf>
    <xf numFmtId="0" fontId="7" fillId="0" borderId="0" xfId="1" applyFont="1" applyFill="1" applyBorder="1" applyAlignment="1">
      <alignment horizontal="center" vertical="center" wrapText="1"/>
    </xf>
    <xf numFmtId="0" fontId="7" fillId="0" borderId="0" xfId="0" applyFont="1" applyFill="1" applyBorder="1" applyAlignment="1">
      <alignment horizontal="center" vertical="center"/>
    </xf>
    <xf numFmtId="0" fontId="7" fillId="0" borderId="13" xfId="0" applyFont="1" applyFill="1" applyBorder="1" applyAlignment="1">
      <alignment horizontal="center" vertical="center"/>
    </xf>
    <xf numFmtId="0" fontId="32" fillId="0" borderId="0" xfId="1" applyFont="1" applyFill="1" applyBorder="1" applyAlignment="1">
      <alignment horizontal="center" vertical="center" shrinkToFit="1"/>
    </xf>
    <xf numFmtId="0" fontId="7" fillId="0" borderId="40" xfId="0" applyFont="1" applyFill="1" applyBorder="1" applyAlignment="1">
      <alignment horizontal="center" vertical="center"/>
    </xf>
    <xf numFmtId="0" fontId="7" fillId="0" borderId="41" xfId="0" applyFont="1" applyFill="1" applyBorder="1" applyAlignment="1">
      <alignment horizontal="center" vertical="center"/>
    </xf>
    <xf numFmtId="0" fontId="32" fillId="0" borderId="40" xfId="0" applyFont="1" applyFill="1" applyBorder="1" applyAlignment="1">
      <alignment horizontal="center" vertical="center"/>
    </xf>
    <xf numFmtId="0" fontId="7" fillId="0" borderId="0" xfId="0" applyFont="1" applyFill="1" applyBorder="1" applyAlignment="1">
      <alignment horizontal="center" vertical="center" shrinkToFit="1"/>
    </xf>
    <xf numFmtId="0" fontId="7" fillId="0" borderId="40" xfId="0" applyFont="1" applyFill="1" applyBorder="1" applyAlignment="1">
      <alignment horizontal="center" vertical="center" shrinkToFit="1"/>
    </xf>
    <xf numFmtId="0" fontId="29" fillId="0" borderId="0" xfId="2" applyFont="1" applyFill="1" applyBorder="1" applyAlignment="1">
      <alignment horizontal="center" vertical="center"/>
    </xf>
    <xf numFmtId="0" fontId="29" fillId="0" borderId="0" xfId="5" applyFont="1" applyFill="1" applyBorder="1" applyAlignment="1">
      <alignment horizontal="center" vertical="center"/>
    </xf>
    <xf numFmtId="0" fontId="29" fillId="0" borderId="40" xfId="2" applyFont="1" applyFill="1" applyBorder="1" applyAlignment="1">
      <alignment horizontal="center" vertical="center"/>
    </xf>
    <xf numFmtId="0" fontId="40" fillId="0" borderId="0" xfId="5" applyFont="1" applyFill="1" applyBorder="1" applyAlignment="1">
      <alignment horizontal="center" vertical="center"/>
    </xf>
    <xf numFmtId="0" fontId="29" fillId="0" borderId="41" xfId="2" applyFont="1" applyFill="1" applyBorder="1" applyAlignment="1">
      <alignment horizontal="center" vertical="center"/>
    </xf>
    <xf numFmtId="0" fontId="40" fillId="0" borderId="0" xfId="2" applyFont="1" applyFill="1" applyBorder="1" applyAlignment="1">
      <alignment horizontal="center" vertical="center"/>
    </xf>
    <xf numFmtId="0" fontId="29" fillId="0" borderId="13" xfId="2" applyFont="1" applyFill="1" applyBorder="1" applyAlignment="1">
      <alignment horizontal="center" vertical="center"/>
    </xf>
    <xf numFmtId="0" fontId="7" fillId="0" borderId="25" xfId="1" applyFont="1" applyFill="1" applyBorder="1" applyAlignment="1">
      <alignment horizontal="right" vertical="center"/>
    </xf>
    <xf numFmtId="0" fontId="40" fillId="0" borderId="0" xfId="3" applyFont="1" applyFill="1" applyBorder="1" applyAlignment="1">
      <alignment horizontal="center" vertical="center"/>
    </xf>
    <xf numFmtId="0" fontId="29" fillId="0" borderId="13" xfId="3" applyFont="1" applyFill="1" applyBorder="1" applyAlignment="1">
      <alignment horizontal="center" vertical="center"/>
    </xf>
    <xf numFmtId="0" fontId="7" fillId="0" borderId="0" xfId="0" applyFont="1" applyFill="1" applyBorder="1" applyAlignment="1">
      <alignment horizontal="center" vertical="center" wrapText="1"/>
    </xf>
    <xf numFmtId="0" fontId="29" fillId="0" borderId="0" xfId="3" applyFont="1" applyFill="1" applyBorder="1" applyAlignment="1">
      <alignment horizontal="center" vertical="center"/>
    </xf>
    <xf numFmtId="0" fontId="29" fillId="0" borderId="40" xfId="3" applyFont="1" applyFill="1" applyBorder="1" applyAlignment="1">
      <alignment horizontal="center" vertical="center"/>
    </xf>
    <xf numFmtId="0" fontId="40" fillId="0" borderId="40" xfId="3" applyFont="1" applyFill="1" applyBorder="1" applyAlignment="1">
      <alignment horizontal="center" vertical="center"/>
    </xf>
    <xf numFmtId="0" fontId="32" fillId="0" borderId="40" xfId="1" applyFont="1" applyFill="1" applyBorder="1" applyAlignment="1">
      <alignment horizontal="center" textRotation="90" shrinkToFit="1" readingOrder="2"/>
    </xf>
    <xf numFmtId="0" fontId="32" fillId="0" borderId="40" xfId="1" applyFont="1" applyFill="1" applyBorder="1" applyAlignment="1">
      <alignment horizontal="center" textRotation="90" shrinkToFit="1"/>
    </xf>
    <xf numFmtId="0" fontId="32" fillId="0" borderId="40" xfId="1" applyFont="1" applyFill="1" applyBorder="1" applyAlignment="1">
      <alignment horizontal="center" textRotation="90"/>
    </xf>
    <xf numFmtId="0" fontId="32" fillId="0" borderId="40" xfId="1" applyFont="1" applyFill="1" applyBorder="1" applyAlignment="1">
      <alignment horizontal="center"/>
    </xf>
    <xf numFmtId="0" fontId="32" fillId="0" borderId="40" xfId="1" applyFont="1" applyFill="1" applyBorder="1" applyAlignment="1">
      <alignment horizontal="center" wrapText="1"/>
    </xf>
    <xf numFmtId="0" fontId="27" fillId="0" borderId="27" xfId="1" applyFont="1" applyFill="1" applyBorder="1" applyAlignment="1">
      <alignment horizontal="center" vertical="center"/>
    </xf>
    <xf numFmtId="0" fontId="27" fillId="0" borderId="27" xfId="1" applyFont="1" applyFill="1" applyBorder="1" applyAlignment="1">
      <alignment horizontal="center" vertical="center" shrinkToFit="1"/>
    </xf>
    <xf numFmtId="0" fontId="5" fillId="0" borderId="27" xfId="1" applyFont="1" applyFill="1" applyBorder="1" applyAlignment="1">
      <alignment horizontal="center" vertical="center"/>
    </xf>
    <xf numFmtId="0" fontId="7" fillId="0" borderId="23" xfId="1" applyFont="1" applyFill="1" applyBorder="1" applyAlignment="1">
      <alignment horizontal="center" vertical="center" wrapText="1"/>
    </xf>
    <xf numFmtId="0" fontId="32" fillId="0" borderId="40" xfId="1" applyFont="1" applyFill="1" applyBorder="1" applyAlignment="1">
      <alignment horizontal="center" textRotation="90" wrapText="1"/>
    </xf>
    <xf numFmtId="0" fontId="7" fillId="0" borderId="13" xfId="1" applyFont="1" applyFill="1" applyBorder="1" applyAlignment="1">
      <alignment horizontal="center" vertical="center"/>
    </xf>
    <xf numFmtId="0" fontId="7" fillId="0" borderId="27" xfId="1" applyFont="1" applyFill="1" applyBorder="1" applyAlignment="1">
      <alignment horizontal="center" vertical="center"/>
    </xf>
    <xf numFmtId="0" fontId="7" fillId="0" borderId="0" xfId="1" applyFont="1" applyFill="1" applyBorder="1" applyAlignment="1">
      <alignment horizontal="center" vertical="center"/>
    </xf>
    <xf numFmtId="0" fontId="7" fillId="0" borderId="41" xfId="1" applyFont="1" applyFill="1" applyBorder="1" applyAlignment="1">
      <alignment horizontal="center" vertical="center"/>
    </xf>
    <xf numFmtId="0" fontId="32" fillId="0" borderId="40" xfId="1" applyFont="1" applyFill="1" applyBorder="1" applyAlignment="1">
      <alignment horizontal="center" vertical="center"/>
    </xf>
    <xf numFmtId="0" fontId="32" fillId="0" borderId="40" xfId="1" applyFont="1" applyFill="1" applyBorder="1" applyAlignment="1">
      <alignment horizontal="center" vertical="center" wrapText="1"/>
    </xf>
    <xf numFmtId="0" fontId="7" fillId="0" borderId="0" xfId="1" applyFont="1" applyFill="1" applyBorder="1" applyAlignment="1">
      <alignment horizontal="center" vertical="center" wrapText="1"/>
    </xf>
    <xf numFmtId="0" fontId="7" fillId="0" borderId="0" xfId="0" applyFont="1" applyFill="1" applyBorder="1" applyAlignment="1">
      <alignment horizontal="center" vertical="center"/>
    </xf>
    <xf numFmtId="0" fontId="7" fillId="0" borderId="0" xfId="0" applyFont="1" applyFill="1" applyBorder="1" applyAlignment="1">
      <alignment horizontal="center" vertical="center" shrinkToFit="1"/>
    </xf>
    <xf numFmtId="0" fontId="7" fillId="0" borderId="40" xfId="0" applyFont="1" applyFill="1" applyBorder="1" applyAlignment="1">
      <alignment horizontal="center" vertical="center" shrinkToFit="1"/>
    </xf>
    <xf numFmtId="0" fontId="7" fillId="0" borderId="46" xfId="1" applyFont="1" applyFill="1" applyBorder="1" applyAlignment="1">
      <alignment horizontal="center" vertical="center" readingOrder="2"/>
    </xf>
    <xf numFmtId="0" fontId="32" fillId="0" borderId="40" xfId="0" applyFont="1" applyFill="1" applyBorder="1" applyAlignment="1">
      <alignment horizontal="center" vertical="center" wrapText="1"/>
    </xf>
    <xf numFmtId="0" fontId="32" fillId="0" borderId="40" xfId="0" applyFont="1" applyFill="1" applyBorder="1" applyAlignment="1">
      <alignment horizontal="center" vertical="center" shrinkToFit="1"/>
    </xf>
    <xf numFmtId="0" fontId="29" fillId="0" borderId="44" xfId="2" applyFont="1" applyFill="1" applyBorder="1" applyAlignment="1">
      <alignment horizontal="center" vertical="center"/>
    </xf>
    <xf numFmtId="0" fontId="29" fillId="0" borderId="43" xfId="3" applyFont="1" applyFill="1" applyBorder="1" applyAlignment="1">
      <alignment horizontal="center" vertical="center"/>
    </xf>
    <xf numFmtId="0" fontId="29" fillId="0" borderId="41" xfId="3" applyFont="1" applyFill="1" applyBorder="1" applyAlignment="1">
      <alignment horizontal="center" vertical="center"/>
    </xf>
    <xf numFmtId="0" fontId="7" fillId="0" borderId="40" xfId="0" applyFont="1" applyFill="1" applyBorder="1" applyAlignment="1">
      <alignment horizontal="center" textRotation="90"/>
    </xf>
    <xf numFmtId="0" fontId="32" fillId="0" borderId="40" xfId="0" applyFont="1" applyFill="1" applyBorder="1" applyAlignment="1">
      <alignment horizontal="center" textRotation="90"/>
    </xf>
    <xf numFmtId="0" fontId="32" fillId="0" borderId="40" xfId="0" applyFont="1" applyFill="1" applyBorder="1" applyAlignment="1">
      <alignment horizontal="center" textRotation="90" readingOrder="2"/>
    </xf>
    <xf numFmtId="0" fontId="7" fillId="0" borderId="46" xfId="0" applyFont="1" applyFill="1" applyBorder="1" applyAlignment="1">
      <alignment horizontal="center" vertical="center"/>
    </xf>
    <xf numFmtId="0" fontId="32" fillId="0" borderId="0" xfId="0" applyFont="1" applyFill="1" applyBorder="1" applyAlignment="1">
      <alignment horizontal="center" textRotation="90" readingOrder="2"/>
    </xf>
    <xf numFmtId="0" fontId="7" fillId="0" borderId="46" xfId="0" applyFont="1" applyFill="1" applyBorder="1" applyAlignment="1">
      <alignment horizontal="center" vertical="center" shrinkToFit="1"/>
    </xf>
    <xf numFmtId="0" fontId="7" fillId="0" borderId="43" xfId="1" applyFont="1" applyFill="1" applyBorder="1" applyAlignment="1">
      <alignment horizontal="center" vertical="center" wrapText="1"/>
    </xf>
    <xf numFmtId="0" fontId="32" fillId="0" borderId="24" xfId="1" applyFont="1" applyFill="1" applyBorder="1" applyAlignment="1">
      <alignment horizontal="left" vertical="center" readingOrder="1"/>
    </xf>
    <xf numFmtId="0" fontId="7" fillId="0" borderId="43" xfId="1" applyFont="1" applyFill="1" applyBorder="1" applyAlignment="1">
      <alignment horizontal="center" vertical="center"/>
    </xf>
    <xf numFmtId="0" fontId="7" fillId="0" borderId="27" xfId="1" applyFont="1" applyFill="1" applyBorder="1" applyAlignment="1">
      <alignment vertical="center"/>
    </xf>
    <xf numFmtId="0" fontId="40" fillId="0" borderId="0" xfId="5" applyFont="1" applyFill="1" applyBorder="1" applyAlignment="1">
      <alignment horizontal="center" vertical="center"/>
    </xf>
    <xf numFmtId="0" fontId="0" fillId="8" borderId="0" xfId="0" applyFill="1"/>
    <xf numFmtId="0" fontId="7" fillId="0" borderId="25" xfId="1" applyFont="1" applyFill="1" applyBorder="1" applyAlignment="1">
      <alignment horizontal="right" vertical="center"/>
    </xf>
    <xf numFmtId="0" fontId="6" fillId="9" borderId="43" xfId="1" applyFill="1" applyBorder="1"/>
    <xf numFmtId="0" fontId="7" fillId="9" borderId="48" xfId="1" applyFont="1" applyFill="1" applyBorder="1" applyAlignment="1">
      <alignment horizontal="left" vertical="center"/>
    </xf>
    <xf numFmtId="0" fontId="7" fillId="9" borderId="36" xfId="1" applyFont="1" applyFill="1" applyBorder="1" applyAlignment="1">
      <alignment horizontal="left" vertical="center"/>
    </xf>
    <xf numFmtId="0" fontId="7" fillId="9" borderId="24" xfId="1" applyFont="1" applyFill="1" applyBorder="1" applyAlignment="1">
      <alignment horizontal="left" vertical="center"/>
    </xf>
    <xf numFmtId="0" fontId="7" fillId="9" borderId="52" xfId="1" applyFont="1" applyFill="1" applyBorder="1" applyAlignment="1">
      <alignment horizontal="left" vertical="center"/>
    </xf>
    <xf numFmtId="0" fontId="27" fillId="0" borderId="63" xfId="1" applyFont="1" applyFill="1" applyBorder="1" applyAlignment="1">
      <alignment horizontal="center" vertical="center"/>
    </xf>
    <xf numFmtId="0" fontId="27" fillId="0" borderId="64" xfId="1" applyFont="1" applyFill="1" applyBorder="1" applyAlignment="1">
      <alignment horizontal="center" vertical="center"/>
    </xf>
    <xf numFmtId="0" fontId="7" fillId="0" borderId="65" xfId="1" applyFont="1" applyFill="1" applyBorder="1" applyAlignment="1">
      <alignment vertical="center"/>
    </xf>
    <xf numFmtId="0" fontId="7" fillId="0" borderId="66" xfId="1" applyFont="1" applyFill="1" applyBorder="1" applyAlignment="1">
      <alignment horizontal="center" vertical="center"/>
    </xf>
    <xf numFmtId="0" fontId="7" fillId="0" borderId="67" xfId="1" applyFont="1" applyFill="1" applyBorder="1" applyAlignment="1">
      <alignment horizontal="center" vertical="center"/>
    </xf>
    <xf numFmtId="0" fontId="43" fillId="0" borderId="68" xfId="1" applyFont="1" applyFill="1" applyBorder="1" applyAlignment="1">
      <alignment horizontal="center" vertical="center"/>
    </xf>
    <xf numFmtId="0" fontId="7" fillId="0" borderId="27" xfId="1" applyFont="1" applyFill="1" applyBorder="1" applyAlignment="1">
      <alignment horizontal="center" vertical="center"/>
    </xf>
    <xf numFmtId="0" fontId="7" fillId="0" borderId="0" xfId="1" applyFont="1" applyFill="1" applyBorder="1" applyAlignment="1">
      <alignment horizontal="center" vertical="center"/>
    </xf>
    <xf numFmtId="0" fontId="7" fillId="0" borderId="41" xfId="1" applyFont="1" applyFill="1" applyBorder="1" applyAlignment="1">
      <alignment horizontal="center" vertical="center"/>
    </xf>
    <xf numFmtId="0" fontId="7" fillId="9" borderId="1" xfId="1" applyFont="1" applyFill="1" applyBorder="1" applyAlignment="1">
      <alignment horizontal="center" vertical="center"/>
    </xf>
    <xf numFmtId="0" fontId="7" fillId="9" borderId="44" xfId="1" applyFont="1" applyFill="1" applyBorder="1" applyAlignment="1">
      <alignment horizontal="center" vertical="center"/>
    </xf>
    <xf numFmtId="0" fontId="7" fillId="9" borderId="47" xfId="1" applyFont="1" applyFill="1" applyBorder="1" applyAlignment="1"/>
    <xf numFmtId="0" fontId="7" fillId="9" borderId="32" xfId="1" applyFont="1" applyFill="1" applyBorder="1" applyAlignment="1">
      <alignment vertical="center"/>
    </xf>
    <xf numFmtId="0" fontId="7" fillId="9" borderId="51" xfId="1" applyFont="1" applyFill="1" applyBorder="1" applyAlignment="1">
      <alignment vertical="center"/>
    </xf>
    <xf numFmtId="0" fontId="7" fillId="9" borderId="47" xfId="1" applyFont="1" applyFill="1" applyBorder="1" applyAlignment="1">
      <alignment vertical="center"/>
    </xf>
    <xf numFmtId="0" fontId="7" fillId="0" borderId="0" xfId="0" applyFont="1" applyFill="1" applyBorder="1" applyAlignment="1">
      <alignment horizontal="center" vertical="center"/>
    </xf>
    <xf numFmtId="0" fontId="7" fillId="0" borderId="0" xfId="0" applyFont="1" applyFill="1" applyBorder="1" applyAlignment="1">
      <alignment horizontal="center" vertical="center" wrapText="1"/>
    </xf>
    <xf numFmtId="0" fontId="42" fillId="0" borderId="0" xfId="1" applyFont="1" applyFill="1" applyBorder="1" applyAlignment="1">
      <alignment horizontal="left" vertical="center"/>
    </xf>
    <xf numFmtId="165" fontId="7" fillId="0" borderId="27" xfId="1" applyNumberFormat="1" applyFont="1" applyFill="1" applyBorder="1" applyAlignment="1">
      <alignment horizontal="center" vertical="center"/>
    </xf>
    <xf numFmtId="165" fontId="7" fillId="0" borderId="30" xfId="1" applyNumberFormat="1" applyFont="1" applyFill="1" applyBorder="1" applyAlignment="1">
      <alignment horizontal="center" vertical="center"/>
    </xf>
    <xf numFmtId="0" fontId="42" fillId="0" borderId="41" xfId="1" applyFont="1" applyFill="1" applyBorder="1" applyAlignment="1">
      <alignment horizontal="right" vertical="center"/>
    </xf>
    <xf numFmtId="165" fontId="7" fillId="0" borderId="41" xfId="1" applyNumberFormat="1" applyFont="1" applyFill="1" applyBorder="1" applyAlignment="1">
      <alignment horizontal="center" vertical="center"/>
    </xf>
    <xf numFmtId="0" fontId="42" fillId="0" borderId="41" xfId="1" applyFont="1" applyFill="1" applyBorder="1" applyAlignment="1">
      <alignment horizontal="left" vertical="center"/>
    </xf>
    <xf numFmtId="0" fontId="9" fillId="0" borderId="43" xfId="1" applyFont="1" applyFill="1" applyBorder="1" applyAlignment="1">
      <alignment vertical="center"/>
    </xf>
    <xf numFmtId="0" fontId="26" fillId="0" borderId="27" xfId="0" applyFont="1" applyFill="1" applyBorder="1" applyAlignment="1">
      <alignment vertical="center"/>
    </xf>
    <xf numFmtId="0" fontId="5" fillId="0" borderId="27" xfId="0" applyFont="1" applyFill="1" applyBorder="1" applyAlignment="1">
      <alignment vertical="center"/>
    </xf>
    <xf numFmtId="0" fontId="7" fillId="0" borderId="43" xfId="1" applyFont="1" applyFill="1" applyBorder="1" applyAlignment="1">
      <alignment vertical="center"/>
    </xf>
    <xf numFmtId="0" fontId="27" fillId="0" borderId="1" xfId="1" applyFont="1" applyFill="1" applyBorder="1" applyAlignment="1">
      <alignment horizontal="center" vertical="center" wrapText="1"/>
    </xf>
    <xf numFmtId="0" fontId="27" fillId="0" borderId="1" xfId="1" applyFont="1" applyFill="1" applyBorder="1" applyAlignment="1">
      <alignment horizontal="center" vertical="center"/>
    </xf>
    <xf numFmtId="0" fontId="7" fillId="0" borderId="27" xfId="1" applyFont="1" applyFill="1" applyBorder="1" applyAlignment="1">
      <alignment horizontal="center" vertical="center"/>
    </xf>
    <xf numFmtId="0" fontId="7" fillId="0" borderId="33" xfId="1" applyFont="1" applyFill="1" applyBorder="1" applyAlignment="1">
      <alignment horizontal="center" vertical="center"/>
    </xf>
    <xf numFmtId="0" fontId="7" fillId="0" borderId="25" xfId="1" applyFont="1" applyFill="1" applyBorder="1" applyAlignment="1">
      <alignment horizontal="right" vertical="center"/>
    </xf>
    <xf numFmtId="0" fontId="7" fillId="9" borderId="43" xfId="1" applyFont="1" applyFill="1" applyBorder="1" applyAlignment="1">
      <alignment horizontal="center" vertical="center"/>
    </xf>
    <xf numFmtId="0" fontId="7" fillId="9" borderId="33" xfId="1" applyFont="1" applyFill="1" applyBorder="1" applyAlignment="1">
      <alignment horizontal="center" vertical="center"/>
    </xf>
    <xf numFmtId="0" fontId="7" fillId="9" borderId="27" xfId="1" applyFont="1" applyFill="1" applyBorder="1" applyAlignment="1">
      <alignment horizontal="center" vertical="center"/>
    </xf>
    <xf numFmtId="0" fontId="7" fillId="9" borderId="54" xfId="1" applyFont="1" applyFill="1" applyBorder="1" applyAlignment="1">
      <alignment horizontal="center" vertical="center"/>
    </xf>
    <xf numFmtId="0" fontId="27" fillId="0" borderId="0" xfId="1" applyFont="1" applyFill="1" applyBorder="1" applyAlignment="1">
      <alignment horizontal="center" vertical="center"/>
    </xf>
    <xf numFmtId="0" fontId="27" fillId="0" borderId="40" xfId="1" applyFont="1" applyFill="1" applyBorder="1" applyAlignment="1">
      <alignment horizontal="center" vertical="center"/>
    </xf>
    <xf numFmtId="0" fontId="7" fillId="9" borderId="50" xfId="1" applyFont="1" applyFill="1" applyBorder="1" applyAlignment="1">
      <alignment horizontal="center" vertical="center"/>
    </xf>
    <xf numFmtId="0" fontId="7" fillId="9" borderId="30" xfId="1" applyFont="1" applyFill="1" applyBorder="1" applyAlignment="1">
      <alignment horizontal="center" vertical="center"/>
    </xf>
    <xf numFmtId="0" fontId="7" fillId="9" borderId="13" xfId="1" applyFont="1" applyFill="1" applyBorder="1" applyAlignment="1">
      <alignment horizontal="center" vertical="center"/>
    </xf>
    <xf numFmtId="0" fontId="7" fillId="0" borderId="27" xfId="1" applyFont="1" applyFill="1" applyBorder="1" applyAlignment="1">
      <alignment horizontal="center" vertical="center"/>
    </xf>
    <xf numFmtId="0" fontId="7" fillId="0" borderId="0" xfId="1" applyFont="1" applyFill="1" applyBorder="1" applyAlignment="1">
      <alignment horizontal="center" vertical="center"/>
    </xf>
    <xf numFmtId="0" fontId="27" fillId="0" borderId="10" xfId="1" applyFont="1" applyFill="1" applyBorder="1" applyAlignment="1">
      <alignment horizontal="center" vertical="center"/>
    </xf>
    <xf numFmtId="0" fontId="7" fillId="0" borderId="27" xfId="1" applyFont="1" applyFill="1" applyBorder="1" applyAlignment="1">
      <alignment horizontal="right" vertical="center"/>
    </xf>
    <xf numFmtId="0" fontId="7" fillId="0" borderId="30" xfId="1" applyFont="1" applyFill="1" applyBorder="1" applyAlignment="1">
      <alignment horizontal="right" vertical="center"/>
    </xf>
    <xf numFmtId="0" fontId="7" fillId="0" borderId="41" xfId="1" applyFont="1" applyFill="1" applyBorder="1" applyAlignment="1">
      <alignment horizontal="center" vertical="center"/>
    </xf>
    <xf numFmtId="0" fontId="7" fillId="0" borderId="0" xfId="1" applyFont="1" applyFill="1" applyBorder="1" applyAlignment="1">
      <alignment horizontal="right" vertical="center"/>
    </xf>
    <xf numFmtId="0" fontId="7" fillId="0" borderId="0" xfId="1" applyFont="1" applyFill="1" applyBorder="1" applyAlignment="1">
      <alignment vertical="center"/>
    </xf>
    <xf numFmtId="0" fontId="7" fillId="0" borderId="44" xfId="1" applyFont="1" applyFill="1" applyBorder="1" applyAlignment="1">
      <alignment horizontal="left" vertical="center"/>
    </xf>
    <xf numFmtId="0" fontId="7" fillId="9" borderId="0" xfId="1" applyFont="1" applyFill="1" applyBorder="1" applyAlignment="1">
      <alignment horizontal="center" vertical="center"/>
    </xf>
    <xf numFmtId="0" fontId="7" fillId="0" borderId="41" xfId="1" applyFont="1" applyFill="1" applyBorder="1" applyAlignment="1">
      <alignment horizontal="right" vertical="center"/>
    </xf>
    <xf numFmtId="0" fontId="9" fillId="0" borderId="0" xfId="1" applyFont="1" applyFill="1" applyBorder="1" applyAlignment="1">
      <alignment horizontal="right" vertical="center"/>
    </xf>
    <xf numFmtId="0" fontId="7" fillId="0" borderId="25" xfId="1" applyFont="1" applyFill="1" applyBorder="1" applyAlignment="1">
      <alignment horizontal="right" vertical="center"/>
    </xf>
    <xf numFmtId="0" fontId="7" fillId="0" borderId="13" xfId="1" applyFont="1" applyFill="1" applyBorder="1" applyAlignment="1">
      <alignment horizontal="center" vertical="center"/>
    </xf>
    <xf numFmtId="0" fontId="7" fillId="0" borderId="27" xfId="1" applyFont="1" applyFill="1" applyBorder="1" applyAlignment="1">
      <alignment horizontal="center" vertical="center"/>
    </xf>
    <xf numFmtId="0" fontId="7" fillId="0" borderId="40" xfId="1" applyFont="1" applyFill="1" applyBorder="1" applyAlignment="1">
      <alignment horizontal="center" vertical="center"/>
    </xf>
    <xf numFmtId="0" fontId="32"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15" fillId="0" borderId="0" xfId="0" applyFont="1" applyFill="1"/>
    <xf numFmtId="0" fontId="7" fillId="0" borderId="27" xfId="1" applyFont="1" applyFill="1" applyBorder="1" applyAlignment="1">
      <alignment horizontal="center" vertical="center"/>
    </xf>
    <xf numFmtId="0" fontId="7" fillId="0" borderId="13" xfId="1" applyFont="1" applyFill="1" applyBorder="1" applyAlignment="1">
      <alignment horizontal="center" vertical="center"/>
    </xf>
    <xf numFmtId="0" fontId="7" fillId="0" borderId="40" xfId="1" applyFont="1" applyFill="1" applyBorder="1" applyAlignment="1">
      <alignment horizontal="center" vertical="center"/>
    </xf>
    <xf numFmtId="0" fontId="32" fillId="0" borderId="0" xfId="1" applyFont="1" applyFill="1" applyBorder="1" applyAlignment="1">
      <alignment horizontal="center" vertical="center"/>
    </xf>
    <xf numFmtId="0" fontId="32" fillId="0" borderId="0" xfId="1" applyFont="1" applyFill="1" applyBorder="1" applyAlignment="1">
      <alignment horizontal="center" vertical="center" wrapText="1"/>
    </xf>
    <xf numFmtId="0" fontId="32" fillId="0" borderId="0" xfId="1" applyFont="1" applyFill="1" applyBorder="1" applyAlignment="1">
      <alignment horizontal="center" vertical="center" textRotation="90"/>
    </xf>
    <xf numFmtId="0" fontId="41" fillId="0" borderId="0" xfId="1" applyFont="1" applyFill="1" applyBorder="1" applyAlignment="1">
      <alignment horizontal="center" textRotation="90"/>
    </xf>
    <xf numFmtId="0" fontId="7" fillId="0" borderId="41" xfId="0" applyFont="1" applyFill="1" applyBorder="1" applyAlignment="1">
      <alignment horizontal="center" vertical="center"/>
    </xf>
    <xf numFmtId="0" fontId="7" fillId="0" borderId="0" xfId="0" applyFont="1" applyFill="1" applyBorder="1" applyAlignment="1">
      <alignment horizontal="center" vertical="center" shrinkToFit="1"/>
    </xf>
    <xf numFmtId="0" fontId="32" fillId="0" borderId="0" xfId="1" applyFont="1" applyFill="1" applyBorder="1" applyAlignment="1">
      <alignment horizontal="center" vertical="top" wrapText="1" shrinkToFit="1"/>
    </xf>
    <xf numFmtId="0" fontId="32" fillId="0" borderId="0" xfId="1" applyFont="1" applyFill="1" applyBorder="1" applyAlignment="1">
      <alignment horizontal="center" vertical="top" wrapText="1"/>
    </xf>
    <xf numFmtId="0" fontId="27" fillId="0" borderId="15" xfId="1" applyFont="1" applyFill="1" applyBorder="1" applyAlignment="1">
      <alignment horizontal="center" wrapText="1"/>
    </xf>
    <xf numFmtId="0" fontId="27" fillId="0" borderId="15" xfId="1" applyFont="1" applyFill="1" applyBorder="1" applyAlignment="1">
      <alignment horizontal="center"/>
    </xf>
    <xf numFmtId="0" fontId="7" fillId="0" borderId="27" xfId="1" applyFont="1" applyFill="1" applyBorder="1" applyAlignment="1">
      <alignment horizontal="center" vertical="center"/>
    </xf>
    <xf numFmtId="0" fontId="7" fillId="0" borderId="0" xfId="1" applyFont="1" applyFill="1" applyBorder="1" applyAlignment="1">
      <alignment horizontal="center" vertical="center"/>
    </xf>
    <xf numFmtId="0" fontId="7" fillId="0" borderId="40" xfId="1" applyFont="1" applyFill="1" applyBorder="1" applyAlignment="1">
      <alignment horizontal="center" vertical="center"/>
    </xf>
    <xf numFmtId="0" fontId="7" fillId="0" borderId="41" xfId="1" applyFont="1" applyFill="1" applyBorder="1" applyAlignment="1">
      <alignment horizontal="center" vertical="center"/>
    </xf>
    <xf numFmtId="0" fontId="45" fillId="0" borderId="0" xfId="0" applyFont="1" applyAlignment="1"/>
    <xf numFmtId="0" fontId="7" fillId="0" borderId="27" xfId="1" applyFont="1" applyFill="1" applyBorder="1" applyAlignment="1">
      <alignment horizontal="center" vertical="center"/>
    </xf>
    <xf numFmtId="0" fontId="7" fillId="0" borderId="30" xfId="1" applyFont="1" applyFill="1" applyBorder="1" applyAlignment="1">
      <alignment horizontal="center" vertical="center"/>
    </xf>
    <xf numFmtId="0" fontId="7" fillId="0" borderId="0" xfId="1" applyFont="1" applyFill="1" applyBorder="1" applyAlignment="1">
      <alignment horizontal="center" vertical="center"/>
    </xf>
    <xf numFmtId="0" fontId="32" fillId="0" borderId="40" xfId="1" applyFont="1" applyFill="1" applyBorder="1" applyAlignment="1">
      <alignment horizontal="center" vertical="center"/>
    </xf>
    <xf numFmtId="0" fontId="7" fillId="0" borderId="41" xfId="1" applyFont="1" applyFill="1" applyBorder="1" applyAlignment="1">
      <alignment horizontal="center" vertical="center"/>
    </xf>
    <xf numFmtId="0" fontId="32" fillId="0" borderId="40" xfId="1" applyFont="1" applyFill="1" applyBorder="1" applyAlignment="1">
      <alignment horizontal="center" vertical="center" wrapText="1"/>
    </xf>
    <xf numFmtId="0" fontId="7" fillId="0" borderId="0" xfId="1" applyFont="1" applyFill="1" applyBorder="1" applyAlignment="1">
      <alignment horizontal="center" vertical="center" wrapText="1"/>
    </xf>
    <xf numFmtId="0" fontId="7" fillId="0" borderId="33" xfId="1" applyFont="1" applyFill="1" applyBorder="1" applyAlignment="1">
      <alignment vertical="center"/>
    </xf>
    <xf numFmtId="164" fontId="32" fillId="0" borderId="0" xfId="1" applyNumberFormat="1" applyFont="1" applyFill="1" applyBorder="1" applyAlignment="1">
      <alignment horizontal="center" textRotation="90" wrapText="1" shrinkToFit="1"/>
    </xf>
    <xf numFmtId="0" fontId="7" fillId="0" borderId="27" xfId="1" applyFont="1" applyFill="1" applyBorder="1" applyAlignment="1">
      <alignment horizontal="center" vertical="center"/>
    </xf>
    <xf numFmtId="0" fontId="7" fillId="0" borderId="27" xfId="1" applyFont="1" applyFill="1" applyBorder="1" applyAlignment="1">
      <alignment horizontal="center" vertical="center"/>
    </xf>
    <xf numFmtId="0" fontId="7" fillId="9" borderId="43" xfId="1" applyFont="1" applyFill="1" applyBorder="1" applyAlignment="1">
      <alignment horizontal="center" vertical="center"/>
    </xf>
    <xf numFmtId="165" fontId="0" fillId="0" borderId="0" xfId="0" applyNumberFormat="1" applyFill="1"/>
    <xf numFmtId="0" fontId="7" fillId="0" borderId="0" xfId="1" applyFont="1" applyFill="1" applyBorder="1" applyAlignment="1">
      <alignment horizontal="center" vertical="center"/>
    </xf>
    <xf numFmtId="0" fontId="32" fillId="0" borderId="0" xfId="1" applyFont="1" applyFill="1" applyBorder="1" applyAlignment="1">
      <alignment horizontal="center" vertical="center"/>
    </xf>
    <xf numFmtId="0" fontId="32" fillId="0" borderId="40" xfId="1" applyFont="1" applyFill="1" applyBorder="1" applyAlignment="1">
      <alignment horizontal="center" vertical="center"/>
    </xf>
    <xf numFmtId="0" fontId="32" fillId="0" borderId="0" xfId="1" applyFont="1" applyFill="1" applyBorder="1" applyAlignment="1">
      <alignment horizontal="center" vertical="center" wrapText="1"/>
    </xf>
    <xf numFmtId="0" fontId="7" fillId="0" borderId="41" xfId="1" applyFont="1" applyFill="1" applyBorder="1" applyAlignment="1">
      <alignment horizontal="center" vertical="center"/>
    </xf>
    <xf numFmtId="0" fontId="7" fillId="0" borderId="27" xfId="1" applyFont="1" applyFill="1" applyBorder="1" applyAlignment="1">
      <alignment horizontal="center" vertical="center"/>
    </xf>
    <xf numFmtId="0" fontId="32" fillId="0" borderId="0" xfId="0" applyFont="1" applyFill="1" applyBorder="1" applyAlignment="1">
      <alignment horizontal="center" vertical="center"/>
    </xf>
    <xf numFmtId="0" fontId="7" fillId="0" borderId="40" xfId="0" applyFont="1" applyFill="1" applyBorder="1" applyAlignment="1">
      <alignment horizontal="center" vertical="center" shrinkToFit="1"/>
    </xf>
    <xf numFmtId="0" fontId="7" fillId="0" borderId="0" xfId="1" applyFont="1" applyFill="1" applyBorder="1" applyAlignment="1">
      <alignment horizontal="center" vertical="center"/>
    </xf>
    <xf numFmtId="0" fontId="32" fillId="0" borderId="0" xfId="1" applyFont="1" applyFill="1" applyBorder="1" applyAlignment="1">
      <alignment horizontal="center" vertical="center" wrapText="1"/>
    </xf>
    <xf numFmtId="0" fontId="32" fillId="0" borderId="0" xfId="1" applyFont="1" applyFill="1" applyBorder="1" applyAlignment="1">
      <alignment horizontal="center" vertical="center"/>
    </xf>
    <xf numFmtId="0" fontId="7" fillId="0" borderId="40" xfId="1" applyFont="1" applyFill="1" applyBorder="1" applyAlignment="1">
      <alignment horizontal="center" vertical="center"/>
    </xf>
    <xf numFmtId="0" fontId="7" fillId="0" borderId="27" xfId="1" applyFont="1" applyFill="1" applyBorder="1" applyAlignment="1">
      <alignment horizontal="center" vertical="center"/>
    </xf>
    <xf numFmtId="0" fontId="7" fillId="0" borderId="13" xfId="1" applyFont="1" applyFill="1" applyBorder="1" applyAlignment="1">
      <alignment horizontal="center" vertical="center"/>
    </xf>
    <xf numFmtId="0" fontId="7" fillId="0" borderId="0" xfId="1" applyFont="1" applyFill="1" applyBorder="1" applyAlignment="1">
      <alignment horizontal="center" vertical="center" readingOrder="1"/>
    </xf>
    <xf numFmtId="0" fontId="32" fillId="0" borderId="0" xfId="1" applyFont="1" applyFill="1" applyBorder="1" applyAlignment="1">
      <alignment horizontal="center" vertical="center" shrinkToFit="1"/>
    </xf>
    <xf numFmtId="0" fontId="7" fillId="0" borderId="0" xfId="1" applyFont="1" applyFill="1" applyBorder="1" applyAlignment="1">
      <alignment horizontal="center" vertical="center"/>
    </xf>
    <xf numFmtId="0" fontId="29" fillId="0" borderId="0" xfId="3" applyFont="1" applyFill="1" applyBorder="1" applyAlignment="1">
      <alignment horizontal="center" vertical="center"/>
    </xf>
    <xf numFmtId="0" fontId="29" fillId="0" borderId="0" xfId="3" applyFont="1" applyFill="1" applyBorder="1" applyAlignment="1">
      <alignment horizontal="center" vertical="center"/>
    </xf>
    <xf numFmtId="0" fontId="7" fillId="0" borderId="40" xfId="0" applyFont="1" applyFill="1" applyBorder="1" applyAlignment="1">
      <alignment horizontal="center" vertical="center" shrinkToFit="1"/>
    </xf>
    <xf numFmtId="0" fontId="7" fillId="0" borderId="13" xfId="1" applyFont="1" applyFill="1" applyBorder="1" applyAlignment="1">
      <alignment horizontal="center" vertical="center"/>
    </xf>
    <xf numFmtId="0" fontId="7" fillId="0" borderId="41" xfId="1" applyFont="1" applyFill="1" applyBorder="1" applyAlignment="1">
      <alignment horizontal="center" vertical="center"/>
    </xf>
    <xf numFmtId="0" fontId="7" fillId="0" borderId="25" xfId="1" applyFont="1" applyFill="1" applyBorder="1" applyAlignment="1">
      <alignment horizontal="right" vertical="center"/>
    </xf>
    <xf numFmtId="0" fontId="7" fillId="0" borderId="30" xfId="1" applyFont="1" applyFill="1" applyBorder="1" applyAlignment="1">
      <alignment vertical="center"/>
    </xf>
    <xf numFmtId="0" fontId="7" fillId="0" borderId="41" xfId="1" applyFont="1" applyFill="1" applyBorder="1" applyAlignment="1">
      <alignment vertical="center"/>
    </xf>
    <xf numFmtId="0" fontId="5" fillId="0" borderId="2" xfId="0" applyFont="1" applyFill="1" applyBorder="1" applyAlignment="1">
      <alignment horizontal="center" vertical="center" wrapText="1"/>
    </xf>
    <xf numFmtId="0" fontId="21" fillId="0" borderId="0" xfId="0" applyFont="1" applyAlignment="1">
      <alignment horizontal="center"/>
    </xf>
    <xf numFmtId="0" fontId="0" fillId="0" borderId="0" xfId="0" applyAlignment="1">
      <alignment horizontal="center"/>
    </xf>
    <xf numFmtId="0" fontId="0" fillId="0" borderId="1" xfId="0" applyBorder="1" applyAlignment="1">
      <alignment horizontal="center"/>
    </xf>
    <xf numFmtId="0" fontId="5" fillId="2" borderId="2" xfId="0" applyFont="1" applyFill="1" applyBorder="1" applyAlignment="1">
      <alignment horizontal="center" vertical="center"/>
    </xf>
    <xf numFmtId="0" fontId="5" fillId="2" borderId="3" xfId="0" applyFont="1" applyFill="1" applyBorder="1" applyAlignment="1">
      <alignment horizontal="center" vertical="center"/>
    </xf>
    <xf numFmtId="0" fontId="5" fillId="2" borderId="16" xfId="0" applyFont="1" applyFill="1" applyBorder="1" applyAlignment="1">
      <alignment horizontal="center" vertical="center"/>
    </xf>
    <xf numFmtId="0" fontId="5" fillId="0" borderId="2" xfId="0" applyFont="1" applyFill="1" applyBorder="1" applyAlignment="1">
      <alignment horizontal="center" vertical="center"/>
    </xf>
    <xf numFmtId="0" fontId="4" fillId="2" borderId="0" xfId="0" applyFont="1" applyFill="1" applyBorder="1" applyAlignment="1">
      <alignment horizontal="center" vertical="center"/>
    </xf>
    <xf numFmtId="0" fontId="20" fillId="2" borderId="1" xfId="0" applyFont="1" applyFill="1" applyBorder="1" applyAlignment="1">
      <alignment horizontal="center" vertical="center"/>
    </xf>
    <xf numFmtId="0" fontId="5" fillId="0" borderId="2" xfId="0" applyFont="1" applyFill="1" applyBorder="1" applyAlignment="1">
      <alignment horizontal="center" vertical="center" wrapText="1" readingOrder="2"/>
    </xf>
    <xf numFmtId="0" fontId="4" fillId="2" borderId="1" xfId="0" applyFont="1" applyFill="1" applyBorder="1" applyAlignment="1">
      <alignment horizontal="center" vertical="center" wrapText="1"/>
    </xf>
    <xf numFmtId="0" fontId="20" fillId="2" borderId="0" xfId="0" applyFont="1" applyFill="1" applyBorder="1" applyAlignment="1">
      <alignment horizontal="center" vertical="center"/>
    </xf>
    <xf numFmtId="0" fontId="17" fillId="0" borderId="2" xfId="2" applyFont="1" applyFill="1" applyBorder="1" applyAlignment="1">
      <alignment horizontal="center" vertical="center"/>
    </xf>
    <xf numFmtId="0" fontId="17" fillId="0" borderId="2" xfId="2" applyFont="1" applyBorder="1" applyAlignment="1">
      <alignment horizontal="center" vertical="center"/>
    </xf>
    <xf numFmtId="0" fontId="4" fillId="2" borderId="8" xfId="0" applyFont="1" applyFill="1" applyBorder="1" applyAlignment="1">
      <alignment horizontal="center" vertical="center"/>
    </xf>
    <xf numFmtId="0" fontId="4" fillId="2" borderId="17" xfId="0" applyFont="1" applyFill="1" applyBorder="1" applyAlignment="1">
      <alignment horizontal="center" vertical="center"/>
    </xf>
    <xf numFmtId="0" fontId="4" fillId="2" borderId="18" xfId="0" applyFont="1" applyFill="1" applyBorder="1" applyAlignment="1">
      <alignment horizontal="center" vertical="center"/>
    </xf>
    <xf numFmtId="0" fontId="4" fillId="2" borderId="0" xfId="0" applyFont="1" applyFill="1" applyBorder="1" applyAlignment="1">
      <alignment horizontal="center"/>
    </xf>
    <xf numFmtId="0" fontId="17" fillId="0" borderId="2" xfId="3" applyFont="1" applyFill="1" applyBorder="1" applyAlignment="1">
      <alignment horizontal="center" vertical="center"/>
    </xf>
    <xf numFmtId="0" fontId="17" fillId="0" borderId="2" xfId="3" applyFont="1" applyBorder="1" applyAlignment="1">
      <alignment horizontal="center" vertical="center"/>
    </xf>
    <xf numFmtId="0" fontId="5" fillId="4" borderId="2" xfId="0" applyFont="1" applyFill="1" applyBorder="1" applyAlignment="1">
      <alignment horizontal="center" vertical="center" wrapText="1"/>
    </xf>
    <xf numFmtId="0" fontId="5" fillId="4" borderId="2" xfId="0" applyFont="1" applyFill="1" applyBorder="1" applyAlignment="1">
      <alignment horizontal="center" vertical="center"/>
    </xf>
    <xf numFmtId="0" fontId="4" fillId="4" borderId="0" xfId="0" applyFont="1" applyFill="1" applyBorder="1" applyAlignment="1">
      <alignment horizontal="center"/>
    </xf>
    <xf numFmtId="0" fontId="4" fillId="4" borderId="0" xfId="0" applyFont="1" applyFill="1" applyBorder="1" applyAlignment="1">
      <alignment horizontal="center" vertical="center"/>
    </xf>
    <xf numFmtId="0" fontId="5" fillId="5" borderId="2" xfId="0" applyFont="1" applyFill="1" applyBorder="1" applyAlignment="1">
      <alignment horizontal="center" vertical="center"/>
    </xf>
    <xf numFmtId="0" fontId="17" fillId="0" borderId="3" xfId="3" applyFont="1" applyBorder="1" applyAlignment="1">
      <alignment horizontal="center" vertical="center"/>
    </xf>
    <xf numFmtId="0" fontId="4" fillId="5" borderId="0" xfId="0" applyFont="1" applyFill="1" applyBorder="1" applyAlignment="1">
      <alignment horizontal="center"/>
    </xf>
    <xf numFmtId="0" fontId="4" fillId="5" borderId="0" xfId="0" applyFont="1" applyFill="1" applyBorder="1" applyAlignment="1">
      <alignment horizontal="center" vertical="center"/>
    </xf>
    <xf numFmtId="0" fontId="5" fillId="5" borderId="2" xfId="0" applyFont="1" applyFill="1" applyBorder="1" applyAlignment="1">
      <alignment horizontal="center" vertical="center" wrapText="1"/>
    </xf>
    <xf numFmtId="0" fontId="17" fillId="0" borderId="3" xfId="3" applyFont="1" applyFill="1" applyBorder="1" applyAlignment="1">
      <alignment horizontal="center" vertical="center"/>
    </xf>
    <xf numFmtId="0" fontId="5" fillId="3" borderId="2" xfId="0" applyFont="1" applyFill="1" applyBorder="1" applyAlignment="1">
      <alignment horizontal="center" vertical="center" wrapText="1"/>
    </xf>
    <xf numFmtId="0" fontId="5" fillId="3" borderId="2" xfId="0" applyFont="1" applyFill="1" applyBorder="1" applyAlignment="1">
      <alignment horizontal="center" vertical="center"/>
    </xf>
    <xf numFmtId="0" fontId="17" fillId="0" borderId="19" xfId="3" applyFont="1" applyFill="1" applyBorder="1" applyAlignment="1">
      <alignment horizontal="center" vertical="center"/>
    </xf>
    <xf numFmtId="0" fontId="17" fillId="0" borderId="20" xfId="3" applyFont="1" applyFill="1" applyBorder="1" applyAlignment="1">
      <alignment horizontal="center" vertical="center"/>
    </xf>
    <xf numFmtId="0" fontId="4" fillId="3" borderId="0" xfId="0" applyFont="1" applyFill="1" applyBorder="1" applyAlignment="1">
      <alignment horizontal="center"/>
    </xf>
    <xf numFmtId="0" fontId="4" fillId="3" borderId="0" xfId="0" applyFont="1" applyFill="1" applyBorder="1" applyAlignment="1">
      <alignment horizontal="center" vertical="center"/>
    </xf>
    <xf numFmtId="0" fontId="4" fillId="6" borderId="0" xfId="0" applyFont="1" applyFill="1" applyBorder="1" applyAlignment="1">
      <alignment horizontal="center"/>
    </xf>
    <xf numFmtId="0" fontId="4" fillId="6" borderId="0"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5" fillId="6" borderId="2" xfId="0" applyFont="1" applyFill="1" applyBorder="1" applyAlignment="1">
      <alignment horizontal="center" vertical="center"/>
    </xf>
    <xf numFmtId="0" fontId="5" fillId="6" borderId="2" xfId="0" applyFont="1" applyFill="1" applyBorder="1" applyAlignment="1">
      <alignment horizontal="center" vertical="center" wrapText="1"/>
    </xf>
    <xf numFmtId="0" fontId="5" fillId="7" borderId="2" xfId="0" applyFont="1" applyFill="1" applyBorder="1" applyAlignment="1">
      <alignment horizontal="center" vertical="center" wrapText="1"/>
    </xf>
    <xf numFmtId="0" fontId="5" fillId="7" borderId="2" xfId="0" applyFont="1" applyFill="1" applyBorder="1" applyAlignment="1">
      <alignment horizontal="center" vertical="center"/>
    </xf>
    <xf numFmtId="0" fontId="4" fillId="7" borderId="0" xfId="0" applyFont="1" applyFill="1" applyBorder="1" applyAlignment="1">
      <alignment horizontal="center"/>
    </xf>
    <xf numFmtId="0" fontId="4" fillId="7" borderId="0" xfId="0" applyFont="1" applyFill="1" applyBorder="1" applyAlignment="1">
      <alignment horizontal="center" vertical="center"/>
    </xf>
    <xf numFmtId="0" fontId="7" fillId="0" borderId="0" xfId="0" applyFont="1" applyAlignment="1">
      <alignment horizontal="center"/>
    </xf>
    <xf numFmtId="0" fontId="13" fillId="2" borderId="0" xfId="0" applyFont="1" applyFill="1" applyBorder="1" applyAlignment="1">
      <alignment horizontal="center" vertical="center"/>
    </xf>
    <xf numFmtId="0" fontId="5" fillId="7" borderId="3" xfId="0" applyFont="1" applyFill="1" applyBorder="1" applyAlignment="1">
      <alignment horizontal="center" vertical="center"/>
    </xf>
    <xf numFmtId="0" fontId="4" fillId="2" borderId="1" xfId="0" applyFont="1" applyFill="1" applyBorder="1" applyAlignment="1">
      <alignment horizontal="center" vertical="center"/>
    </xf>
    <xf numFmtId="0" fontId="11" fillId="2" borderId="0" xfId="0" applyFont="1" applyFill="1" applyBorder="1" applyAlignment="1">
      <alignment horizontal="center"/>
    </xf>
    <xf numFmtId="0" fontId="7" fillId="2" borderId="0" xfId="0" applyFont="1" applyFill="1" applyBorder="1" applyAlignment="1">
      <alignment horizontal="center"/>
    </xf>
    <xf numFmtId="0" fontId="4" fillId="7" borderId="1" xfId="0" applyFont="1" applyFill="1" applyBorder="1" applyAlignment="1">
      <alignment horizontal="center" vertical="center"/>
    </xf>
    <xf numFmtId="0" fontId="5" fillId="0" borderId="0" xfId="0" applyFont="1" applyFill="1" applyBorder="1" applyAlignment="1">
      <alignment horizontal="center" vertical="center" wrapText="1"/>
    </xf>
    <xf numFmtId="0" fontId="5" fillId="0" borderId="0" xfId="0" applyFont="1" applyFill="1" applyBorder="1" applyAlignment="1">
      <alignment horizontal="center" vertical="center"/>
    </xf>
    <xf numFmtId="0" fontId="17" fillId="0" borderId="2" xfId="3" applyFont="1" applyBorder="1" applyAlignment="1">
      <alignment horizontal="center" vertical="center" readingOrder="2"/>
    </xf>
    <xf numFmtId="0" fontId="17" fillId="0" borderId="3" xfId="3" applyFont="1" applyBorder="1" applyAlignment="1">
      <alignment horizontal="center" vertical="center" readingOrder="2"/>
    </xf>
    <xf numFmtId="0" fontId="17" fillId="0" borderId="2" xfId="3" applyFont="1" applyFill="1" applyBorder="1" applyAlignment="1">
      <alignment horizontal="center" vertical="center" readingOrder="2"/>
    </xf>
    <xf numFmtId="0" fontId="17" fillId="0" borderId="3" xfId="3" applyFont="1" applyFill="1" applyBorder="1" applyAlignment="1">
      <alignment horizontal="center" vertical="center" readingOrder="2"/>
    </xf>
    <xf numFmtId="0" fontId="8" fillId="2" borderId="0" xfId="0" applyFont="1" applyFill="1" applyBorder="1" applyAlignment="1">
      <alignment horizontal="center" vertical="center"/>
    </xf>
    <xf numFmtId="0" fontId="4" fillId="2" borderId="0" xfId="0" applyFont="1" applyFill="1" applyBorder="1" applyAlignment="1">
      <alignment horizontal="right" vertical="center"/>
    </xf>
    <xf numFmtId="0" fontId="5" fillId="2" borderId="2" xfId="0" applyFont="1" applyFill="1" applyBorder="1" applyAlignment="1">
      <alignment horizontal="center" vertical="center" textRotation="91"/>
    </xf>
    <xf numFmtId="0" fontId="45" fillId="0" borderId="0" xfId="0" applyFont="1" applyAlignment="1">
      <alignment horizontal="center" vertical="center"/>
    </xf>
    <xf numFmtId="0" fontId="45" fillId="0" borderId="0" xfId="0" applyFont="1" applyAlignment="1">
      <alignment horizontal="center"/>
    </xf>
    <xf numFmtId="0" fontId="7" fillId="0" borderId="43" xfId="1" applyFont="1" applyFill="1" applyBorder="1" applyAlignment="1">
      <alignment horizontal="center" vertical="center"/>
    </xf>
    <xf numFmtId="0" fontId="7" fillId="0" borderId="27" xfId="1" applyFont="1" applyFill="1" applyBorder="1" applyAlignment="1">
      <alignment horizontal="center" vertical="center"/>
    </xf>
    <xf numFmtId="0" fontId="7" fillId="0" borderId="29" xfId="1" applyFont="1" applyFill="1" applyBorder="1" applyAlignment="1">
      <alignment horizontal="center" vertical="center" wrapText="1"/>
    </xf>
    <xf numFmtId="0" fontId="27" fillId="0" borderId="32" xfId="1" applyFont="1" applyFill="1" applyBorder="1" applyAlignment="1">
      <alignment horizontal="center" vertical="center" wrapText="1"/>
    </xf>
    <xf numFmtId="0" fontId="7" fillId="0" borderId="13" xfId="1" applyFont="1" applyFill="1" applyBorder="1" applyAlignment="1">
      <alignment horizontal="center" vertical="center"/>
    </xf>
    <xf numFmtId="0" fontId="7" fillId="0" borderId="55" xfId="1" applyFont="1" applyFill="1" applyBorder="1" applyAlignment="1">
      <alignment horizontal="center" vertical="center"/>
    </xf>
    <xf numFmtId="0" fontId="27" fillId="0" borderId="55" xfId="1" applyFont="1" applyFill="1" applyBorder="1" applyAlignment="1">
      <alignment horizontal="center" vertical="center"/>
    </xf>
    <xf numFmtId="0" fontId="7" fillId="0" borderId="30" xfId="1" applyFont="1" applyFill="1" applyBorder="1" applyAlignment="1">
      <alignment horizontal="center" vertical="center"/>
    </xf>
    <xf numFmtId="0" fontId="7" fillId="0" borderId="54" xfId="1" applyFont="1" applyFill="1" applyBorder="1" applyAlignment="1">
      <alignment horizontal="center" vertical="center"/>
    </xf>
    <xf numFmtId="0" fontId="7" fillId="0" borderId="50" xfId="1" applyFont="1" applyFill="1" applyBorder="1" applyAlignment="1">
      <alignment horizontal="center" vertical="center"/>
    </xf>
    <xf numFmtId="0" fontId="7" fillId="0" borderId="49" xfId="1" applyFont="1" applyFill="1" applyBorder="1" applyAlignment="1">
      <alignment horizontal="center" vertical="center" wrapText="1"/>
    </xf>
    <xf numFmtId="0" fontId="7" fillId="0" borderId="32" xfId="1" applyFont="1" applyFill="1" applyBorder="1" applyAlignment="1">
      <alignment horizontal="center" vertical="center" wrapText="1"/>
    </xf>
    <xf numFmtId="0" fontId="27" fillId="0" borderId="54" xfId="1" applyFont="1" applyFill="1" applyBorder="1" applyAlignment="1">
      <alignment horizontal="center" vertical="center"/>
    </xf>
    <xf numFmtId="0" fontId="7" fillId="0" borderId="33" xfId="1" applyFont="1" applyFill="1" applyBorder="1" applyAlignment="1">
      <alignment horizontal="center" vertical="center"/>
    </xf>
    <xf numFmtId="0" fontId="27" fillId="0" borderId="9" xfId="1" applyFont="1" applyFill="1" applyBorder="1" applyAlignment="1">
      <alignment horizontal="center" vertical="center"/>
    </xf>
    <xf numFmtId="0" fontId="27" fillId="0" borderId="0" xfId="1" applyFont="1" applyFill="1" applyBorder="1" applyAlignment="1">
      <alignment horizontal="center" vertical="center"/>
    </xf>
    <xf numFmtId="0" fontId="27" fillId="0" borderId="40" xfId="1" applyFont="1" applyFill="1" applyBorder="1" applyAlignment="1">
      <alignment horizontal="center" vertical="center"/>
    </xf>
    <xf numFmtId="0" fontId="7" fillId="9" borderId="43" xfId="1" applyFont="1" applyFill="1" applyBorder="1" applyAlignment="1">
      <alignment horizontal="center" vertical="center"/>
    </xf>
    <xf numFmtId="0" fontId="7" fillId="9" borderId="27" xfId="1" applyFont="1" applyFill="1" applyBorder="1" applyAlignment="1">
      <alignment horizontal="center" vertical="center"/>
    </xf>
    <xf numFmtId="0" fontId="7" fillId="9" borderId="49" xfId="1" applyFont="1" applyFill="1" applyBorder="1" applyAlignment="1">
      <alignment horizontal="center" vertical="center" wrapText="1"/>
    </xf>
    <xf numFmtId="0" fontId="7" fillId="9" borderId="32" xfId="1" applyFont="1" applyFill="1" applyBorder="1" applyAlignment="1">
      <alignment horizontal="center" vertical="center" wrapText="1"/>
    </xf>
    <xf numFmtId="0" fontId="7" fillId="9" borderId="13" xfId="1" applyFont="1" applyFill="1" applyBorder="1" applyAlignment="1">
      <alignment horizontal="center" vertical="center"/>
    </xf>
    <xf numFmtId="0" fontId="9" fillId="0" borderId="13" xfId="1" applyFont="1" applyFill="1" applyBorder="1" applyAlignment="1">
      <alignment horizontal="right"/>
    </xf>
    <xf numFmtId="0" fontId="9" fillId="0" borderId="13" xfId="1" applyFont="1" applyFill="1" applyBorder="1" applyAlignment="1">
      <alignment horizontal="left" readingOrder="2"/>
    </xf>
    <xf numFmtId="0" fontId="7" fillId="9" borderId="54" xfId="1" applyFont="1" applyFill="1" applyBorder="1" applyAlignment="1">
      <alignment horizontal="center" vertical="center"/>
    </xf>
    <xf numFmtId="0" fontId="7" fillId="9" borderId="33" xfId="1" applyFont="1" applyFill="1" applyBorder="1" applyAlignment="1">
      <alignment horizontal="center" vertical="center"/>
    </xf>
    <xf numFmtId="0" fontId="7" fillId="9" borderId="29" xfId="1" applyFont="1" applyFill="1" applyBorder="1" applyAlignment="1">
      <alignment horizontal="center" vertical="center" wrapText="1"/>
    </xf>
    <xf numFmtId="0" fontId="7" fillId="9" borderId="30" xfId="1" applyFont="1" applyFill="1" applyBorder="1" applyAlignment="1">
      <alignment horizontal="center" vertical="center"/>
    </xf>
    <xf numFmtId="0" fontId="7" fillId="9" borderId="50" xfId="1" applyFont="1" applyFill="1" applyBorder="1" applyAlignment="1">
      <alignment horizontal="center" vertical="center"/>
    </xf>
    <xf numFmtId="0" fontId="7" fillId="9" borderId="53" xfId="1" applyFont="1" applyFill="1" applyBorder="1" applyAlignment="1">
      <alignment horizontal="center" vertical="center" wrapText="1"/>
    </xf>
    <xf numFmtId="0" fontId="9" fillId="0" borderId="0" xfId="1" applyFont="1" applyFill="1" applyAlignment="1">
      <alignment horizontal="center" wrapText="1"/>
    </xf>
    <xf numFmtId="0" fontId="27" fillId="0" borderId="9" xfId="1" applyFont="1" applyFill="1" applyBorder="1" applyAlignment="1">
      <alignment horizontal="center" vertical="center" wrapText="1" readingOrder="2"/>
    </xf>
    <xf numFmtId="0" fontId="27" fillId="0" borderId="0" xfId="1" applyFont="1" applyFill="1" applyBorder="1" applyAlignment="1">
      <alignment horizontal="center" vertical="center" wrapText="1" readingOrder="2"/>
    </xf>
    <xf numFmtId="0" fontId="27" fillId="0" borderId="0" xfId="1" applyFont="1" applyFill="1" applyBorder="1" applyAlignment="1">
      <alignment horizontal="left" vertical="center" wrapText="1"/>
    </xf>
    <xf numFmtId="0" fontId="27" fillId="0" borderId="33" xfId="1" applyFont="1" applyFill="1" applyBorder="1" applyAlignment="1">
      <alignment horizontal="left" vertical="center" wrapText="1"/>
    </xf>
    <xf numFmtId="0" fontId="9" fillId="0" borderId="0" xfId="1" applyFont="1" applyFill="1" applyAlignment="1">
      <alignment horizontal="center" vertical="center" wrapText="1"/>
    </xf>
    <xf numFmtId="0" fontId="7" fillId="0" borderId="9" xfId="1" applyFont="1" applyFill="1" applyBorder="1" applyAlignment="1">
      <alignment horizontal="center" vertical="center"/>
    </xf>
    <xf numFmtId="0" fontId="7" fillId="0" borderId="0" xfId="1" applyFont="1" applyFill="1" applyBorder="1" applyAlignment="1">
      <alignment horizontal="center" vertical="center"/>
    </xf>
    <xf numFmtId="0" fontId="7" fillId="0" borderId="40" xfId="1" applyFont="1" applyFill="1" applyBorder="1" applyAlignment="1">
      <alignment horizontal="center" vertical="center"/>
    </xf>
    <xf numFmtId="0" fontId="7" fillId="0" borderId="10" xfId="1" applyFont="1" applyFill="1" applyBorder="1" applyAlignment="1">
      <alignment horizontal="center" vertical="center"/>
    </xf>
    <xf numFmtId="0" fontId="27" fillId="0" borderId="10" xfId="1" applyFont="1" applyFill="1" applyBorder="1" applyAlignment="1">
      <alignment horizontal="center" vertical="center"/>
    </xf>
    <xf numFmtId="0" fontId="27" fillId="9" borderId="0" xfId="1" applyFont="1" applyFill="1" applyBorder="1" applyAlignment="1">
      <alignment horizontal="center" vertical="center" wrapText="1" readingOrder="2"/>
    </xf>
    <xf numFmtId="0" fontId="7" fillId="0" borderId="62" xfId="1" applyFont="1" applyFill="1" applyBorder="1" applyAlignment="1">
      <alignment horizontal="center" vertical="center"/>
    </xf>
    <xf numFmtId="0" fontId="7" fillId="9" borderId="0" xfId="1" applyFont="1" applyFill="1" applyBorder="1" applyAlignment="1">
      <alignment horizontal="center" vertical="center"/>
    </xf>
    <xf numFmtId="0" fontId="7" fillId="9" borderId="7" xfId="1" applyFont="1" applyFill="1" applyBorder="1" applyAlignment="1">
      <alignment horizontal="center" vertical="center"/>
    </xf>
    <xf numFmtId="0" fontId="7" fillId="9" borderId="21" xfId="1" applyFont="1" applyFill="1" applyBorder="1" applyAlignment="1">
      <alignment horizontal="center" vertical="center"/>
    </xf>
    <xf numFmtId="0" fontId="46" fillId="9" borderId="0" xfId="0" applyFont="1" applyFill="1" applyAlignment="1">
      <alignment horizontal="center" vertical="center"/>
    </xf>
    <xf numFmtId="0" fontId="46" fillId="9" borderId="0" xfId="0" applyFont="1" applyFill="1" applyAlignment="1">
      <alignment horizontal="center"/>
    </xf>
    <xf numFmtId="0" fontId="9" fillId="0" borderId="0" xfId="1" applyFont="1" applyFill="1" applyBorder="1" applyAlignment="1">
      <alignment horizontal="center" vertical="center" wrapText="1"/>
    </xf>
    <xf numFmtId="0" fontId="9" fillId="0" borderId="13" xfId="1" applyFont="1" applyFill="1" applyBorder="1" applyAlignment="1">
      <alignment horizontal="right" vertical="center"/>
    </xf>
    <xf numFmtId="0" fontId="9" fillId="0" borderId="13" xfId="1" applyFont="1" applyFill="1" applyBorder="1" applyAlignment="1">
      <alignment horizontal="left" vertical="center" wrapText="1"/>
    </xf>
    <xf numFmtId="0" fontId="7" fillId="0" borderId="9" xfId="1" applyFont="1" applyFill="1" applyBorder="1" applyAlignment="1">
      <alignment horizontal="center" vertical="center" wrapText="1" readingOrder="2"/>
    </xf>
    <xf numFmtId="0" fontId="22" fillId="0" borderId="9" xfId="1" applyFont="1" applyFill="1" applyBorder="1" applyAlignment="1">
      <alignment horizontal="center" vertical="center"/>
    </xf>
    <xf numFmtId="0" fontId="7" fillId="0" borderId="44" xfId="1" applyFont="1" applyFill="1" applyBorder="1" applyAlignment="1">
      <alignment horizontal="right" vertical="center"/>
    </xf>
    <xf numFmtId="0" fontId="32" fillId="0" borderId="43" xfId="1" applyFont="1" applyFill="1" applyBorder="1" applyAlignment="1">
      <alignment horizontal="left" vertical="center"/>
    </xf>
    <xf numFmtId="0" fontId="32" fillId="0" borderId="27" xfId="1" applyFont="1" applyFill="1" applyBorder="1" applyAlignment="1">
      <alignment horizontal="left" vertical="center"/>
    </xf>
    <xf numFmtId="0" fontId="7" fillId="0" borderId="34" xfId="1" applyFont="1" applyFill="1" applyBorder="1" applyAlignment="1">
      <alignment horizontal="center" vertical="center" textRotation="180"/>
    </xf>
    <xf numFmtId="0" fontId="7" fillId="0" borderId="35" xfId="1" applyFont="1" applyFill="1" applyBorder="1" applyAlignment="1">
      <alignment horizontal="center" vertical="center" textRotation="180"/>
    </xf>
    <xf numFmtId="0" fontId="7" fillId="0" borderId="36" xfId="1" applyFont="1" applyFill="1" applyBorder="1" applyAlignment="1">
      <alignment horizontal="center" vertical="center" textRotation="180"/>
    </xf>
    <xf numFmtId="0" fontId="32" fillId="0" borderId="27" xfId="1" applyFont="1" applyFill="1" applyBorder="1" applyAlignment="1">
      <alignment horizontal="center" vertical="center" textRotation="90" readingOrder="1"/>
    </xf>
    <xf numFmtId="0" fontId="32" fillId="0" borderId="9" xfId="1" applyFont="1" applyFill="1" applyBorder="1" applyAlignment="1">
      <alignment horizontal="center" vertical="center"/>
    </xf>
    <xf numFmtId="0" fontId="32" fillId="0" borderId="0" xfId="1" applyFont="1" applyFill="1" applyBorder="1" applyAlignment="1">
      <alignment horizontal="center" vertical="center"/>
    </xf>
    <xf numFmtId="0" fontId="32" fillId="0" borderId="40" xfId="1" applyFont="1" applyFill="1" applyBorder="1" applyAlignment="1">
      <alignment horizontal="center" vertical="center"/>
    </xf>
    <xf numFmtId="0" fontId="32" fillId="0" borderId="0" xfId="1" applyFont="1" applyFill="1" applyBorder="1" applyAlignment="1">
      <alignment horizontal="center" vertical="center" wrapText="1" readingOrder="2"/>
    </xf>
    <xf numFmtId="0" fontId="32" fillId="0" borderId="0" xfId="1" applyFont="1" applyFill="1" applyBorder="1" applyAlignment="1">
      <alignment horizontal="center" vertical="center" wrapText="1"/>
    </xf>
    <xf numFmtId="0" fontId="37" fillId="0" borderId="0" xfId="1" applyFont="1" applyFill="1" applyBorder="1" applyAlignment="1">
      <alignment horizontal="center" vertical="center" wrapText="1"/>
    </xf>
    <xf numFmtId="0" fontId="7" fillId="0" borderId="27" xfId="1" applyFont="1" applyFill="1" applyBorder="1" applyAlignment="1">
      <alignment horizontal="right" vertical="center"/>
    </xf>
    <xf numFmtId="0" fontId="5" fillId="0" borderId="27" xfId="1" applyFont="1" applyFill="1" applyBorder="1" applyAlignment="1">
      <alignment horizontal="right" vertical="center"/>
    </xf>
    <xf numFmtId="0" fontId="7" fillId="0" borderId="30" xfId="1" applyFont="1" applyFill="1" applyBorder="1" applyAlignment="1">
      <alignment horizontal="right" vertical="center"/>
    </xf>
    <xf numFmtId="0" fontId="32" fillId="0" borderId="46" xfId="1" applyFont="1" applyFill="1" applyBorder="1" applyAlignment="1">
      <alignment horizontal="left" vertical="center"/>
    </xf>
    <xf numFmtId="0" fontId="7" fillId="0" borderId="41" xfId="1" applyFont="1" applyFill="1" applyBorder="1" applyAlignment="1">
      <alignment horizontal="center" vertical="center"/>
    </xf>
    <xf numFmtId="0" fontId="32" fillId="0" borderId="41" xfId="1" applyFont="1" applyFill="1" applyBorder="1" applyAlignment="1">
      <alignment horizontal="center" vertical="center" readingOrder="1"/>
    </xf>
    <xf numFmtId="0" fontId="9" fillId="0" borderId="13" xfId="1" applyFont="1" applyFill="1" applyBorder="1" applyAlignment="1">
      <alignment horizontal="right" vertical="center" wrapText="1"/>
    </xf>
    <xf numFmtId="0" fontId="9" fillId="0" borderId="13" xfId="1" applyFont="1" applyFill="1" applyBorder="1" applyAlignment="1">
      <alignment horizontal="left" vertical="center"/>
    </xf>
    <xf numFmtId="0" fontId="32" fillId="0" borderId="27" xfId="1" applyFont="1" applyFill="1" applyBorder="1" applyAlignment="1">
      <alignment horizontal="left" vertical="center" readingOrder="1"/>
    </xf>
    <xf numFmtId="0" fontId="32" fillId="0" borderId="31" xfId="1" applyFont="1" applyFill="1" applyBorder="1" applyAlignment="1">
      <alignment horizontal="center" vertical="center" textRotation="90" readingOrder="1"/>
    </xf>
    <xf numFmtId="0" fontId="32" fillId="0" borderId="29" xfId="1" applyFont="1" applyFill="1" applyBorder="1" applyAlignment="1">
      <alignment horizontal="center" vertical="center" textRotation="90" readingOrder="1"/>
    </xf>
    <xf numFmtId="0" fontId="32" fillId="0" borderId="32" xfId="1" applyFont="1" applyFill="1" applyBorder="1" applyAlignment="1">
      <alignment horizontal="center" vertical="center" textRotation="90" readingOrder="1"/>
    </xf>
    <xf numFmtId="0" fontId="5" fillId="0" borderId="33" xfId="1" applyFont="1" applyFill="1" applyBorder="1" applyAlignment="1">
      <alignment horizontal="right" vertical="center"/>
    </xf>
    <xf numFmtId="0" fontId="7" fillId="0" borderId="33" xfId="1" applyFont="1" applyFill="1" applyBorder="1" applyAlignment="1">
      <alignment horizontal="right" vertical="center"/>
    </xf>
    <xf numFmtId="0" fontId="7" fillId="0" borderId="26" xfId="1" applyFont="1" applyFill="1" applyBorder="1" applyAlignment="1">
      <alignment horizontal="right" vertical="center"/>
    </xf>
    <xf numFmtId="0" fontId="7" fillId="0" borderId="23" xfId="1" applyFont="1" applyFill="1" applyBorder="1" applyAlignment="1">
      <alignment horizontal="left" vertical="center"/>
    </xf>
    <xf numFmtId="0" fontId="7" fillId="0" borderId="27" xfId="1" applyFont="1" applyFill="1" applyBorder="1" applyAlignment="1">
      <alignment horizontal="left" vertical="center"/>
    </xf>
    <xf numFmtId="0" fontId="7" fillId="0" borderId="27" xfId="1" applyFont="1" applyFill="1" applyBorder="1" applyAlignment="1">
      <alignment horizontal="left" vertical="center" readingOrder="1"/>
    </xf>
    <xf numFmtId="0" fontId="7" fillId="0" borderId="9" xfId="1" applyFont="1" applyFill="1" applyBorder="1" applyAlignment="1">
      <alignment horizontal="center" vertical="center" wrapText="1"/>
    </xf>
    <xf numFmtId="0" fontId="7" fillId="0" borderId="24" xfId="1" applyFont="1" applyFill="1" applyBorder="1" applyAlignment="1">
      <alignment horizontal="center" vertical="center" textRotation="180"/>
    </xf>
    <xf numFmtId="0" fontId="7" fillId="0" borderId="41" xfId="1" applyFont="1" applyFill="1" applyBorder="1" applyAlignment="1">
      <alignment horizontal="center" vertical="center" readingOrder="1"/>
    </xf>
    <xf numFmtId="0" fontId="7" fillId="0" borderId="0" xfId="1" applyFont="1" applyFill="1" applyBorder="1" applyAlignment="1">
      <alignment horizontal="right" vertical="center"/>
    </xf>
    <xf numFmtId="0" fontId="7" fillId="0" borderId="46" xfId="1" applyFont="1" applyFill="1" applyBorder="1" applyAlignment="1">
      <alignment horizontal="left" vertical="center"/>
    </xf>
    <xf numFmtId="0" fontId="33" fillId="0" borderId="0" xfId="1" applyFont="1" applyFill="1" applyBorder="1" applyAlignment="1">
      <alignment horizontal="center" vertical="center" wrapText="1"/>
    </xf>
    <xf numFmtId="0" fontId="33" fillId="0" borderId="13" xfId="1" applyFont="1" applyFill="1" applyBorder="1" applyAlignment="1">
      <alignment horizontal="left" vertical="center" wrapText="1"/>
    </xf>
    <xf numFmtId="0" fontId="7" fillId="0" borderId="27" xfId="1" applyFont="1" applyFill="1" applyBorder="1" applyAlignment="1">
      <alignment horizontal="center" vertical="center" textRotation="180"/>
    </xf>
    <xf numFmtId="0" fontId="32" fillId="0" borderId="40" xfId="1" applyFont="1" applyFill="1" applyBorder="1" applyAlignment="1">
      <alignment horizontal="center" vertical="center" wrapText="1"/>
    </xf>
    <xf numFmtId="0" fontId="32" fillId="0" borderId="0" xfId="1" applyFont="1" applyFill="1" applyBorder="1" applyAlignment="1">
      <alignment horizontal="left" vertical="center"/>
    </xf>
    <xf numFmtId="0" fontId="32" fillId="0" borderId="30" xfId="1" applyFont="1" applyFill="1" applyBorder="1" applyAlignment="1">
      <alignment horizontal="left" vertical="center"/>
    </xf>
    <xf numFmtId="0" fontId="32" fillId="0" borderId="44" xfId="1" applyFont="1" applyFill="1" applyBorder="1" applyAlignment="1">
      <alignment horizontal="left" vertical="center"/>
    </xf>
    <xf numFmtId="0" fontId="7" fillId="0" borderId="34" xfId="1" applyFont="1" applyFill="1" applyBorder="1" applyAlignment="1">
      <alignment horizontal="right" vertical="center" textRotation="180"/>
    </xf>
    <xf numFmtId="0" fontId="7" fillId="0" borderId="35" xfId="1" applyFont="1" applyFill="1" applyBorder="1" applyAlignment="1">
      <alignment horizontal="right" vertical="center" textRotation="180"/>
    </xf>
    <xf numFmtId="0" fontId="7" fillId="0" borderId="36" xfId="1" applyFont="1" applyFill="1" applyBorder="1" applyAlignment="1">
      <alignment horizontal="right" vertical="center" textRotation="180"/>
    </xf>
    <xf numFmtId="0" fontId="32" fillId="0" borderId="30" xfId="0" applyFont="1" applyFill="1" applyBorder="1" applyAlignment="1">
      <alignment horizontal="left" vertical="center"/>
    </xf>
    <xf numFmtId="0" fontId="7" fillId="0" borderId="43" xfId="1" applyFont="1" applyFill="1" applyBorder="1" applyAlignment="1">
      <alignment horizontal="right" vertical="center"/>
    </xf>
    <xf numFmtId="0" fontId="9" fillId="0" borderId="0" xfId="1" applyFont="1" applyFill="1" applyBorder="1" applyAlignment="1">
      <alignment horizontal="center" vertical="center"/>
    </xf>
    <xf numFmtId="0" fontId="33" fillId="0" borderId="0" xfId="1" applyFont="1" applyFill="1" applyBorder="1" applyAlignment="1">
      <alignment horizontal="center" vertical="center"/>
    </xf>
    <xf numFmtId="0" fontId="7" fillId="0" borderId="0" xfId="1" applyFont="1" applyFill="1" applyBorder="1" applyAlignment="1">
      <alignment horizontal="center" vertical="center" wrapText="1"/>
    </xf>
    <xf numFmtId="0" fontId="9" fillId="0" borderId="13" xfId="0" applyFont="1" applyFill="1" applyBorder="1" applyAlignment="1">
      <alignment horizontal="left"/>
    </xf>
    <xf numFmtId="0" fontId="33" fillId="0" borderId="13" xfId="1" applyFont="1" applyFill="1" applyBorder="1" applyAlignment="1">
      <alignment horizontal="left"/>
    </xf>
    <xf numFmtId="0" fontId="7" fillId="0" borderId="40" xfId="1" applyFont="1" applyFill="1" applyBorder="1" applyAlignment="1">
      <alignment horizontal="center" vertical="center" wrapText="1"/>
    </xf>
    <xf numFmtId="0" fontId="32" fillId="0" borderId="9" xfId="1" applyFont="1" applyFill="1" applyBorder="1" applyAlignment="1">
      <alignment horizontal="center" vertical="center" readingOrder="1"/>
    </xf>
    <xf numFmtId="0" fontId="32" fillId="0" borderId="0" xfId="1" applyFont="1" applyFill="1" applyBorder="1" applyAlignment="1">
      <alignment horizontal="center" vertical="center" readingOrder="1"/>
    </xf>
    <xf numFmtId="0" fontId="32" fillId="0" borderId="40" xfId="1" applyFont="1" applyFill="1" applyBorder="1" applyAlignment="1">
      <alignment horizontal="center" vertical="center" readingOrder="1"/>
    </xf>
    <xf numFmtId="0" fontId="32" fillId="0" borderId="33" xfId="1" applyFont="1" applyFill="1" applyBorder="1" applyAlignment="1">
      <alignment horizontal="left" vertical="center" readingOrder="1"/>
    </xf>
    <xf numFmtId="0" fontId="7" fillId="0" borderId="33" xfId="1" applyFont="1" applyFill="1" applyBorder="1" applyAlignment="1">
      <alignment horizontal="right" vertical="center" wrapText="1"/>
    </xf>
    <xf numFmtId="0" fontId="32" fillId="0" borderId="33" xfId="1" applyFont="1" applyFill="1" applyBorder="1" applyAlignment="1">
      <alignment horizontal="left" vertical="center"/>
    </xf>
    <xf numFmtId="0" fontId="7" fillId="0" borderId="27" xfId="1" applyFont="1" applyFill="1" applyBorder="1" applyAlignment="1">
      <alignment vertical="center"/>
    </xf>
    <xf numFmtId="0" fontId="32" fillId="0" borderId="0" xfId="0" applyFont="1" applyFill="1" applyBorder="1" applyAlignment="1">
      <alignment horizontal="left" vertical="center"/>
    </xf>
    <xf numFmtId="0" fontId="7" fillId="0" borderId="24" xfId="1" applyFont="1" applyFill="1" applyBorder="1" applyAlignment="1">
      <alignment horizontal="right" vertical="center" textRotation="180"/>
    </xf>
    <xf numFmtId="0" fontId="32" fillId="0" borderId="25" xfId="1" applyFont="1" applyFill="1" applyBorder="1" applyAlignment="1">
      <alignment horizontal="center" vertical="center" textRotation="90" readingOrder="1"/>
    </xf>
    <xf numFmtId="0" fontId="33" fillId="0" borderId="13" xfId="1" applyFont="1" applyFill="1" applyBorder="1" applyAlignment="1">
      <alignment horizontal="left" vertical="center"/>
    </xf>
    <xf numFmtId="0" fontId="9" fillId="0" borderId="13" xfId="1" applyFont="1" applyFill="1" applyBorder="1" applyAlignment="1">
      <alignment horizontal="center" vertical="center"/>
    </xf>
    <xf numFmtId="0" fontId="32" fillId="0" borderId="43" xfId="1" applyFont="1" applyFill="1" applyBorder="1" applyAlignment="1">
      <alignment horizontal="left" vertical="center" readingOrder="1"/>
    </xf>
    <xf numFmtId="0" fontId="7" fillId="0" borderId="24" xfId="1" applyFont="1" applyFill="1" applyBorder="1" applyAlignment="1">
      <alignment vertical="center" textRotation="180"/>
    </xf>
    <xf numFmtId="0" fontId="32" fillId="0" borderId="0" xfId="1" applyFont="1" applyFill="1" applyBorder="1" applyAlignment="1">
      <alignment horizontal="left" vertical="center" readingOrder="1"/>
    </xf>
    <xf numFmtId="0" fontId="7" fillId="0" borderId="25" xfId="1" applyFont="1" applyFill="1" applyBorder="1" applyAlignment="1">
      <alignment horizontal="center" vertical="center" textRotation="90" readingOrder="1"/>
    </xf>
    <xf numFmtId="0" fontId="7" fillId="0" borderId="0" xfId="1" applyFont="1" applyFill="1" applyBorder="1" applyAlignment="1">
      <alignment horizontal="left" vertical="center" readingOrder="1"/>
    </xf>
    <xf numFmtId="0" fontId="7" fillId="0" borderId="9" xfId="1" applyFont="1" applyFill="1" applyBorder="1" applyAlignment="1">
      <alignment horizontal="center" vertical="center" readingOrder="1"/>
    </xf>
    <xf numFmtId="0" fontId="7" fillId="0" borderId="0" xfId="1" applyFont="1" applyFill="1" applyBorder="1" applyAlignment="1">
      <alignment horizontal="center" vertical="center" readingOrder="1"/>
    </xf>
    <xf numFmtId="0" fontId="7" fillId="0" borderId="40" xfId="1" applyFont="1" applyFill="1" applyBorder="1" applyAlignment="1">
      <alignment horizontal="center" vertical="center" readingOrder="1"/>
    </xf>
    <xf numFmtId="0" fontId="7" fillId="0" borderId="33" xfId="1" applyFont="1" applyFill="1" applyBorder="1" applyAlignment="1">
      <alignment horizontal="left" vertical="center" readingOrder="1"/>
    </xf>
    <xf numFmtId="0" fontId="5" fillId="0" borderId="41" xfId="1" applyFont="1" applyFill="1" applyBorder="1" applyAlignment="1">
      <alignment horizontal="center" vertical="center"/>
    </xf>
    <xf numFmtId="0" fontId="5" fillId="0" borderId="0" xfId="1" applyFont="1" applyFill="1" applyBorder="1" applyAlignment="1">
      <alignment horizontal="right" vertical="center"/>
    </xf>
    <xf numFmtId="0" fontId="9" fillId="0" borderId="33" xfId="1" applyFont="1" applyFill="1" applyBorder="1" applyAlignment="1">
      <alignment horizontal="right" vertical="center"/>
    </xf>
    <xf numFmtId="0" fontId="14" fillId="0" borderId="9" xfId="1" applyFont="1" applyFill="1" applyBorder="1" applyAlignment="1">
      <alignment horizontal="center" vertical="center"/>
    </xf>
    <xf numFmtId="0" fontId="7" fillId="0" borderId="9" xfId="1" applyFont="1" applyFill="1" applyBorder="1" applyAlignment="1">
      <alignment horizontal="left" vertical="center" indent="1"/>
    </xf>
    <xf numFmtId="0" fontId="9" fillId="0" borderId="8" xfId="1" applyFont="1" applyFill="1" applyBorder="1" applyAlignment="1">
      <alignment horizontal="center" vertical="center"/>
    </xf>
    <xf numFmtId="0" fontId="0" fillId="0" borderId="0" xfId="0" applyFill="1" applyAlignment="1">
      <alignment horizontal="center" vertical="center"/>
    </xf>
    <xf numFmtId="0" fontId="32" fillId="0" borderId="41" xfId="1" applyFont="1" applyFill="1" applyBorder="1" applyAlignment="1">
      <alignment horizontal="left" vertical="center" readingOrder="1"/>
    </xf>
    <xf numFmtId="0" fontId="7" fillId="0" borderId="0" xfId="1" applyFont="1" applyFill="1" applyBorder="1" applyAlignment="1">
      <alignment vertical="center"/>
    </xf>
    <xf numFmtId="0" fontId="32" fillId="0" borderId="25" xfId="1" applyFont="1" applyFill="1" applyBorder="1" applyAlignment="1">
      <alignment vertical="center" textRotation="90" readingOrder="1"/>
    </xf>
    <xf numFmtId="0" fontId="7" fillId="0" borderId="9" xfId="1" applyFont="1" applyFill="1" applyBorder="1" applyAlignment="1">
      <alignment vertical="center"/>
    </xf>
    <xf numFmtId="0" fontId="7" fillId="0" borderId="40" xfId="1" applyFont="1" applyFill="1" applyBorder="1" applyAlignment="1">
      <alignment vertical="center"/>
    </xf>
    <xf numFmtId="0" fontId="7" fillId="0" borderId="27" xfId="0" applyFont="1" applyFill="1" applyBorder="1" applyAlignment="1">
      <alignment horizontal="left" vertical="center"/>
    </xf>
    <xf numFmtId="0" fontId="7" fillId="0" borderId="40" xfId="0" applyFont="1" applyFill="1" applyBorder="1" applyAlignment="1">
      <alignment horizontal="left" vertical="center"/>
    </xf>
    <xf numFmtId="0" fontId="7" fillId="0" borderId="13" xfId="1" applyFont="1" applyFill="1" applyBorder="1" applyAlignment="1">
      <alignment horizontal="left" vertical="center" indent="1"/>
    </xf>
    <xf numFmtId="0" fontId="7" fillId="0" borderId="13" xfId="1" applyFont="1" applyFill="1" applyBorder="1" applyAlignment="1">
      <alignment horizontal="center" vertical="center" readingOrder="1"/>
    </xf>
    <xf numFmtId="0" fontId="7" fillId="0" borderId="24" xfId="1" applyFont="1" applyFill="1" applyBorder="1" applyAlignment="1">
      <alignment horizontal="left" vertical="center" textRotation="180"/>
    </xf>
    <xf numFmtId="0" fontId="7" fillId="0" borderId="30" xfId="0" applyFont="1" applyFill="1" applyBorder="1" applyAlignment="1">
      <alignment horizontal="left" vertical="center"/>
    </xf>
    <xf numFmtId="0" fontId="7" fillId="0" borderId="43" xfId="1" applyFont="1" applyFill="1" applyBorder="1" applyAlignment="1">
      <alignment horizontal="left" vertical="center"/>
    </xf>
    <xf numFmtId="0" fontId="9" fillId="0" borderId="8" xfId="0" applyFont="1" applyFill="1" applyBorder="1" applyAlignment="1">
      <alignment horizontal="center" vertical="center"/>
    </xf>
    <xf numFmtId="0" fontId="9" fillId="0" borderId="0" xfId="0" applyFont="1" applyFill="1" applyBorder="1" applyAlignment="1">
      <alignment horizontal="center" vertical="center"/>
    </xf>
    <xf numFmtId="0" fontId="33" fillId="0" borderId="0" xfId="0" applyFont="1" applyFill="1" applyBorder="1" applyAlignment="1">
      <alignment horizontal="center" vertical="center"/>
    </xf>
    <xf numFmtId="0" fontId="7" fillId="0" borderId="9" xfId="0" applyFont="1" applyFill="1" applyBorder="1" applyAlignment="1">
      <alignment horizontal="center" vertical="center"/>
    </xf>
    <xf numFmtId="0" fontId="7" fillId="0" borderId="27" xfId="0" applyFont="1" applyFill="1" applyBorder="1" applyAlignment="1">
      <alignment horizontal="right" vertical="center"/>
    </xf>
    <xf numFmtId="0" fontId="32" fillId="0" borderId="0" xfId="0" applyFont="1" applyFill="1" applyBorder="1" applyAlignment="1">
      <alignment horizontal="center" vertical="center"/>
    </xf>
    <xf numFmtId="0" fontId="7" fillId="0" borderId="40" xfId="0" applyFont="1" applyFill="1" applyBorder="1" applyAlignment="1">
      <alignment horizontal="right" vertical="center"/>
    </xf>
    <xf numFmtId="0" fontId="32" fillId="0" borderId="40" xfId="0" applyFont="1" applyFill="1" applyBorder="1" applyAlignment="1">
      <alignment horizontal="left" vertical="center"/>
    </xf>
    <xf numFmtId="0" fontId="7" fillId="0" borderId="13" xfId="0" applyFont="1" applyFill="1" applyBorder="1" applyAlignment="1">
      <alignment horizontal="right" vertical="center"/>
    </xf>
    <xf numFmtId="0" fontId="32" fillId="0" borderId="13" xfId="1" applyFont="1" applyFill="1" applyBorder="1" applyAlignment="1">
      <alignment horizontal="center" vertical="center" readingOrder="1"/>
    </xf>
    <xf numFmtId="0" fontId="9" fillId="0" borderId="13" xfId="0" applyFont="1" applyFill="1" applyBorder="1" applyAlignment="1">
      <alignment horizontal="left" vertical="center"/>
    </xf>
    <xf numFmtId="0" fontId="9" fillId="0" borderId="13" xfId="0" applyFont="1" applyFill="1" applyBorder="1" applyAlignment="1">
      <alignment horizontal="right" vertical="center"/>
    </xf>
    <xf numFmtId="0" fontId="7" fillId="0" borderId="0" xfId="0" applyFont="1" applyFill="1" applyBorder="1" applyAlignment="1">
      <alignment horizontal="center" vertical="center"/>
    </xf>
    <xf numFmtId="0" fontId="22" fillId="0" borderId="9" xfId="0" applyFont="1" applyFill="1" applyBorder="1" applyAlignment="1">
      <alignment horizontal="center" vertical="center"/>
    </xf>
    <xf numFmtId="0" fontId="7" fillId="0" borderId="13" xfId="0" applyFont="1" applyFill="1" applyBorder="1" applyAlignment="1">
      <alignment horizontal="center" vertical="center"/>
    </xf>
    <xf numFmtId="0" fontId="7" fillId="0" borderId="43" xfId="0" applyFont="1" applyFill="1" applyBorder="1" applyAlignment="1">
      <alignment horizontal="right" vertical="center"/>
    </xf>
    <xf numFmtId="0" fontId="32" fillId="0" borderId="46" xfId="0" applyFont="1" applyFill="1" applyBorder="1" applyAlignment="1">
      <alignment horizontal="left" vertical="center"/>
    </xf>
    <xf numFmtId="0" fontId="9" fillId="0" borderId="0" xfId="1" applyFont="1" applyFill="1" applyBorder="1" applyAlignment="1">
      <alignment horizontal="right" vertical="center" wrapText="1"/>
    </xf>
    <xf numFmtId="0" fontId="9" fillId="0" borderId="0" xfId="1" applyFont="1" applyFill="1" applyBorder="1" applyAlignment="1">
      <alignment horizontal="left" vertical="center" wrapText="1"/>
    </xf>
    <xf numFmtId="0" fontId="7" fillId="0" borderId="9" xfId="0" applyFont="1" applyFill="1" applyBorder="1" applyAlignment="1">
      <alignment horizontal="center" vertical="center" wrapText="1"/>
    </xf>
    <xf numFmtId="0" fontId="7" fillId="0" borderId="9" xfId="0" applyFont="1" applyFill="1" applyBorder="1" applyAlignment="1">
      <alignment horizontal="left" vertical="center"/>
    </xf>
    <xf numFmtId="0" fontId="7" fillId="0" borderId="0" xfId="0" applyFont="1" applyFill="1" applyBorder="1" applyAlignment="1">
      <alignment horizontal="left" vertical="center"/>
    </xf>
    <xf numFmtId="0" fontId="32" fillId="0" borderId="0" xfId="0" applyFont="1" applyFill="1" applyBorder="1" applyAlignment="1">
      <alignment horizontal="center" vertical="center" wrapText="1"/>
    </xf>
    <xf numFmtId="0" fontId="7" fillId="0" borderId="44" xfId="1" applyFont="1" applyFill="1" applyBorder="1" applyAlignment="1">
      <alignment horizontal="left" vertical="center"/>
    </xf>
    <xf numFmtId="0" fontId="7" fillId="0" borderId="41" xfId="1" applyFont="1" applyFill="1" applyBorder="1" applyAlignment="1">
      <alignment horizontal="left" vertical="center" readingOrder="1"/>
    </xf>
    <xf numFmtId="0" fontId="27" fillId="0" borderId="60" xfId="1" applyFont="1" applyFill="1" applyBorder="1" applyAlignment="1">
      <alignment horizontal="center" vertical="top" wrapText="1"/>
    </xf>
    <xf numFmtId="0" fontId="7" fillId="0" borderId="61" xfId="1" applyFont="1" applyFill="1" applyBorder="1" applyAlignment="1">
      <alignment horizontal="center" vertical="center" wrapText="1"/>
    </xf>
    <xf numFmtId="0" fontId="41" fillId="0" borderId="61" xfId="1" applyFont="1" applyFill="1" applyBorder="1" applyAlignment="1">
      <alignment horizontal="center" vertical="center" wrapText="1"/>
    </xf>
    <xf numFmtId="0" fontId="32" fillId="0" borderId="0" xfId="1" applyFont="1" applyFill="1" applyAlignment="1">
      <alignment horizontal="center" vertical="center"/>
    </xf>
    <xf numFmtId="0" fontId="7" fillId="0" borderId="46" xfId="1" applyFont="1" applyFill="1" applyBorder="1" applyAlignment="1">
      <alignment horizontal="right" vertical="center"/>
    </xf>
    <xf numFmtId="0" fontId="7" fillId="0" borderId="0" xfId="1" applyFont="1" applyFill="1" applyBorder="1" applyAlignment="1">
      <alignment horizontal="left" vertical="center"/>
    </xf>
    <xf numFmtId="0" fontId="7" fillId="0" borderId="0" xfId="1" applyFont="1" applyFill="1" applyBorder="1" applyAlignment="1">
      <alignment horizontal="center" vertical="center" textRotation="90" readingOrder="1"/>
    </xf>
    <xf numFmtId="0" fontId="7" fillId="0" borderId="0" xfId="1" applyFont="1" applyFill="1" applyBorder="1" applyAlignment="1">
      <alignment horizontal="right" textRotation="90" wrapText="1" shrinkToFit="1"/>
    </xf>
    <xf numFmtId="164" fontId="7" fillId="0" borderId="0" xfId="1" applyNumberFormat="1" applyFont="1" applyFill="1" applyBorder="1" applyAlignment="1">
      <alignment horizontal="right" textRotation="90" wrapText="1" shrinkToFit="1"/>
    </xf>
    <xf numFmtId="0" fontId="7" fillId="0" borderId="0" xfId="1" applyFont="1" applyFill="1" applyBorder="1" applyAlignment="1">
      <alignment horizontal="center" textRotation="90" wrapText="1" shrinkToFit="1"/>
    </xf>
    <xf numFmtId="0" fontId="32" fillId="0" borderId="0" xfId="1" applyFont="1" applyFill="1" applyBorder="1" applyAlignment="1">
      <alignment horizontal="center" vertical="center" wrapText="1" shrinkToFit="1"/>
    </xf>
    <xf numFmtId="0" fontId="7" fillId="0" borderId="9" xfId="1" applyFont="1" applyFill="1" applyBorder="1" applyAlignment="1">
      <alignment horizontal="center" vertical="center" wrapText="1" shrinkToFit="1"/>
    </xf>
    <xf numFmtId="0" fontId="32" fillId="0" borderId="9" xfId="1" applyFont="1" applyFill="1" applyBorder="1" applyAlignment="1">
      <alignment horizontal="center" vertical="center" wrapText="1" shrinkToFit="1"/>
    </xf>
    <xf numFmtId="0" fontId="32" fillId="0" borderId="0" xfId="1" applyFont="1" applyFill="1" applyBorder="1" applyAlignment="1">
      <alignment horizontal="center" vertical="center" shrinkToFit="1"/>
    </xf>
    <xf numFmtId="0" fontId="22" fillId="0" borderId="9" xfId="1" applyFont="1" applyFill="1" applyBorder="1" applyAlignment="1">
      <alignment horizontal="center" vertical="center" shrinkToFit="1"/>
    </xf>
    <xf numFmtId="0" fontId="9" fillId="0" borderId="41" xfId="1" applyFont="1" applyFill="1" applyBorder="1" applyAlignment="1">
      <alignment horizontal="center" vertical="center"/>
    </xf>
    <xf numFmtId="0" fontId="9" fillId="0" borderId="27" xfId="1" applyFont="1" applyFill="1" applyBorder="1" applyAlignment="1">
      <alignment horizontal="right" vertical="center"/>
    </xf>
    <xf numFmtId="0" fontId="9" fillId="0" borderId="40" xfId="1" applyFont="1" applyFill="1" applyBorder="1" applyAlignment="1">
      <alignment horizontal="right" vertical="center"/>
    </xf>
    <xf numFmtId="0" fontId="7" fillId="0" borderId="0" xfId="1" applyFont="1" applyFill="1" applyBorder="1" applyAlignment="1">
      <alignment horizontal="center" vertical="center" textRotation="90" wrapText="1"/>
    </xf>
    <xf numFmtId="0" fontId="7" fillId="0" borderId="0" xfId="1" applyFont="1" applyFill="1" applyBorder="1" applyAlignment="1">
      <alignment horizontal="center" textRotation="90" wrapText="1"/>
    </xf>
    <xf numFmtId="0" fontId="22" fillId="0" borderId="9" xfId="1" applyFont="1" applyFill="1" applyBorder="1" applyAlignment="1">
      <alignment horizontal="center" vertical="center" wrapText="1"/>
    </xf>
    <xf numFmtId="0" fontId="7" fillId="0" borderId="0" xfId="1" applyFont="1" applyFill="1" applyBorder="1" applyAlignment="1">
      <alignment horizontal="center" vertical="center" wrapText="1" shrinkToFit="1"/>
    </xf>
    <xf numFmtId="0" fontId="7" fillId="0" borderId="0" xfId="1" applyFont="1" applyFill="1" applyBorder="1" applyAlignment="1">
      <alignment horizontal="right" textRotation="90" wrapText="1"/>
    </xf>
    <xf numFmtId="0" fontId="7" fillId="0" borderId="9" xfId="1" applyFont="1" applyFill="1" applyBorder="1" applyAlignment="1">
      <alignment horizontal="center" vertical="center" shrinkToFit="1"/>
    </xf>
    <xf numFmtId="0" fontId="7" fillId="0" borderId="9" xfId="1" applyFont="1" applyFill="1" applyBorder="1" applyAlignment="1">
      <alignment horizontal="center" vertical="center" textRotation="90" wrapText="1"/>
    </xf>
    <xf numFmtId="0" fontId="7" fillId="0" borderId="40" xfId="1" applyFont="1" applyFill="1" applyBorder="1" applyAlignment="1">
      <alignment horizontal="right" vertical="center"/>
    </xf>
    <xf numFmtId="0" fontId="9" fillId="0" borderId="9" xfId="1" applyFont="1" applyFill="1" applyBorder="1" applyAlignment="1">
      <alignment horizontal="center" vertical="center"/>
    </xf>
    <xf numFmtId="0" fontId="9" fillId="0" borderId="13" xfId="0" applyFont="1" applyFill="1" applyBorder="1" applyAlignment="1">
      <alignment horizontal="right"/>
    </xf>
    <xf numFmtId="0" fontId="7" fillId="0" borderId="9" xfId="0" applyFont="1" applyFill="1" applyBorder="1" applyAlignment="1">
      <alignment horizontal="center" vertical="center" shrinkToFit="1"/>
    </xf>
    <xf numFmtId="0" fontId="7" fillId="0" borderId="0" xfId="0" applyFont="1" applyFill="1" applyBorder="1" applyAlignment="1">
      <alignment horizontal="right" vertical="center" wrapText="1" shrinkToFit="1"/>
    </xf>
    <xf numFmtId="0" fontId="7" fillId="0" borderId="0" xfId="0" applyFont="1" applyFill="1" applyBorder="1" applyAlignment="1">
      <alignment horizontal="center" vertical="center" wrapText="1" shrinkToFit="1"/>
    </xf>
    <xf numFmtId="0" fontId="7" fillId="0" borderId="40" xfId="0" applyFont="1" applyFill="1" applyBorder="1" applyAlignment="1">
      <alignment horizontal="center" vertical="center" wrapText="1" shrinkToFit="1"/>
    </xf>
    <xf numFmtId="0" fontId="7" fillId="0" borderId="0" xfId="0" applyFont="1" applyFill="1" applyBorder="1" applyAlignment="1">
      <alignment horizontal="right" vertical="center" shrinkToFit="1"/>
    </xf>
    <xf numFmtId="0" fontId="7" fillId="9" borderId="43" xfId="1" applyFont="1" applyFill="1" applyBorder="1" applyAlignment="1">
      <alignment horizontal="left" vertical="center"/>
    </xf>
    <xf numFmtId="0" fontId="32" fillId="9" borderId="43" xfId="1" applyFont="1" applyFill="1" applyBorder="1" applyAlignment="1">
      <alignment horizontal="left" vertical="center"/>
    </xf>
    <xf numFmtId="0" fontId="32" fillId="9" borderId="27" xfId="1" applyFont="1" applyFill="1" applyBorder="1" applyAlignment="1">
      <alignment horizontal="left" vertical="center"/>
    </xf>
    <xf numFmtId="0" fontId="32" fillId="9" borderId="24" xfId="1" applyFont="1" applyFill="1" applyBorder="1" applyAlignment="1">
      <alignment horizontal="left" vertical="center"/>
    </xf>
    <xf numFmtId="0" fontId="7" fillId="0" borderId="27" xfId="1" applyFont="1" applyFill="1" applyBorder="1" applyAlignment="1">
      <alignment vertical="center" textRotation="180"/>
    </xf>
    <xf numFmtId="0" fontId="9" fillId="9" borderId="13" xfId="1" applyFont="1" applyFill="1" applyBorder="1" applyAlignment="1">
      <alignment horizontal="left" vertical="center" wrapText="1"/>
    </xf>
    <xf numFmtId="0" fontId="7" fillId="9" borderId="9" xfId="1" applyFont="1" applyFill="1" applyBorder="1" applyAlignment="1">
      <alignment horizontal="center" vertical="center"/>
    </xf>
    <xf numFmtId="0" fontId="32" fillId="9" borderId="9" xfId="1" applyFont="1" applyFill="1" applyBorder="1" applyAlignment="1">
      <alignment horizontal="center" vertical="center"/>
    </xf>
    <xf numFmtId="0" fontId="32" fillId="9" borderId="0" xfId="1" applyFont="1" applyFill="1" applyBorder="1" applyAlignment="1">
      <alignment horizontal="center" vertical="center"/>
    </xf>
    <xf numFmtId="0" fontId="32" fillId="9" borderId="40" xfId="1" applyFont="1" applyFill="1" applyBorder="1" applyAlignment="1">
      <alignment horizontal="center" vertical="center"/>
    </xf>
    <xf numFmtId="0" fontId="32" fillId="9" borderId="0" xfId="1" applyFont="1" applyFill="1" applyBorder="1" applyAlignment="1">
      <alignment horizontal="center" vertical="center" wrapText="1"/>
    </xf>
    <xf numFmtId="0" fontId="7" fillId="9" borderId="40" xfId="1" applyFont="1" applyFill="1" applyBorder="1" applyAlignment="1">
      <alignment horizontal="center" vertical="center"/>
    </xf>
    <xf numFmtId="0" fontId="32" fillId="9" borderId="31" xfId="1" applyFont="1" applyFill="1" applyBorder="1" applyAlignment="1">
      <alignment horizontal="center" vertical="center" textRotation="90" readingOrder="1"/>
    </xf>
    <xf numFmtId="0" fontId="32" fillId="9" borderId="29" xfId="1" applyFont="1" applyFill="1" applyBorder="1" applyAlignment="1">
      <alignment horizontal="center" vertical="center" textRotation="90" readingOrder="1"/>
    </xf>
    <xf numFmtId="0" fontId="32" fillId="9" borderId="32" xfId="1" applyFont="1" applyFill="1" applyBorder="1" applyAlignment="1">
      <alignment horizontal="center" vertical="center" textRotation="90" readingOrder="1"/>
    </xf>
    <xf numFmtId="0" fontId="7" fillId="9" borderId="27" xfId="1" applyFont="1" applyFill="1" applyBorder="1" applyAlignment="1">
      <alignment horizontal="right" vertical="center"/>
    </xf>
    <xf numFmtId="0" fontId="5" fillId="9" borderId="27" xfId="1" applyFont="1" applyFill="1" applyBorder="1" applyAlignment="1">
      <alignment horizontal="right" vertical="center"/>
    </xf>
    <xf numFmtId="0" fontId="7" fillId="9" borderId="34" xfId="1" applyFont="1" applyFill="1" applyBorder="1" applyAlignment="1">
      <alignment vertical="center" textRotation="180"/>
    </xf>
    <xf numFmtId="0" fontId="7" fillId="9" borderId="35" xfId="1" applyFont="1" applyFill="1" applyBorder="1" applyAlignment="1">
      <alignment vertical="center" textRotation="180"/>
    </xf>
    <xf numFmtId="0" fontId="7" fillId="9" borderId="36" xfId="1" applyFont="1" applyFill="1" applyBorder="1" applyAlignment="1">
      <alignment vertical="center" textRotation="180"/>
    </xf>
    <xf numFmtId="0" fontId="7" fillId="9" borderId="27" xfId="1" applyFont="1" applyFill="1" applyBorder="1" applyAlignment="1">
      <alignment horizontal="left" vertical="center" readingOrder="1"/>
    </xf>
    <xf numFmtId="0" fontId="7" fillId="9" borderId="43" xfId="1" applyFont="1" applyFill="1" applyBorder="1" applyAlignment="1">
      <alignment horizontal="right" vertical="center"/>
    </xf>
    <xf numFmtId="0" fontId="7" fillId="9" borderId="31" xfId="1" applyFont="1" applyFill="1" applyBorder="1" applyAlignment="1">
      <alignment horizontal="center" vertical="center" textRotation="90" readingOrder="1"/>
    </xf>
    <xf numFmtId="0" fontId="7" fillId="9" borderId="29" xfId="1" applyFont="1" applyFill="1" applyBorder="1" applyAlignment="1">
      <alignment horizontal="center" vertical="center" textRotation="90" readingOrder="1"/>
    </xf>
    <xf numFmtId="0" fontId="7" fillId="9" borderId="32" xfId="1" applyFont="1" applyFill="1" applyBorder="1" applyAlignment="1">
      <alignment horizontal="center" vertical="center" textRotation="90" readingOrder="1"/>
    </xf>
    <xf numFmtId="0" fontId="7" fillId="9" borderId="34" xfId="1" applyFont="1" applyFill="1" applyBorder="1" applyAlignment="1">
      <alignment horizontal="center" vertical="center" textRotation="180"/>
    </xf>
    <xf numFmtId="0" fontId="7" fillId="9" borderId="35" xfId="1" applyFont="1" applyFill="1" applyBorder="1" applyAlignment="1">
      <alignment horizontal="center" vertical="center" textRotation="180"/>
    </xf>
    <xf numFmtId="0" fontId="7" fillId="9" borderId="36" xfId="1" applyFont="1" applyFill="1" applyBorder="1" applyAlignment="1">
      <alignment horizontal="center" vertical="center" textRotation="180"/>
    </xf>
    <xf numFmtId="0" fontId="7" fillId="9" borderId="46" xfId="0" applyFont="1" applyFill="1" applyBorder="1" applyAlignment="1">
      <alignment horizontal="left" vertical="center"/>
    </xf>
    <xf numFmtId="0" fontId="7" fillId="9" borderId="46" xfId="1" applyFont="1" applyFill="1" applyBorder="1" applyAlignment="1">
      <alignment horizontal="right" vertical="center"/>
    </xf>
    <xf numFmtId="0" fontId="7" fillId="9" borderId="41" xfId="1" applyFont="1" applyFill="1" applyBorder="1" applyAlignment="1">
      <alignment horizontal="center" vertical="center"/>
    </xf>
    <xf numFmtId="0" fontId="32" fillId="9" borderId="46" xfId="0" applyFont="1" applyFill="1" applyBorder="1" applyAlignment="1">
      <alignment horizontal="left" vertical="center"/>
    </xf>
    <xf numFmtId="0" fontId="32" fillId="9" borderId="27" xfId="1" applyFont="1" applyFill="1" applyBorder="1" applyAlignment="1">
      <alignment horizontal="left" vertical="center" readingOrder="1"/>
    </xf>
    <xf numFmtId="0" fontId="32" fillId="9" borderId="41" xfId="1" applyFont="1" applyFill="1" applyBorder="1" applyAlignment="1">
      <alignment horizontal="center" vertical="center" readingOrder="1"/>
    </xf>
    <xf numFmtId="0" fontId="9" fillId="9" borderId="13" xfId="1" applyFont="1" applyFill="1" applyBorder="1" applyAlignment="1">
      <alignment horizontal="left" vertical="center"/>
    </xf>
    <xf numFmtId="0" fontId="7" fillId="9" borderId="27" xfId="1" applyFont="1" applyFill="1" applyBorder="1" applyAlignment="1">
      <alignment horizontal="left" vertical="center"/>
    </xf>
    <xf numFmtId="0" fontId="9" fillId="9" borderId="13" xfId="1" applyFont="1" applyFill="1" applyBorder="1" applyAlignment="1">
      <alignment horizontal="center" vertical="center"/>
    </xf>
    <xf numFmtId="0" fontId="9" fillId="9" borderId="13" xfId="1" applyFont="1" applyFill="1" applyBorder="1" applyAlignment="1">
      <alignment horizontal="right" vertical="center" wrapText="1"/>
    </xf>
    <xf numFmtId="0" fontId="7" fillId="0" borderId="44" xfId="1" applyFont="1" applyFill="1" applyBorder="1" applyAlignment="1">
      <alignment horizontal="left" vertical="center" wrapText="1"/>
    </xf>
    <xf numFmtId="0" fontId="7" fillId="0" borderId="13" xfId="1" applyFont="1" applyFill="1" applyBorder="1" applyAlignment="1">
      <alignment horizontal="right" vertical="center"/>
    </xf>
    <xf numFmtId="0" fontId="7" fillId="0" borderId="9" xfId="1" applyFont="1" applyFill="1" applyBorder="1" applyAlignment="1">
      <alignment horizontal="center" vertical="center" readingOrder="2"/>
    </xf>
    <xf numFmtId="0" fontId="32" fillId="0" borderId="43" xfId="1" applyFont="1" applyFill="1" applyBorder="1" applyAlignment="1">
      <alignment vertical="center"/>
    </xf>
    <xf numFmtId="0" fontId="9" fillId="0" borderId="13" xfId="1" applyFont="1" applyFill="1" applyBorder="1" applyAlignment="1">
      <alignment horizontal="center" vertical="center" wrapText="1"/>
    </xf>
    <xf numFmtId="0" fontId="32" fillId="0" borderId="9" xfId="1" applyFont="1" applyFill="1" applyBorder="1" applyAlignment="1">
      <alignment horizontal="center" vertical="center" wrapText="1"/>
    </xf>
    <xf numFmtId="0" fontId="32" fillId="0" borderId="27" xfId="1" applyFont="1" applyFill="1" applyBorder="1" applyAlignment="1">
      <alignment vertical="center" readingOrder="1"/>
    </xf>
    <xf numFmtId="0" fontId="32" fillId="0" borderId="33" xfId="1" applyFont="1" applyFill="1" applyBorder="1" applyAlignment="1">
      <alignment vertical="center" readingOrder="1"/>
    </xf>
    <xf numFmtId="0" fontId="32" fillId="0" borderId="45" xfId="1" applyFont="1" applyFill="1" applyBorder="1" applyAlignment="1">
      <alignment horizontal="center" vertical="center" textRotation="90" readingOrder="1"/>
    </xf>
    <xf numFmtId="0" fontId="22" fillId="0" borderId="27" xfId="1" applyFont="1" applyFill="1" applyBorder="1" applyAlignment="1">
      <alignment horizontal="right" vertical="center"/>
    </xf>
    <xf numFmtId="0" fontId="7" fillId="0" borderId="9" xfId="1" applyFont="1" applyFill="1" applyBorder="1" applyAlignment="1">
      <alignment horizontal="right" vertical="center" wrapText="1"/>
    </xf>
    <xf numFmtId="0" fontId="9" fillId="0" borderId="0" xfId="1" applyFont="1" applyFill="1" applyAlignment="1">
      <alignment horizontal="right"/>
    </xf>
    <xf numFmtId="0" fontId="7" fillId="0" borderId="41" xfId="1" applyFont="1" applyFill="1" applyBorder="1" applyAlignment="1">
      <alignment horizontal="right" vertical="center"/>
    </xf>
    <xf numFmtId="0" fontId="32" fillId="0" borderId="41" xfId="1" applyFont="1" applyFill="1" applyBorder="1" applyAlignment="1">
      <alignment horizontal="center" vertical="center"/>
    </xf>
    <xf numFmtId="0" fontId="7" fillId="0" borderId="0" xfId="1" applyFont="1" applyFill="1" applyBorder="1" applyAlignment="1">
      <alignment horizontal="center" vertical="center" textRotation="180"/>
    </xf>
    <xf numFmtId="0" fontId="32" fillId="0" borderId="41" xfId="1" applyFont="1" applyFill="1" applyBorder="1" applyAlignment="1">
      <alignment horizontal="left" vertical="center"/>
    </xf>
    <xf numFmtId="0" fontId="7" fillId="0" borderId="33" xfId="0" applyFont="1" applyFill="1" applyBorder="1" applyAlignment="1">
      <alignment horizontal="right" vertical="center"/>
    </xf>
    <xf numFmtId="0" fontId="9" fillId="0" borderId="0" xfId="0" applyFont="1" applyFill="1" applyBorder="1" applyAlignment="1">
      <alignment horizontal="left" vertical="center"/>
    </xf>
    <xf numFmtId="0" fontId="9" fillId="0" borderId="0" xfId="0" applyFont="1" applyFill="1" applyBorder="1" applyAlignment="1">
      <alignment horizontal="right" vertical="center"/>
    </xf>
    <xf numFmtId="0" fontId="7" fillId="0" borderId="40" xfId="0" applyFont="1" applyFill="1" applyBorder="1" applyAlignment="1">
      <alignment horizontal="center" vertical="center"/>
    </xf>
    <xf numFmtId="0" fontId="7" fillId="0" borderId="41" xfId="0" applyFont="1" applyFill="1" applyBorder="1" applyAlignment="1">
      <alignment horizontal="center" vertical="center"/>
    </xf>
    <xf numFmtId="0" fontId="7" fillId="0" borderId="0" xfId="0" applyFont="1" applyFill="1" applyBorder="1" applyAlignment="1">
      <alignment horizontal="right" vertical="center"/>
    </xf>
    <xf numFmtId="0" fontId="32" fillId="0" borderId="9" xfId="0" applyFont="1" applyFill="1" applyBorder="1" applyAlignment="1">
      <alignment horizontal="center" vertical="center"/>
    </xf>
    <xf numFmtId="0" fontId="32" fillId="0" borderId="40" xfId="0" applyFont="1" applyFill="1" applyBorder="1" applyAlignment="1">
      <alignment horizontal="center" vertical="center"/>
    </xf>
    <xf numFmtId="0" fontId="7" fillId="0" borderId="41" xfId="0" applyFont="1" applyFill="1" applyBorder="1" applyAlignment="1">
      <alignment horizontal="right" vertical="center"/>
    </xf>
    <xf numFmtId="0" fontId="27" fillId="0" borderId="9" xfId="0" applyFont="1" applyFill="1" applyBorder="1" applyAlignment="1">
      <alignment horizontal="center" vertical="center" wrapText="1"/>
    </xf>
    <xf numFmtId="0" fontId="41" fillId="0" borderId="0" xfId="0" applyFont="1" applyFill="1" applyBorder="1" applyAlignment="1">
      <alignment horizontal="center" vertical="center" wrapText="1"/>
    </xf>
    <xf numFmtId="0" fontId="7" fillId="0" borderId="33" xfId="1" applyFont="1" applyFill="1" applyBorder="1" applyAlignment="1">
      <alignment horizontal="left" vertical="center" shrinkToFit="1"/>
    </xf>
    <xf numFmtId="0" fontId="32" fillId="0" borderId="33" xfId="1" applyFont="1" applyFill="1" applyBorder="1" applyAlignment="1">
      <alignment horizontal="left" vertical="center" shrinkToFit="1"/>
    </xf>
    <xf numFmtId="0" fontId="9" fillId="0" borderId="13" xfId="1" applyFont="1" applyFill="1" applyBorder="1" applyAlignment="1">
      <alignment horizontal="left"/>
    </xf>
    <xf numFmtId="0" fontId="9" fillId="0" borderId="0" xfId="1" applyFont="1" applyFill="1" applyBorder="1" applyAlignment="1">
      <alignment horizontal="right" vertical="center"/>
    </xf>
    <xf numFmtId="0" fontId="7" fillId="0" borderId="15" xfId="1" applyFont="1" applyFill="1" applyBorder="1" applyAlignment="1">
      <alignment horizontal="center" textRotation="90" wrapText="1"/>
    </xf>
    <xf numFmtId="0" fontId="7" fillId="0" borderId="12" xfId="1" applyFont="1" applyFill="1" applyBorder="1" applyAlignment="1">
      <alignment horizontal="center" textRotation="90" wrapText="1"/>
    </xf>
    <xf numFmtId="0" fontId="7" fillId="0" borderId="14" xfId="1" applyFont="1" applyFill="1" applyBorder="1" applyAlignment="1">
      <alignment horizontal="center" textRotation="90" wrapText="1"/>
    </xf>
    <xf numFmtId="0" fontId="7" fillId="0" borderId="15" xfId="1" applyFont="1" applyFill="1" applyBorder="1" applyAlignment="1">
      <alignment horizontal="center" wrapText="1" shrinkToFit="1"/>
    </xf>
    <xf numFmtId="0" fontId="7" fillId="0" borderId="0" xfId="1" applyFont="1" applyFill="1" applyBorder="1" applyAlignment="1">
      <alignment horizontal="center" wrapText="1" shrinkToFit="1"/>
    </xf>
    <xf numFmtId="0" fontId="7" fillId="0" borderId="15" xfId="1" applyFont="1" applyFill="1" applyBorder="1" applyAlignment="1">
      <alignment horizontal="center" textRotation="90" wrapText="1" shrinkToFit="1"/>
    </xf>
    <xf numFmtId="0" fontId="7" fillId="0" borderId="12" xfId="1" applyFont="1" applyFill="1" applyBorder="1" applyAlignment="1">
      <alignment horizontal="center" textRotation="90" wrapText="1" shrinkToFit="1"/>
    </xf>
    <xf numFmtId="0" fontId="7" fillId="0" borderId="14" xfId="1" applyFont="1" applyFill="1" applyBorder="1" applyAlignment="1">
      <alignment horizontal="center" textRotation="90" wrapText="1" shrinkToFit="1"/>
    </xf>
    <xf numFmtId="164" fontId="7" fillId="0" borderId="0" xfId="1" applyNumberFormat="1" applyFont="1" applyFill="1" applyBorder="1" applyAlignment="1">
      <alignment horizontal="center" vertical="center" wrapText="1" shrinkToFit="1"/>
    </xf>
    <xf numFmtId="164" fontId="7" fillId="0" borderId="0" xfId="1" applyNumberFormat="1" applyFont="1" applyFill="1" applyBorder="1" applyAlignment="1">
      <alignment horizontal="right" vertical="center" wrapText="1" shrinkToFit="1"/>
    </xf>
    <xf numFmtId="164" fontId="7" fillId="0" borderId="0" xfId="1" applyNumberFormat="1" applyFont="1" applyFill="1" applyBorder="1" applyAlignment="1">
      <alignment horizontal="center" textRotation="90" wrapText="1" shrinkToFit="1"/>
    </xf>
    <xf numFmtId="0" fontId="7" fillId="0" borderId="0" xfId="0" applyFont="1" applyFill="1" applyBorder="1" applyAlignment="1">
      <alignment horizontal="center" vertical="center" shrinkToFit="1"/>
    </xf>
    <xf numFmtId="0" fontId="7" fillId="0" borderId="40" xfId="0" applyFont="1" applyFill="1" applyBorder="1" applyAlignment="1">
      <alignment horizontal="center" vertical="center" shrinkToFit="1"/>
    </xf>
    <xf numFmtId="0" fontId="7" fillId="0" borderId="27" xfId="2" applyFont="1" applyFill="1" applyBorder="1" applyAlignment="1">
      <alignment horizontal="right" vertical="center"/>
    </xf>
    <xf numFmtId="0" fontId="32" fillId="0" borderId="0" xfId="5" applyFont="1" applyFill="1" applyBorder="1" applyAlignment="1">
      <alignment horizontal="left" vertical="center"/>
    </xf>
    <xf numFmtId="0" fontId="7" fillId="0" borderId="33" xfId="2" applyFont="1" applyFill="1" applyBorder="1" applyAlignment="1">
      <alignment horizontal="right" vertical="center"/>
    </xf>
    <xf numFmtId="0" fontId="29" fillId="0" borderId="27" xfId="2" applyFont="1" applyFill="1" applyBorder="1" applyAlignment="1">
      <alignment horizontal="right" vertical="center"/>
    </xf>
    <xf numFmtId="0" fontId="7" fillId="0" borderId="0" xfId="2" applyFont="1" applyFill="1" applyBorder="1" applyAlignment="1">
      <alignment horizontal="right" vertical="center"/>
    </xf>
    <xf numFmtId="0" fontId="7" fillId="0" borderId="41" xfId="2" applyFont="1" applyFill="1" applyBorder="1" applyAlignment="1">
      <alignment horizontal="center" vertical="center"/>
    </xf>
    <xf numFmtId="0" fontId="29" fillId="0" borderId="9" xfId="2" applyFont="1" applyFill="1" applyBorder="1" applyAlignment="1">
      <alignment horizontal="center" vertical="center"/>
    </xf>
    <xf numFmtId="0" fontId="29" fillId="0" borderId="0" xfId="2" applyFont="1" applyFill="1" applyBorder="1" applyAlignment="1">
      <alignment horizontal="center" vertical="center"/>
    </xf>
    <xf numFmtId="0" fontId="29" fillId="0" borderId="10" xfId="2" applyFont="1" applyFill="1" applyBorder="1" applyAlignment="1">
      <alignment horizontal="center" vertical="center"/>
    </xf>
    <xf numFmtId="0" fontId="29" fillId="0" borderId="0" xfId="2" applyFont="1" applyFill="1" applyBorder="1" applyAlignment="1">
      <alignment horizontal="right" vertical="center"/>
    </xf>
    <xf numFmtId="0" fontId="29" fillId="0" borderId="11" xfId="2" applyFont="1" applyFill="1" applyBorder="1" applyAlignment="1">
      <alignment horizontal="center" vertical="center"/>
    </xf>
    <xf numFmtId="0" fontId="7" fillId="0" borderId="37" xfId="1" applyFont="1" applyFill="1" applyBorder="1" applyAlignment="1">
      <alignment horizontal="center" vertical="center" textRotation="180"/>
    </xf>
    <xf numFmtId="0" fontId="7" fillId="0" borderId="38" xfId="1" applyFont="1" applyFill="1" applyBorder="1" applyAlignment="1">
      <alignment horizontal="center" vertical="center" textRotation="180"/>
    </xf>
    <xf numFmtId="0" fontId="7" fillId="0" borderId="39" xfId="1" applyFont="1" applyFill="1" applyBorder="1" applyAlignment="1">
      <alignment horizontal="center" vertical="center" textRotation="180"/>
    </xf>
    <xf numFmtId="0" fontId="29" fillId="0" borderId="30" xfId="2" applyFont="1" applyFill="1" applyBorder="1" applyAlignment="1">
      <alignment horizontal="right" vertical="center"/>
    </xf>
    <xf numFmtId="0" fontId="9" fillId="0" borderId="0" xfId="0" applyFont="1" applyFill="1" applyBorder="1" applyAlignment="1">
      <alignment vertical="center"/>
    </xf>
    <xf numFmtId="0" fontId="33" fillId="0" borderId="0"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7" fillId="0" borderId="9" xfId="2" applyFont="1" applyFill="1" applyBorder="1" applyAlignment="1">
      <alignment horizontal="center" vertical="center"/>
    </xf>
    <xf numFmtId="0" fontId="7" fillId="0" borderId="0" xfId="2" applyFont="1" applyFill="1" applyBorder="1" applyAlignment="1">
      <alignment horizontal="center" vertical="center"/>
    </xf>
    <xf numFmtId="0" fontId="7" fillId="0" borderId="40" xfId="2" applyFont="1" applyFill="1" applyBorder="1" applyAlignment="1">
      <alignment horizontal="center" vertical="center"/>
    </xf>
    <xf numFmtId="0" fontId="7" fillId="0" borderId="9" xfId="5" applyFont="1" applyFill="1" applyBorder="1" applyAlignment="1">
      <alignment horizontal="center" vertical="center"/>
    </xf>
    <xf numFmtId="0" fontId="14" fillId="0" borderId="9" xfId="0" applyFont="1" applyFill="1" applyBorder="1"/>
    <xf numFmtId="0" fontId="7" fillId="0" borderId="9" xfId="5" applyFont="1" applyFill="1" applyBorder="1" applyAlignment="1">
      <alignment horizontal="center" vertical="center" wrapText="1"/>
    </xf>
    <xf numFmtId="0" fontId="32" fillId="0" borderId="9" xfId="2" applyFont="1" applyFill="1" applyBorder="1" applyAlignment="1">
      <alignment horizontal="center" vertical="center"/>
    </xf>
    <xf numFmtId="0" fontId="32" fillId="0" borderId="0" xfId="2" applyFont="1" applyFill="1" applyBorder="1" applyAlignment="1">
      <alignment horizontal="center" vertical="center"/>
    </xf>
    <xf numFmtId="0" fontId="32" fillId="0" borderId="40" xfId="2" applyFont="1" applyFill="1" applyBorder="1" applyAlignment="1">
      <alignment horizontal="center" vertical="center"/>
    </xf>
    <xf numFmtId="0" fontId="32" fillId="0" borderId="0" xfId="5" applyFont="1" applyFill="1" applyBorder="1" applyAlignment="1">
      <alignment horizontal="center" vertical="center" wrapText="1"/>
    </xf>
    <xf numFmtId="0" fontId="32" fillId="0" borderId="0" xfId="5" applyFont="1" applyFill="1" applyBorder="1" applyAlignment="1">
      <alignment horizontal="center" vertical="center"/>
    </xf>
    <xf numFmtId="0" fontId="29" fillId="0" borderId="9" xfId="5" applyFont="1" applyFill="1" applyBorder="1" applyAlignment="1">
      <alignment horizontal="center" vertical="center"/>
    </xf>
    <xf numFmtId="0" fontId="29" fillId="0" borderId="0" xfId="5" applyFont="1" applyFill="1" applyBorder="1" applyAlignment="1">
      <alignment horizontal="center" vertical="center"/>
    </xf>
    <xf numFmtId="0" fontId="29" fillId="0" borderId="40" xfId="5" applyFont="1" applyFill="1" applyBorder="1" applyAlignment="1">
      <alignment horizontal="center" vertical="center"/>
    </xf>
    <xf numFmtId="0" fontId="29" fillId="0" borderId="40" xfId="2" applyFont="1" applyFill="1" applyBorder="1" applyAlignment="1">
      <alignment horizontal="center" vertical="center"/>
    </xf>
    <xf numFmtId="0" fontId="40" fillId="0" borderId="0" xfId="5" applyFont="1" applyFill="1" applyBorder="1" applyAlignment="1">
      <alignment horizontal="center" vertical="center"/>
    </xf>
    <xf numFmtId="0" fontId="29" fillId="0" borderId="33" xfId="5" applyFont="1" applyFill="1" applyBorder="1" applyAlignment="1">
      <alignment horizontal="right" vertical="center"/>
    </xf>
    <xf numFmtId="0" fontId="29" fillId="0" borderId="0" xfId="2" applyFont="1" applyFill="1" applyBorder="1" applyAlignment="1">
      <alignment vertical="center"/>
    </xf>
    <xf numFmtId="0" fontId="29" fillId="0" borderId="41" xfId="2" applyFont="1" applyFill="1" applyBorder="1" applyAlignment="1">
      <alignment horizontal="center" vertical="center"/>
    </xf>
    <xf numFmtId="0" fontId="9" fillId="0" borderId="13" xfId="0" applyFont="1" applyFill="1" applyBorder="1" applyAlignment="1">
      <alignment horizontal="right" vertical="center" wrapText="1"/>
    </xf>
    <xf numFmtId="0" fontId="9" fillId="0" borderId="13" xfId="0" applyFont="1" applyFill="1" applyBorder="1" applyAlignment="1">
      <alignment horizontal="left" vertical="center" wrapText="1"/>
    </xf>
    <xf numFmtId="0" fontId="40" fillId="0" borderId="9" xfId="2" applyFont="1" applyFill="1" applyBorder="1" applyAlignment="1">
      <alignment horizontal="center" vertical="center"/>
    </xf>
    <xf numFmtId="0" fontId="40" fillId="0" borderId="0" xfId="2" applyFont="1" applyFill="1" applyBorder="1" applyAlignment="1">
      <alignment horizontal="center" vertical="center"/>
    </xf>
    <xf numFmtId="0" fontId="14" fillId="0" borderId="0" xfId="0" applyFont="1" applyFill="1" applyBorder="1"/>
    <xf numFmtId="0" fontId="40" fillId="0" borderId="44" xfId="5" applyFont="1" applyFill="1" applyBorder="1" applyAlignment="1">
      <alignment horizontal="left" vertical="center"/>
    </xf>
    <xf numFmtId="0" fontId="29" fillId="0" borderId="43" xfId="2" applyFont="1" applyFill="1" applyBorder="1" applyAlignment="1">
      <alignment horizontal="right" vertical="center"/>
    </xf>
    <xf numFmtId="0" fontId="29" fillId="0" borderId="40" xfId="2" applyFont="1" applyFill="1" applyBorder="1" applyAlignment="1">
      <alignment horizontal="right" vertical="center"/>
    </xf>
    <xf numFmtId="0" fontId="29" fillId="0" borderId="13" xfId="2" applyFont="1" applyFill="1" applyBorder="1" applyAlignment="1">
      <alignment horizontal="center" vertical="center"/>
    </xf>
    <xf numFmtId="0" fontId="7" fillId="0" borderId="24" xfId="1" applyFont="1" applyFill="1" applyBorder="1" applyAlignment="1">
      <alignment horizontal="right" vertical="center"/>
    </xf>
    <xf numFmtId="0" fontId="7" fillId="0" borderId="25" xfId="1" applyFont="1" applyFill="1" applyBorder="1" applyAlignment="1">
      <alignment horizontal="right" vertical="center"/>
    </xf>
    <xf numFmtId="0" fontId="32" fillId="0" borderId="24" xfId="1" applyFont="1" applyFill="1" applyBorder="1" applyAlignment="1">
      <alignment horizontal="left" vertical="center"/>
    </xf>
    <xf numFmtId="0" fontId="32" fillId="0" borderId="25" xfId="1" applyFont="1" applyFill="1" applyBorder="1" applyAlignment="1">
      <alignment horizontal="left" vertical="center"/>
    </xf>
    <xf numFmtId="0" fontId="32" fillId="0" borderId="24" xfId="1" applyFont="1" applyFill="1" applyBorder="1" applyAlignment="1">
      <alignment horizontal="left" vertical="center" readingOrder="1"/>
    </xf>
    <xf numFmtId="0" fontId="32" fillId="0" borderId="25" xfId="1" applyFont="1" applyFill="1" applyBorder="1" applyAlignment="1">
      <alignment horizontal="left" vertical="center" readingOrder="1"/>
    </xf>
    <xf numFmtId="0" fontId="7" fillId="0" borderId="31" xfId="1" applyFont="1" applyFill="1" applyBorder="1" applyAlignment="1">
      <alignment horizontal="center" vertical="center" textRotation="90" readingOrder="1"/>
    </xf>
    <xf numFmtId="0" fontId="7" fillId="0" borderId="29" xfId="1" applyFont="1" applyFill="1" applyBorder="1" applyAlignment="1">
      <alignment horizontal="center" vertical="center" textRotation="90" readingOrder="1"/>
    </xf>
    <xf numFmtId="0" fontId="7" fillId="0" borderId="9" xfId="1" applyFont="1" applyFill="1" applyBorder="1" applyAlignment="1">
      <alignment horizontal="center"/>
    </xf>
    <xf numFmtId="0" fontId="34" fillId="0" borderId="0" xfId="1" applyFont="1" applyFill="1" applyBorder="1" applyAlignment="1">
      <alignment horizontal="center"/>
    </xf>
    <xf numFmtId="0" fontId="40" fillId="0" borderId="0" xfId="5" applyFont="1" applyFill="1" applyBorder="1" applyAlignment="1">
      <alignment horizontal="center" vertical="center" wrapText="1"/>
    </xf>
    <xf numFmtId="0" fontId="32" fillId="0" borderId="27" xfId="1" applyFont="1" applyFill="1" applyBorder="1" applyAlignment="1">
      <alignment vertical="center"/>
    </xf>
    <xf numFmtId="0" fontId="40" fillId="0" borderId="44" xfId="5" applyFont="1" applyFill="1" applyBorder="1" applyAlignment="1">
      <alignment vertical="center"/>
    </xf>
    <xf numFmtId="0" fontId="7" fillId="0" borderId="9" xfId="0" applyFont="1" applyFill="1" applyBorder="1" applyAlignment="1">
      <alignment horizontal="right" readingOrder="2"/>
    </xf>
    <xf numFmtId="0" fontId="40" fillId="0" borderId="44" xfId="2" applyFont="1" applyFill="1" applyBorder="1" applyAlignment="1">
      <alignment horizontal="left" vertical="center"/>
    </xf>
    <xf numFmtId="0" fontId="7" fillId="0" borderId="21" xfId="1" applyFont="1" applyFill="1" applyBorder="1" applyAlignment="1">
      <alignment horizontal="center" vertical="center" textRotation="90" readingOrder="1"/>
    </xf>
    <xf numFmtId="0" fontId="7" fillId="0" borderId="22" xfId="1" applyFont="1" applyFill="1" applyBorder="1" applyAlignment="1">
      <alignment horizontal="center" vertical="center" textRotation="90" readingOrder="1"/>
    </xf>
    <xf numFmtId="0" fontId="32" fillId="0" borderId="13" xfId="1" applyFont="1" applyFill="1" applyBorder="1" applyAlignment="1">
      <alignment horizontal="center" vertical="center"/>
    </xf>
    <xf numFmtId="0" fontId="29" fillId="0" borderId="24" xfId="2" applyFont="1" applyFill="1" applyBorder="1" applyAlignment="1">
      <alignment horizontal="right" vertical="center"/>
    </xf>
    <xf numFmtId="0" fontId="29" fillId="0" borderId="25" xfId="2" applyFont="1" applyFill="1" applyBorder="1" applyAlignment="1">
      <alignment horizontal="right" vertical="center"/>
    </xf>
    <xf numFmtId="0" fontId="29" fillId="0" borderId="46" xfId="2" applyFont="1" applyFill="1" applyBorder="1" applyAlignment="1">
      <alignment horizontal="right" vertical="center"/>
    </xf>
    <xf numFmtId="0" fontId="41" fillId="0" borderId="44" xfId="1" applyFont="1" applyFill="1" applyBorder="1" applyAlignment="1">
      <alignment vertical="center"/>
    </xf>
    <xf numFmtId="0" fontId="9" fillId="0" borderId="0" xfId="1" applyFont="1" applyFill="1" applyBorder="1" applyAlignment="1">
      <alignment horizontal="center" vertical="center" wrapText="1" readingOrder="2"/>
    </xf>
    <xf numFmtId="0" fontId="7" fillId="0" borderId="13" xfId="1" applyFont="1" applyFill="1" applyBorder="1" applyAlignment="1">
      <alignment horizontal="left" vertical="center"/>
    </xf>
    <xf numFmtId="0" fontId="7" fillId="0" borderId="13" xfId="0" applyFont="1" applyFill="1" applyBorder="1" applyAlignment="1">
      <alignment horizontal="right" vertical="center" wrapText="1"/>
    </xf>
    <xf numFmtId="0" fontId="7" fillId="0" borderId="13" xfId="0" applyFont="1" applyFill="1" applyBorder="1" applyAlignment="1">
      <alignment horizontal="left" vertical="center" wrapText="1"/>
    </xf>
    <xf numFmtId="0" fontId="29" fillId="0" borderId="9" xfId="3" applyFont="1" applyFill="1" applyBorder="1" applyAlignment="1">
      <alignment horizontal="center" vertical="center"/>
    </xf>
    <xf numFmtId="0" fontId="40" fillId="0" borderId="0" xfId="3" applyFont="1" applyFill="1" applyBorder="1" applyAlignment="1">
      <alignment horizontal="center" vertical="center"/>
    </xf>
    <xf numFmtId="0" fontId="32" fillId="0" borderId="30" xfId="1" applyFont="1" applyFill="1" applyBorder="1" applyAlignment="1">
      <alignment horizontal="left" vertical="center" readingOrder="1"/>
    </xf>
    <xf numFmtId="0" fontId="29" fillId="0" borderId="27" xfId="3" applyFont="1" applyFill="1" applyBorder="1" applyAlignment="1">
      <alignment horizontal="right" vertical="center"/>
    </xf>
    <xf numFmtId="0" fontId="29" fillId="0" borderId="40" xfId="3" applyFont="1" applyFill="1" applyBorder="1" applyAlignment="1">
      <alignment vertical="center"/>
    </xf>
    <xf numFmtId="0" fontId="29" fillId="0" borderId="13" xfId="3" applyFont="1" applyFill="1" applyBorder="1" applyAlignment="1">
      <alignment horizontal="center" vertical="center"/>
    </xf>
    <xf numFmtId="0" fontId="29" fillId="0" borderId="13" xfId="3" applyFont="1" applyFill="1" applyBorder="1" applyAlignment="1">
      <alignment horizontal="center" vertical="center" readingOrder="2"/>
    </xf>
    <xf numFmtId="0" fontId="29" fillId="0" borderId="35" xfId="2" applyFont="1" applyFill="1" applyBorder="1" applyAlignment="1">
      <alignment horizontal="center" vertical="center" textRotation="180"/>
    </xf>
    <xf numFmtId="0" fontId="29" fillId="0" borderId="36" xfId="2" applyFont="1" applyFill="1" applyBorder="1" applyAlignment="1">
      <alignment horizontal="center" vertical="center" textRotation="180"/>
    </xf>
    <xf numFmtId="0" fontId="29" fillId="0" borderId="27" xfId="3" applyFont="1" applyFill="1" applyBorder="1" applyAlignment="1">
      <alignment horizontal="right" vertical="center" readingOrder="2"/>
    </xf>
    <xf numFmtId="0" fontId="29" fillId="0" borderId="24" xfId="2" applyFont="1" applyFill="1" applyBorder="1" applyAlignment="1">
      <alignment horizontal="center" vertical="center" textRotation="180"/>
    </xf>
    <xf numFmtId="0" fontId="29" fillId="0" borderId="40" xfId="3" applyFont="1" applyFill="1" applyBorder="1" applyAlignment="1">
      <alignment horizontal="right" vertical="center" readingOrder="2"/>
    </xf>
    <xf numFmtId="0" fontId="9" fillId="0" borderId="0" xfId="0" applyFont="1" applyFill="1" applyBorder="1" applyAlignment="1">
      <alignment horizontal="left" vertical="center" wrapText="1"/>
    </xf>
    <xf numFmtId="0" fontId="24" fillId="0" borderId="27" xfId="3" applyFont="1" applyFill="1" applyBorder="1" applyAlignment="1">
      <alignment horizontal="right" vertical="center"/>
    </xf>
    <xf numFmtId="0" fontId="29" fillId="0" borderId="34" xfId="2" applyFont="1" applyFill="1" applyBorder="1" applyAlignment="1">
      <alignment horizontal="center" vertical="center" textRotation="180"/>
    </xf>
    <xf numFmtId="0" fontId="24" fillId="0" borderId="40" xfId="3" applyFont="1" applyFill="1" applyBorder="1" applyAlignment="1">
      <alignment horizontal="right" vertical="center"/>
    </xf>
    <xf numFmtId="0" fontId="7" fillId="0" borderId="0" xfId="0" applyFont="1" applyFill="1" applyBorder="1" applyAlignment="1">
      <alignment horizontal="center" vertical="center" wrapText="1"/>
    </xf>
    <xf numFmtId="0" fontId="29" fillId="0" borderId="40" xfId="3" applyFont="1" applyFill="1" applyBorder="1" applyAlignment="1">
      <alignment horizontal="right" vertical="center"/>
    </xf>
    <xf numFmtId="0" fontId="33" fillId="0" borderId="9" xfId="1" applyFont="1" applyFill="1" applyBorder="1" applyAlignment="1">
      <alignment horizontal="center" vertical="center"/>
    </xf>
    <xf numFmtId="0" fontId="24" fillId="0" borderId="13" xfId="3" applyFont="1" applyFill="1" applyBorder="1" applyAlignment="1">
      <alignment horizontal="center" vertical="center"/>
    </xf>
    <xf numFmtId="0" fontId="9" fillId="0" borderId="43" xfId="1" applyFont="1" applyFill="1" applyBorder="1" applyAlignment="1">
      <alignment horizontal="right" vertical="center"/>
    </xf>
    <xf numFmtId="0" fontId="5" fillId="0" borderId="27" xfId="0" applyFont="1" applyFill="1" applyBorder="1" applyAlignment="1">
      <alignment horizontal="right" vertical="center"/>
    </xf>
    <xf numFmtId="0" fontId="7" fillId="0" borderId="24" xfId="1" applyFont="1" applyFill="1" applyBorder="1" applyAlignment="1">
      <alignment horizontal="center" vertical="center" textRotation="180" readingOrder="1"/>
    </xf>
    <xf numFmtId="0" fontId="32" fillId="0" borderId="10" xfId="1" applyFont="1" applyFill="1" applyBorder="1" applyAlignment="1">
      <alignment horizontal="center" vertical="center"/>
    </xf>
    <xf numFmtId="0" fontId="32" fillId="0" borderId="23" xfId="1" applyFont="1" applyFill="1" applyBorder="1" applyAlignment="1">
      <alignment horizontal="left" vertical="center"/>
    </xf>
    <xf numFmtId="0" fontId="32" fillId="0" borderId="0" xfId="1" applyFont="1" applyFill="1" applyBorder="1" applyAlignment="1">
      <alignment vertical="center"/>
    </xf>
    <xf numFmtId="0" fontId="7" fillId="0" borderId="42" xfId="1" applyFont="1" applyFill="1" applyBorder="1" applyAlignment="1">
      <alignment horizontal="center" vertical="center" textRotation="180" readingOrder="1"/>
    </xf>
    <xf numFmtId="0" fontId="9" fillId="0" borderId="13" xfId="0" applyFont="1" applyBorder="1" applyAlignment="1">
      <alignment horizontal="left" vertical="center"/>
    </xf>
    <xf numFmtId="0" fontId="9" fillId="0" borderId="13" xfId="0" applyFont="1" applyBorder="1" applyAlignment="1">
      <alignment horizontal="right" vertical="center"/>
    </xf>
    <xf numFmtId="0" fontId="9" fillId="0" borderId="0" xfId="0" applyFont="1" applyBorder="1" applyAlignment="1">
      <alignment horizontal="center" vertical="center"/>
    </xf>
    <xf numFmtId="0" fontId="33" fillId="0" borderId="0" xfId="0" applyFont="1" applyBorder="1" applyAlignment="1">
      <alignment horizontal="center" vertical="center"/>
    </xf>
    <xf numFmtId="0" fontId="32" fillId="0" borderId="9" xfId="0" applyFont="1" applyFill="1" applyBorder="1" applyAlignment="1">
      <alignment horizontal="left" vertical="center"/>
    </xf>
    <xf numFmtId="0" fontId="32" fillId="0" borderId="41" xfId="1" applyFont="1" applyFill="1" applyBorder="1" applyAlignment="1">
      <alignment horizontal="center"/>
    </xf>
    <xf numFmtId="0" fontId="9" fillId="0" borderId="9" xfId="1" applyFont="1" applyFill="1" applyBorder="1" applyAlignment="1">
      <alignment horizontal="center" vertical="center" wrapText="1"/>
    </xf>
    <xf numFmtId="164" fontId="9" fillId="0" borderId="0" xfId="1" applyNumberFormat="1" applyFont="1" applyFill="1" applyBorder="1" applyAlignment="1">
      <alignment horizontal="right" vertical="center" textRotation="90" wrapText="1" shrinkToFit="1"/>
    </xf>
    <xf numFmtId="0" fontId="7" fillId="0" borderId="15" xfId="1" applyFont="1" applyFill="1" applyBorder="1" applyAlignment="1">
      <alignment horizontal="right" vertical="center" textRotation="90" wrapText="1" shrinkToFit="1"/>
    </xf>
    <xf numFmtId="0" fontId="7" fillId="0" borderId="12" xfId="1" applyFont="1" applyFill="1" applyBorder="1" applyAlignment="1">
      <alignment horizontal="right" vertical="center" textRotation="90" wrapText="1" shrinkToFit="1"/>
    </xf>
    <xf numFmtId="0" fontId="7" fillId="0" borderId="14" xfId="1" applyFont="1" applyFill="1" applyBorder="1" applyAlignment="1">
      <alignment horizontal="right" vertical="center" textRotation="90" wrapText="1" shrinkToFit="1"/>
    </xf>
    <xf numFmtId="0" fontId="7" fillId="0" borderId="15" xfId="1" applyFont="1" applyFill="1" applyBorder="1" applyAlignment="1">
      <alignment horizontal="right" vertical="center" textRotation="90" wrapText="1"/>
    </xf>
    <xf numFmtId="0" fontId="7" fillId="0" borderId="12" xfId="1" applyFont="1" applyFill="1" applyBorder="1" applyAlignment="1">
      <alignment horizontal="right" vertical="center" textRotation="90" wrapText="1"/>
    </xf>
    <xf numFmtId="0" fontId="7" fillId="0" borderId="14" xfId="1" applyFont="1" applyFill="1" applyBorder="1" applyAlignment="1">
      <alignment horizontal="right" vertical="center" textRotation="90" wrapText="1"/>
    </xf>
    <xf numFmtId="0" fontId="7" fillId="0" borderId="0" xfId="1" applyFont="1" applyFill="1" applyBorder="1" applyAlignment="1">
      <alignment horizontal="right" vertical="center" textRotation="90" wrapText="1" shrinkToFit="1"/>
    </xf>
    <xf numFmtId="0" fontId="7" fillId="0" borderId="15" xfId="1" applyFont="1" applyFill="1" applyBorder="1" applyAlignment="1">
      <alignment horizontal="right" vertical="center" wrapText="1" shrinkToFit="1"/>
    </xf>
    <xf numFmtId="0" fontId="7" fillId="0" borderId="0" xfId="1" applyFont="1" applyFill="1" applyBorder="1" applyAlignment="1">
      <alignment horizontal="right" vertical="center" wrapText="1" shrinkToFit="1"/>
    </xf>
    <xf numFmtId="0" fontId="9" fillId="0" borderId="9" xfId="1" applyFont="1" applyFill="1" applyBorder="1" applyAlignment="1">
      <alignment horizontal="center" vertical="center" shrinkToFit="1"/>
    </xf>
    <xf numFmtId="0" fontId="7" fillId="0" borderId="0" xfId="1" applyFont="1" applyFill="1" applyBorder="1" applyAlignment="1">
      <alignment horizontal="left" vertical="center" shrinkToFit="1"/>
    </xf>
    <xf numFmtId="0" fontId="9" fillId="0" borderId="0" xfId="1" applyFont="1" applyFill="1" applyBorder="1" applyAlignment="1">
      <alignment horizontal="center" vertical="top" wrapText="1"/>
    </xf>
    <xf numFmtId="0" fontId="9" fillId="0" borderId="9" xfId="1" applyFont="1" applyFill="1" applyBorder="1" applyAlignment="1">
      <alignment horizontal="right" vertical="center"/>
    </xf>
    <xf numFmtId="0" fontId="41" fillId="0" borderId="0" xfId="1" applyFont="1" applyFill="1" applyBorder="1" applyAlignment="1">
      <alignment vertical="center"/>
    </xf>
    <xf numFmtId="0" fontId="6" fillId="0" borderId="0" xfId="1" applyFill="1" applyAlignment="1">
      <alignment horizontal="center"/>
    </xf>
    <xf numFmtId="0" fontId="7" fillId="0" borderId="9" xfId="0" applyFont="1" applyFill="1" applyBorder="1" applyAlignment="1">
      <alignment horizontal="left" vertical="center" indent="1"/>
    </xf>
    <xf numFmtId="0" fontId="9" fillId="0" borderId="9" xfId="0" applyFont="1" applyFill="1" applyBorder="1" applyAlignment="1">
      <alignment horizontal="center" vertical="center"/>
    </xf>
    <xf numFmtId="0" fontId="9" fillId="0" borderId="40" xfId="0" applyFont="1" applyFill="1" applyBorder="1" applyAlignment="1">
      <alignment horizontal="center" vertical="center"/>
    </xf>
    <xf numFmtId="0" fontId="29" fillId="0" borderId="0" xfId="3" applyFont="1" applyFill="1" applyBorder="1" applyAlignment="1">
      <alignment horizontal="right" vertical="center"/>
    </xf>
    <xf numFmtId="0" fontId="29" fillId="0" borderId="0" xfId="3" applyFont="1" applyFill="1" applyBorder="1" applyAlignment="1">
      <alignment horizontal="center" vertical="center"/>
    </xf>
    <xf numFmtId="0" fontId="29" fillId="0" borderId="40" xfId="3" applyFont="1" applyFill="1" applyBorder="1" applyAlignment="1">
      <alignment horizontal="center" vertical="center"/>
    </xf>
    <xf numFmtId="0" fontId="40" fillId="0" borderId="9" xfId="3" applyFont="1" applyFill="1" applyBorder="1" applyAlignment="1">
      <alignment horizontal="center" vertical="center"/>
    </xf>
    <xf numFmtId="0" fontId="40" fillId="0" borderId="40" xfId="3" applyFont="1" applyFill="1" applyBorder="1" applyAlignment="1">
      <alignment horizontal="center" vertical="center"/>
    </xf>
    <xf numFmtId="0" fontId="40" fillId="0" borderId="0" xfId="3" applyFont="1" applyFill="1" applyBorder="1" applyAlignment="1">
      <alignment horizontal="left" vertical="center"/>
    </xf>
    <xf numFmtId="0" fontId="29" fillId="0" borderId="33" xfId="3" applyFont="1" applyFill="1" applyBorder="1" applyAlignment="1">
      <alignment horizontal="right" vertical="center"/>
    </xf>
    <xf numFmtId="0" fontId="33" fillId="0" borderId="0" xfId="0" applyFont="1" applyFill="1" applyBorder="1" applyAlignment="1">
      <alignment horizontal="center" vertical="center" shrinkToFit="1"/>
    </xf>
    <xf numFmtId="0" fontId="29" fillId="0" borderId="46" xfId="3" applyFont="1" applyFill="1" applyBorder="1" applyAlignment="1">
      <alignment horizontal="right" vertical="center"/>
    </xf>
    <xf numFmtId="0" fontId="29" fillId="0" borderId="43" xfId="3" applyFont="1" applyFill="1" applyBorder="1" applyAlignment="1">
      <alignment horizontal="right" vertical="center"/>
    </xf>
    <xf numFmtId="0" fontId="7" fillId="0" borderId="9" xfId="1" applyFont="1" applyFill="1" applyBorder="1" applyAlignment="1">
      <alignment horizontal="center" vertical="top" wrapText="1"/>
    </xf>
    <xf numFmtId="0" fontId="41" fillId="0" borderId="0" xfId="0" applyFont="1" applyFill="1" applyBorder="1" applyAlignment="1">
      <alignment horizontal="center" vertical="center"/>
    </xf>
    <xf numFmtId="0" fontId="32" fillId="0" borderId="44" xfId="1" applyFont="1" applyFill="1" applyBorder="1" applyAlignment="1">
      <alignment horizontal="left" vertical="center" shrinkToFit="1"/>
    </xf>
    <xf numFmtId="0" fontId="28" fillId="0" borderId="9" xfId="1" applyFont="1" applyFill="1" applyBorder="1" applyAlignment="1">
      <alignment horizontal="center" vertical="center"/>
    </xf>
    <xf numFmtId="0" fontId="7" fillId="0" borderId="0" xfId="1" applyFont="1" applyFill="1" applyAlignment="1">
      <alignment horizontal="center" vertical="center"/>
    </xf>
    <xf numFmtId="0" fontId="7" fillId="0" borderId="0" xfId="1" applyFont="1" applyFill="1" applyBorder="1" applyAlignment="1">
      <alignment horizontal="center" vertical="center" textRotation="90" wrapText="1" shrinkToFit="1"/>
    </xf>
    <xf numFmtId="0" fontId="7" fillId="0" borderId="15" xfId="1" applyFont="1" applyFill="1" applyBorder="1" applyAlignment="1">
      <alignment horizontal="center" vertical="center" textRotation="90" wrapText="1"/>
    </xf>
    <xf numFmtId="0" fontId="7" fillId="0" borderId="12" xfId="1" applyFont="1" applyFill="1" applyBorder="1" applyAlignment="1">
      <alignment horizontal="center" vertical="center" textRotation="90" wrapText="1"/>
    </xf>
    <xf numFmtId="0" fontId="7" fillId="0" borderId="14" xfId="1" applyFont="1" applyFill="1" applyBorder="1" applyAlignment="1">
      <alignment horizontal="center" vertical="center" textRotation="90" wrapText="1"/>
    </xf>
    <xf numFmtId="0" fontId="7" fillId="0" borderId="15" xfId="1" applyFont="1" applyFill="1" applyBorder="1" applyAlignment="1">
      <alignment horizontal="center" vertical="center" textRotation="90" wrapText="1" shrinkToFit="1"/>
    </xf>
    <xf numFmtId="0" fontId="7" fillId="0" borderId="12" xfId="1" applyFont="1" applyFill="1" applyBorder="1" applyAlignment="1">
      <alignment horizontal="center" vertical="center" textRotation="90" wrapText="1" shrinkToFit="1"/>
    </xf>
    <xf numFmtId="0" fontId="7" fillId="0" borderId="14" xfId="1" applyFont="1" applyFill="1" applyBorder="1" applyAlignment="1">
      <alignment horizontal="center" vertical="center" textRotation="90" wrapText="1" shrinkToFit="1"/>
    </xf>
    <xf numFmtId="164" fontId="9" fillId="0" borderId="0" xfId="1" applyNumberFormat="1" applyFont="1" applyFill="1" applyBorder="1" applyAlignment="1">
      <alignment horizontal="center" vertical="center" textRotation="90" wrapText="1" shrinkToFit="1"/>
    </xf>
    <xf numFmtId="0" fontId="7" fillId="0" borderId="15" xfId="1" applyFont="1" applyFill="1" applyBorder="1" applyAlignment="1">
      <alignment horizontal="center" vertical="center" wrapText="1" shrinkToFit="1"/>
    </xf>
  </cellXfs>
  <cellStyles count="10">
    <cellStyle name="Normal" xfId="0" builtinId="0"/>
    <cellStyle name="Normal 2" xfId="1"/>
    <cellStyle name="Normal 3" xfId="4"/>
    <cellStyle name="Normal 4" xfId="6"/>
    <cellStyle name="Normal 5" xfId="7"/>
    <cellStyle name="Normal 5 2" xfId="8"/>
    <cellStyle name="Normal 6" xfId="9"/>
    <cellStyle name="Normal_Sheet2" xfId="2"/>
    <cellStyle name="Normal_ثاني " xfId="3"/>
    <cellStyle name="Normal_وقف " xfId="5"/>
  </cellStyles>
  <dxfs count="0"/>
  <tableStyles count="0" defaultTableStyle="TableStyleMedium9" defaultPivotStyle="PivotStyleLight16"/>
  <colors>
    <mruColors>
      <color rgb="FF3A965D"/>
      <color rgb="FF996633"/>
      <color rgb="FF49AA2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ew%20folder/&#1575;&#1604;&#1578;&#1593;&#1604;&#1610;&#1605;%20&#1575;&#1604;&#1575;&#1576;&#1578;&#1583;&#1575;&#1574;&#1610;%202019_2020/&#1575;&#1604;&#1575;&#1576;&#1578;&#1583;&#1575;&#1574;&#1610;%20__&#1604;&#1605;&#1593;&#1583;&#1604;%20&#1575;&#1604;&#1575;&#1582;&#1610;&#1585;%2025_11_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مسودات"/>
      <sheetName val="حضر وريف اجمالي (4)"/>
      <sheetName val="التاركين (2)"/>
      <sheetName val="التسرب"/>
      <sheetName val="الالتحاق"/>
      <sheetName val="حضر وريف اجمالي"/>
      <sheetName val="صباحي اجمالي"/>
      <sheetName val="اجماتي مقبولين"/>
      <sheetName val="صباحي اجمالي موجودين)"/>
      <sheetName val="15"/>
      <sheetName val="16"/>
      <sheetName val="21"/>
      <sheetName val="22"/>
      <sheetName val="تجميعي راسبين"/>
      <sheetName val="تجميعي تاركين"/>
      <sheetName val="تجميعي ناجحين"/>
      <sheetName val="هيئة.اجمالي"/>
      <sheetName val="تخصص.اجمالي"/>
      <sheetName val="الملاك اجمالي"/>
      <sheetName val="اعضاء داخل قوة العمل  (2)"/>
      <sheetName val="الشعب.اجمالي"/>
      <sheetName val="مدارس مشمولة اجمالي"/>
      <sheetName val="الابنية.اجمالي"/>
      <sheetName val="الابنية تابع اجمالي"/>
      <sheetName val="اجمالي مكتبات"/>
      <sheetName val="حكومي"/>
      <sheetName val="حضر وريف"/>
      <sheetName val="الصباحي والمسائي "/>
      <sheetName val=" صباحي"/>
      <sheetName val="الدراسة المسائية"/>
      <sheetName val="حكومي "/>
      <sheetName val="تجميع صباحي مسائي"/>
      <sheetName val="صباحي"/>
      <sheetName val="مسائي"/>
      <sheetName val="المدرج"/>
      <sheetName val="الطلبة حسب العمر"/>
      <sheetName val="الموجودين 53"/>
      <sheetName val="49"/>
      <sheetName val="50"/>
      <sheetName val="53"/>
      <sheetName val="جميع الاسباب54"/>
      <sheetName val="راسبين 55"/>
      <sheetName val="تجاوز 56"/>
      <sheetName val="57"/>
      <sheetName val="التاركين"/>
      <sheetName val="الناجحين "/>
      <sheetName val="هيئة"/>
      <sheetName val="تخصص حكومي"/>
      <sheetName val="الملاك"/>
      <sheetName val="اعضاء داخل قوة العمل  (3)"/>
      <sheetName val="الشعب.ح  "/>
      <sheetName val="مدارس مشمولة.ح "/>
      <sheetName val="الابنية.ح  "/>
      <sheetName val="اجمالي مكتبات.ح"/>
      <sheetName val="التربية الخاصة 2"/>
      <sheetName val="التربية الخاصة1"/>
      <sheetName val="التربية الخاصة (3)"/>
      <sheetName val="اول تربيه خاصه"/>
      <sheetName val="ثاني تربية خاصه"/>
      <sheetName val="ثالث"/>
      <sheetName val="رابع"/>
      <sheetName val="خامس"/>
      <sheetName val="سادس"/>
      <sheetName val="جميع  الصفوف"/>
      <sheetName val="المدرج (2)"/>
      <sheetName val="يافعين "/>
      <sheetName val="هيئة "/>
      <sheetName val="يافعين  123"/>
      <sheetName val="حسب العمر اليافعين"/>
      <sheetName val="حضر وريف اهلي"/>
      <sheetName val="صباحي اهلي"/>
      <sheetName val="مقبولين اهلي"/>
      <sheetName val="صباحي موجودين اهلي"/>
      <sheetName val="المدرج الاهلي"/>
      <sheetName val="جميع "/>
      <sheetName val="93"/>
      <sheetName val="101-105"/>
      <sheetName val="جميع الاسباب"/>
      <sheetName val="الفشل بالامتحان"/>
      <sheetName val="تجاوز ايام الغياب"/>
      <sheetName val="اسباب اخرى"/>
      <sheetName val="تاركين"/>
      <sheetName val="ناجحين"/>
      <sheetName val="هيئة الاهلي(3)"/>
      <sheetName val="تخصص اهلي"/>
      <sheetName val="الملاك اهلي"/>
      <sheetName val="اعضاء داخل قوة العمل  (4)"/>
      <sheetName val="مدارس مشمولة"/>
      <sheetName val="الابنية "/>
      <sheetName val="اجمالي مكتبات.اهلي"/>
      <sheetName val="الشعب "/>
      <sheetName val="ديني"/>
      <sheetName val="حضر وريف ديني"/>
      <sheetName val="صباحي ديني"/>
      <sheetName val="مقبولين الديني"/>
      <sheetName val="الصباحي"/>
      <sheetName val="الموجودين الوقف الشيعي"/>
      <sheetName val="جميع الصفوف"/>
      <sheetName val="الاول"/>
      <sheetName val="2_6"/>
      <sheetName val="راسبين لجميع لاسباب"/>
      <sheetName val="شيعي فشل"/>
      <sheetName val="شيعي تجاوز"/>
      <sheetName val="شيعي اسباب"/>
      <sheetName val="تاركين2"/>
      <sheetName val="ناجحين2"/>
      <sheetName val="هيئه ديني"/>
      <sheetName val="تخصص ديني"/>
      <sheetName val="الملاك ديني"/>
      <sheetName val="اعضاء داخل قوة العمل  (5)"/>
      <sheetName val="الشعب  (2)"/>
      <sheetName val="مدارس مشمولة (2)"/>
      <sheetName val="الابنية.ديني"/>
      <sheetName val=" مكتبات.ديني"/>
      <sheetName val="Sheet1"/>
      <sheetName val="Sheet2"/>
    </sheetNames>
    <sheetDataSet>
      <sheetData sheetId="0"/>
      <sheetData sheetId="1"/>
      <sheetData sheetId="2"/>
      <sheetData sheetId="3"/>
      <sheetData sheetId="4"/>
      <sheetData sheetId="5">
        <row r="12">
          <cell r="J12">
            <v>130511</v>
          </cell>
          <cell r="K12">
            <v>125254</v>
          </cell>
          <cell r="L12">
            <v>255765</v>
          </cell>
        </row>
        <row r="13">
          <cell r="J13">
            <v>257409</v>
          </cell>
          <cell r="K13">
            <v>235797</v>
          </cell>
          <cell r="L13">
            <v>493206</v>
          </cell>
        </row>
        <row r="14">
          <cell r="J14">
            <v>107135</v>
          </cell>
          <cell r="K14">
            <v>102344</v>
          </cell>
          <cell r="L14">
            <v>209479</v>
          </cell>
        </row>
        <row r="15">
          <cell r="J15">
            <v>85345</v>
          </cell>
          <cell r="K15">
            <v>78095</v>
          </cell>
          <cell r="L15">
            <v>163440</v>
          </cell>
        </row>
        <row r="16">
          <cell r="J16">
            <v>159877</v>
          </cell>
          <cell r="K16">
            <v>146436</v>
          </cell>
          <cell r="L16">
            <v>306313</v>
          </cell>
        </row>
        <row r="17">
          <cell r="J17">
            <v>111785</v>
          </cell>
          <cell r="K17">
            <v>103471</v>
          </cell>
          <cell r="L17">
            <v>215256</v>
          </cell>
        </row>
      </sheetData>
      <sheetData sheetId="6"/>
      <sheetData sheetId="7"/>
      <sheetData sheetId="8"/>
      <sheetData sheetId="9"/>
      <sheetData sheetId="10"/>
      <sheetData sheetId="11"/>
      <sheetData sheetId="12"/>
      <sheetData sheetId="13"/>
      <sheetData sheetId="14">
        <row r="13">
          <cell r="O13">
            <v>2472</v>
          </cell>
          <cell r="P13">
            <v>1764</v>
          </cell>
          <cell r="Q13">
            <v>4236</v>
          </cell>
        </row>
        <row r="14">
          <cell r="O14">
            <v>5884</v>
          </cell>
          <cell r="P14">
            <v>5133</v>
          </cell>
          <cell r="Q14">
            <v>11017</v>
          </cell>
        </row>
        <row r="15">
          <cell r="O15">
            <v>2096</v>
          </cell>
          <cell r="P15">
            <v>1974</v>
          </cell>
          <cell r="Q15">
            <v>4070</v>
          </cell>
        </row>
        <row r="16">
          <cell r="O16">
            <v>1530</v>
          </cell>
          <cell r="P16">
            <v>1488</v>
          </cell>
          <cell r="Q16">
            <v>3018</v>
          </cell>
        </row>
        <row r="17">
          <cell r="O17">
            <v>3117</v>
          </cell>
          <cell r="P17">
            <v>3252</v>
          </cell>
          <cell r="Q17">
            <v>6369</v>
          </cell>
        </row>
        <row r="18">
          <cell r="O18">
            <v>2619</v>
          </cell>
          <cell r="P18">
            <v>1773</v>
          </cell>
          <cell r="Q18">
            <v>4392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printerSettings" Target="../printerSettings/printerSettings104.bin"/><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0"/>
  </sheetPr>
  <dimension ref="A2:S778"/>
  <sheetViews>
    <sheetView rightToLeft="1" topLeftCell="A735" workbookViewId="0">
      <selection activeCell="N763" sqref="N763"/>
    </sheetView>
  </sheetViews>
  <sheetFormatPr defaultRowHeight="12.75"/>
  <cols>
    <col min="1" max="1" width="8" customWidth="1"/>
    <col min="2" max="2" width="8.28515625" customWidth="1"/>
    <col min="3" max="3" width="9.5703125" customWidth="1"/>
    <col min="4" max="4" width="9.85546875" customWidth="1"/>
    <col min="5" max="5" width="10.140625" customWidth="1"/>
    <col min="6" max="6" width="9.85546875" customWidth="1"/>
    <col min="7" max="7" width="9.5703125" customWidth="1"/>
    <col min="8" max="8" width="11.140625" customWidth="1"/>
    <col min="9" max="9" width="9.42578125" customWidth="1"/>
    <col min="10" max="10" width="11.42578125" customWidth="1"/>
    <col min="11" max="11" width="10.5703125" customWidth="1"/>
    <col min="12" max="12" width="12" customWidth="1"/>
    <col min="13" max="13" width="11.7109375" customWidth="1"/>
    <col min="14" max="14" width="13" customWidth="1"/>
    <col min="15" max="15" width="12.5703125" customWidth="1"/>
    <col min="16" max="16" width="10.7109375" customWidth="1"/>
    <col min="18" max="18" width="9.42578125" customWidth="1"/>
    <col min="19" max="19" width="9.85546875" customWidth="1"/>
    <col min="20" max="20" width="10" customWidth="1"/>
  </cols>
  <sheetData>
    <row r="2" spans="1:15" ht="18">
      <c r="A2" s="1048" t="s">
        <v>110</v>
      </c>
      <c r="B2" s="1048"/>
      <c r="C2" s="1048"/>
      <c r="D2" s="1048"/>
      <c r="E2" s="1048"/>
      <c r="F2" s="1048"/>
      <c r="G2" s="1048"/>
      <c r="H2" s="1048"/>
      <c r="I2" s="1048"/>
      <c r="J2" s="1048"/>
      <c r="K2" s="1048"/>
      <c r="L2" s="1048"/>
      <c r="M2" s="1048"/>
      <c r="N2" s="1048"/>
      <c r="O2" s="1048"/>
    </row>
    <row r="3" spans="1:15" ht="18">
      <c r="A3" s="1051" t="s">
        <v>10</v>
      </c>
      <c r="B3" s="1051"/>
      <c r="C3" s="1051"/>
      <c r="D3" s="1051"/>
      <c r="E3" s="1051"/>
      <c r="F3" s="1051"/>
      <c r="G3" s="1051"/>
      <c r="H3" s="1051"/>
      <c r="I3" s="1051"/>
      <c r="J3" s="1051"/>
      <c r="K3" s="1051"/>
      <c r="L3" s="1051"/>
      <c r="M3" s="1051"/>
      <c r="N3" s="1051"/>
      <c r="O3" s="1051"/>
    </row>
    <row r="4" spans="1:15" ht="24.75">
      <c r="A4" s="1047" t="s">
        <v>40</v>
      </c>
      <c r="B4" s="1047"/>
      <c r="C4" s="1040" t="s">
        <v>107</v>
      </c>
      <c r="D4" s="1040"/>
      <c r="E4" s="1040"/>
      <c r="F4" s="1040"/>
      <c r="G4" s="1050" t="s">
        <v>128</v>
      </c>
      <c r="H4" s="1050"/>
      <c r="I4" s="1050"/>
      <c r="J4" s="1050" t="s">
        <v>108</v>
      </c>
      <c r="K4" s="1050"/>
      <c r="L4" s="1050"/>
      <c r="M4" s="1047" t="s">
        <v>129</v>
      </c>
      <c r="N4" s="1047"/>
      <c r="O4" s="1047"/>
    </row>
    <row r="5" spans="1:15" ht="24.75">
      <c r="A5" s="1047"/>
      <c r="B5" s="1047"/>
      <c r="C5" s="18" t="s">
        <v>127</v>
      </c>
      <c r="D5" s="18" t="s">
        <v>34</v>
      </c>
      <c r="E5" s="18" t="s">
        <v>109</v>
      </c>
      <c r="F5" s="18" t="s">
        <v>32</v>
      </c>
      <c r="G5" s="18" t="s">
        <v>127</v>
      </c>
      <c r="H5" s="18" t="s">
        <v>34</v>
      </c>
      <c r="I5" s="18" t="s">
        <v>32</v>
      </c>
      <c r="J5" s="18" t="s">
        <v>127</v>
      </c>
      <c r="K5" s="18" t="s">
        <v>34</v>
      </c>
      <c r="L5" s="18" t="s">
        <v>32</v>
      </c>
      <c r="M5" s="18" t="s">
        <v>102</v>
      </c>
      <c r="N5" s="18" t="s">
        <v>103</v>
      </c>
      <c r="O5" s="18" t="s">
        <v>32</v>
      </c>
    </row>
    <row r="6" spans="1:15" ht="24.75">
      <c r="A6" s="1044" t="s">
        <v>52</v>
      </c>
      <c r="B6" s="1044"/>
      <c r="C6" s="9"/>
      <c r="D6" s="9"/>
      <c r="E6" s="9"/>
      <c r="F6" s="9">
        <f>SUM(C6:E6)</f>
        <v>0</v>
      </c>
      <c r="G6" s="9"/>
      <c r="H6" s="9"/>
      <c r="I6" s="9">
        <f>SUM(G6:H6)</f>
        <v>0</v>
      </c>
      <c r="J6" s="9"/>
      <c r="K6" s="9"/>
      <c r="L6" s="9">
        <f>SUM(J6:K6)</f>
        <v>0</v>
      </c>
      <c r="M6" s="9"/>
      <c r="N6" s="9"/>
      <c r="O6" s="9">
        <f>SUM(M6:N6)</f>
        <v>0</v>
      </c>
    </row>
    <row r="7" spans="1:15" ht="24.75">
      <c r="A7" s="1044" t="s">
        <v>53</v>
      </c>
      <c r="B7" s="1044"/>
      <c r="C7" s="9"/>
      <c r="D7" s="9"/>
      <c r="E7" s="9"/>
      <c r="F7" s="9">
        <f t="shared" ref="F7:F25" si="0">SUM(C7:E7)</f>
        <v>0</v>
      </c>
      <c r="G7" s="9"/>
      <c r="H7" s="9"/>
      <c r="I7" s="9">
        <f t="shared" ref="I7:I25" si="1">SUM(G7:H7)</f>
        <v>0</v>
      </c>
      <c r="J7" s="9"/>
      <c r="K7" s="9"/>
      <c r="L7" s="9">
        <f t="shared" ref="L7:L25" si="2">SUM(J7:K7)</f>
        <v>0</v>
      </c>
      <c r="M7" s="9"/>
      <c r="N7" s="9"/>
      <c r="O7" s="9">
        <f t="shared" ref="O7:O25" si="3">SUM(M7:N7)</f>
        <v>0</v>
      </c>
    </row>
    <row r="8" spans="1:15" ht="24.75">
      <c r="A8" s="1044" t="s">
        <v>54</v>
      </c>
      <c r="B8" s="1044"/>
      <c r="C8" s="9"/>
      <c r="D8" s="9"/>
      <c r="E8" s="9"/>
      <c r="F8" s="9">
        <f t="shared" si="0"/>
        <v>0</v>
      </c>
      <c r="G8" s="9"/>
      <c r="H8" s="9"/>
      <c r="I8" s="9">
        <f t="shared" si="1"/>
        <v>0</v>
      </c>
      <c r="J8" s="9"/>
      <c r="K8" s="9"/>
      <c r="L8" s="9">
        <f t="shared" si="2"/>
        <v>0</v>
      </c>
      <c r="M8" s="9"/>
      <c r="N8" s="9"/>
      <c r="O8" s="9">
        <f t="shared" si="3"/>
        <v>0</v>
      </c>
    </row>
    <row r="9" spans="1:15" ht="24.75">
      <c r="A9" s="1044" t="s">
        <v>55</v>
      </c>
      <c r="B9" s="1044"/>
      <c r="C9" s="9"/>
      <c r="D9" s="9"/>
      <c r="E9" s="9"/>
      <c r="F9" s="9">
        <f t="shared" si="0"/>
        <v>0</v>
      </c>
      <c r="G9" s="9"/>
      <c r="H9" s="9"/>
      <c r="I9" s="9">
        <f t="shared" si="1"/>
        <v>0</v>
      </c>
      <c r="J9" s="9"/>
      <c r="K9" s="9"/>
      <c r="L9" s="9">
        <f t="shared" si="2"/>
        <v>0</v>
      </c>
      <c r="M9" s="9"/>
      <c r="N9" s="9"/>
      <c r="O9" s="9">
        <f t="shared" si="3"/>
        <v>0</v>
      </c>
    </row>
    <row r="10" spans="1:15" ht="24.75">
      <c r="A10" s="1044" t="s">
        <v>56</v>
      </c>
      <c r="B10" s="3" t="s">
        <v>115</v>
      </c>
      <c r="C10" s="9"/>
      <c r="D10" s="9"/>
      <c r="E10" s="9"/>
      <c r="F10" s="9">
        <f t="shared" si="0"/>
        <v>0</v>
      </c>
      <c r="G10" s="9"/>
      <c r="H10" s="9"/>
      <c r="I10" s="9">
        <f t="shared" si="1"/>
        <v>0</v>
      </c>
      <c r="J10" s="9"/>
      <c r="K10" s="9"/>
      <c r="L10" s="9">
        <f t="shared" si="2"/>
        <v>0</v>
      </c>
      <c r="M10" s="9"/>
      <c r="N10" s="9"/>
      <c r="O10" s="9">
        <f t="shared" si="3"/>
        <v>0</v>
      </c>
    </row>
    <row r="11" spans="1:15" ht="24.75">
      <c r="A11" s="1044"/>
      <c r="B11" s="3" t="s">
        <v>116</v>
      </c>
      <c r="C11" s="9"/>
      <c r="D11" s="9"/>
      <c r="E11" s="9"/>
      <c r="F11" s="9">
        <f t="shared" si="0"/>
        <v>0</v>
      </c>
      <c r="G11" s="9"/>
      <c r="H11" s="9"/>
      <c r="I11" s="9">
        <f t="shared" si="1"/>
        <v>0</v>
      </c>
      <c r="J11" s="9"/>
      <c r="K11" s="9"/>
      <c r="L11" s="9">
        <f t="shared" si="2"/>
        <v>0</v>
      </c>
      <c r="M11" s="9"/>
      <c r="N11" s="9"/>
      <c r="O11" s="9">
        <f t="shared" si="3"/>
        <v>0</v>
      </c>
    </row>
    <row r="12" spans="1:15" ht="24.75">
      <c r="A12" s="1044"/>
      <c r="B12" s="3" t="s">
        <v>117</v>
      </c>
      <c r="C12" s="9"/>
      <c r="D12" s="9"/>
      <c r="E12" s="9"/>
      <c r="F12" s="9">
        <f t="shared" si="0"/>
        <v>0</v>
      </c>
      <c r="G12" s="9"/>
      <c r="H12" s="9"/>
      <c r="I12" s="9">
        <f t="shared" si="1"/>
        <v>0</v>
      </c>
      <c r="J12" s="9"/>
      <c r="K12" s="9"/>
      <c r="L12" s="9">
        <f t="shared" si="2"/>
        <v>0</v>
      </c>
      <c r="M12" s="9"/>
      <c r="N12" s="9"/>
      <c r="O12" s="9">
        <f t="shared" si="3"/>
        <v>0</v>
      </c>
    </row>
    <row r="13" spans="1:15" ht="24.75">
      <c r="A13" s="1044"/>
      <c r="B13" s="3" t="s">
        <v>118</v>
      </c>
      <c r="C13" s="9"/>
      <c r="D13" s="9"/>
      <c r="E13" s="9"/>
      <c r="F13" s="9">
        <f t="shared" si="0"/>
        <v>0</v>
      </c>
      <c r="G13" s="9"/>
      <c r="H13" s="9"/>
      <c r="I13" s="9">
        <f t="shared" si="1"/>
        <v>0</v>
      </c>
      <c r="J13" s="9"/>
      <c r="K13" s="9"/>
      <c r="L13" s="9">
        <f t="shared" si="2"/>
        <v>0</v>
      </c>
      <c r="M13" s="9"/>
      <c r="N13" s="9"/>
      <c r="O13" s="9">
        <f t="shared" si="3"/>
        <v>0</v>
      </c>
    </row>
    <row r="14" spans="1:15" ht="24.75">
      <c r="A14" s="1044"/>
      <c r="B14" s="3" t="s">
        <v>119</v>
      </c>
      <c r="C14" s="9"/>
      <c r="D14" s="9"/>
      <c r="E14" s="9"/>
      <c r="F14" s="9">
        <f t="shared" si="0"/>
        <v>0</v>
      </c>
      <c r="G14" s="9"/>
      <c r="H14" s="9"/>
      <c r="I14" s="9">
        <f t="shared" si="1"/>
        <v>0</v>
      </c>
      <c r="J14" s="9"/>
      <c r="K14" s="9"/>
      <c r="L14" s="9">
        <f t="shared" si="2"/>
        <v>0</v>
      </c>
      <c r="M14" s="9"/>
      <c r="N14" s="9"/>
      <c r="O14" s="9">
        <f t="shared" si="3"/>
        <v>0</v>
      </c>
    </row>
    <row r="15" spans="1:15" ht="24.75">
      <c r="A15" s="1044"/>
      <c r="B15" s="3" t="s">
        <v>106</v>
      </c>
      <c r="C15" s="9"/>
      <c r="D15" s="9"/>
      <c r="E15" s="9"/>
      <c r="F15" s="9">
        <f t="shared" si="0"/>
        <v>0</v>
      </c>
      <c r="G15" s="9"/>
      <c r="H15" s="9"/>
      <c r="I15" s="9">
        <f t="shared" si="1"/>
        <v>0</v>
      </c>
      <c r="J15" s="9"/>
      <c r="K15" s="9"/>
      <c r="L15" s="9">
        <f t="shared" si="2"/>
        <v>0</v>
      </c>
      <c r="M15" s="9"/>
      <c r="N15" s="9"/>
      <c r="O15" s="9">
        <f t="shared" si="3"/>
        <v>0</v>
      </c>
    </row>
    <row r="16" spans="1:15" ht="24.75">
      <c r="A16" s="1045" t="s">
        <v>63</v>
      </c>
      <c r="B16" s="1046"/>
      <c r="C16" s="9"/>
      <c r="D16" s="9"/>
      <c r="E16" s="9"/>
      <c r="F16" s="9">
        <f t="shared" si="0"/>
        <v>0</v>
      </c>
      <c r="G16" s="9"/>
      <c r="H16" s="9"/>
      <c r="I16" s="9">
        <f t="shared" si="1"/>
        <v>0</v>
      </c>
      <c r="J16" s="9"/>
      <c r="K16" s="9"/>
      <c r="L16" s="9">
        <f t="shared" si="2"/>
        <v>0</v>
      </c>
      <c r="M16" s="9"/>
      <c r="N16" s="9"/>
      <c r="O16" s="9">
        <f t="shared" si="3"/>
        <v>0</v>
      </c>
    </row>
    <row r="17" spans="1:19" ht="24.75">
      <c r="A17" s="1045" t="s">
        <v>64</v>
      </c>
      <c r="B17" s="1046"/>
      <c r="C17" s="9"/>
      <c r="D17" s="9"/>
      <c r="E17" s="9"/>
      <c r="F17" s="9">
        <f t="shared" si="0"/>
        <v>0</v>
      </c>
      <c r="G17" s="9"/>
      <c r="H17" s="9"/>
      <c r="I17" s="9">
        <f t="shared" si="1"/>
        <v>0</v>
      </c>
      <c r="J17" s="9"/>
      <c r="K17" s="9"/>
      <c r="L17" s="9">
        <f t="shared" si="2"/>
        <v>0</v>
      </c>
      <c r="M17" s="9"/>
      <c r="N17" s="9"/>
      <c r="O17" s="9">
        <f t="shared" si="3"/>
        <v>0</v>
      </c>
    </row>
    <row r="18" spans="1:19" ht="24.75">
      <c r="A18" s="1045" t="s">
        <v>65</v>
      </c>
      <c r="B18" s="1046"/>
      <c r="C18" s="9"/>
      <c r="D18" s="9"/>
      <c r="E18" s="9"/>
      <c r="F18" s="9">
        <f t="shared" si="0"/>
        <v>0</v>
      </c>
      <c r="G18" s="9"/>
      <c r="H18" s="9"/>
      <c r="I18" s="9">
        <f t="shared" si="1"/>
        <v>0</v>
      </c>
      <c r="J18" s="9"/>
      <c r="K18" s="9"/>
      <c r="L18" s="9">
        <f t="shared" si="2"/>
        <v>0</v>
      </c>
      <c r="M18" s="9"/>
      <c r="N18" s="9"/>
      <c r="O18" s="9">
        <f t="shared" si="3"/>
        <v>0</v>
      </c>
    </row>
    <row r="19" spans="1:19" ht="24.75">
      <c r="A19" s="1045" t="s">
        <v>66</v>
      </c>
      <c r="B19" s="1046"/>
      <c r="C19" s="9"/>
      <c r="D19" s="9"/>
      <c r="E19" s="9"/>
      <c r="F19" s="9">
        <f t="shared" si="0"/>
        <v>0</v>
      </c>
      <c r="G19" s="9"/>
      <c r="H19" s="9"/>
      <c r="I19" s="9">
        <f t="shared" si="1"/>
        <v>0</v>
      </c>
      <c r="J19" s="9"/>
      <c r="K19" s="9"/>
      <c r="L19" s="9">
        <f t="shared" si="2"/>
        <v>0</v>
      </c>
      <c r="M19" s="9"/>
      <c r="N19" s="9"/>
      <c r="O19" s="9">
        <f t="shared" si="3"/>
        <v>0</v>
      </c>
    </row>
    <row r="20" spans="1:19" ht="24.75">
      <c r="A20" s="1045" t="s">
        <v>67</v>
      </c>
      <c r="B20" s="1046"/>
      <c r="C20" s="9"/>
      <c r="D20" s="9"/>
      <c r="E20" s="9"/>
      <c r="F20" s="9">
        <f t="shared" si="0"/>
        <v>0</v>
      </c>
      <c r="G20" s="9"/>
      <c r="H20" s="9"/>
      <c r="I20" s="9">
        <f t="shared" si="1"/>
        <v>0</v>
      </c>
      <c r="J20" s="9"/>
      <c r="K20" s="9"/>
      <c r="L20" s="9">
        <f t="shared" si="2"/>
        <v>0</v>
      </c>
      <c r="M20" s="9"/>
      <c r="N20" s="9"/>
      <c r="O20" s="9">
        <f t="shared" si="3"/>
        <v>0</v>
      </c>
    </row>
    <row r="21" spans="1:19" ht="24.75">
      <c r="A21" s="1045" t="s">
        <v>68</v>
      </c>
      <c r="B21" s="1046"/>
      <c r="C21" s="9"/>
      <c r="D21" s="9"/>
      <c r="E21" s="9"/>
      <c r="F21" s="9">
        <f t="shared" si="0"/>
        <v>0</v>
      </c>
      <c r="G21" s="9"/>
      <c r="H21" s="9"/>
      <c r="I21" s="9">
        <f t="shared" si="1"/>
        <v>0</v>
      </c>
      <c r="J21" s="9"/>
      <c r="K21" s="9"/>
      <c r="L21" s="9">
        <f t="shared" si="2"/>
        <v>0</v>
      </c>
      <c r="M21" s="9"/>
      <c r="N21" s="9"/>
      <c r="O21" s="9">
        <f t="shared" si="3"/>
        <v>0</v>
      </c>
    </row>
    <row r="22" spans="1:19" ht="24.75">
      <c r="A22" s="1045" t="s">
        <v>69</v>
      </c>
      <c r="B22" s="1046"/>
      <c r="C22" s="9"/>
      <c r="D22" s="9"/>
      <c r="E22" s="9"/>
      <c r="F22" s="9">
        <f t="shared" si="0"/>
        <v>0</v>
      </c>
      <c r="G22" s="9"/>
      <c r="H22" s="9"/>
      <c r="I22" s="9">
        <f t="shared" si="1"/>
        <v>0</v>
      </c>
      <c r="J22" s="9"/>
      <c r="K22" s="9"/>
      <c r="L22" s="9">
        <f t="shared" si="2"/>
        <v>0</v>
      </c>
      <c r="M22" s="9"/>
      <c r="N22" s="9"/>
      <c r="O22" s="9">
        <f t="shared" si="3"/>
        <v>0</v>
      </c>
    </row>
    <row r="23" spans="1:19" ht="24.75">
      <c r="A23" s="1045" t="s">
        <v>70</v>
      </c>
      <c r="B23" s="1046"/>
      <c r="C23" s="9"/>
      <c r="D23" s="9"/>
      <c r="E23" s="9"/>
      <c r="F23" s="9">
        <f t="shared" si="0"/>
        <v>0</v>
      </c>
      <c r="G23" s="9"/>
      <c r="H23" s="9"/>
      <c r="I23" s="9">
        <f t="shared" si="1"/>
        <v>0</v>
      </c>
      <c r="J23" s="9"/>
      <c r="K23" s="9"/>
      <c r="L23" s="9">
        <f t="shared" si="2"/>
        <v>0</v>
      </c>
      <c r="M23" s="9"/>
      <c r="N23" s="9"/>
      <c r="O23" s="9">
        <f t="shared" si="3"/>
        <v>0</v>
      </c>
    </row>
    <row r="24" spans="1:19" ht="24.75">
      <c r="A24" s="1045" t="s">
        <v>71</v>
      </c>
      <c r="B24" s="1046"/>
      <c r="C24" s="9"/>
      <c r="D24" s="9"/>
      <c r="E24" s="9"/>
      <c r="F24" s="9">
        <f t="shared" si="0"/>
        <v>0</v>
      </c>
      <c r="G24" s="9"/>
      <c r="H24" s="9"/>
      <c r="I24" s="9">
        <f t="shared" si="1"/>
        <v>0</v>
      </c>
      <c r="J24" s="9"/>
      <c r="K24" s="9"/>
      <c r="L24" s="9">
        <f t="shared" si="2"/>
        <v>0</v>
      </c>
      <c r="M24" s="9"/>
      <c r="N24" s="9"/>
      <c r="O24" s="9">
        <f t="shared" si="3"/>
        <v>0</v>
      </c>
    </row>
    <row r="25" spans="1:19" ht="24.75">
      <c r="A25" s="1045" t="s">
        <v>72</v>
      </c>
      <c r="B25" s="1046"/>
      <c r="C25" s="9"/>
      <c r="D25" s="9"/>
      <c r="E25" s="9"/>
      <c r="F25" s="9">
        <f t="shared" si="0"/>
        <v>0</v>
      </c>
      <c r="G25" s="9"/>
      <c r="H25" s="9"/>
      <c r="I25" s="9">
        <f t="shared" si="1"/>
        <v>0</v>
      </c>
      <c r="J25" s="9"/>
      <c r="K25" s="9"/>
      <c r="L25" s="9">
        <f t="shared" si="2"/>
        <v>0</v>
      </c>
      <c r="M25" s="9"/>
      <c r="N25" s="9"/>
      <c r="O25" s="9">
        <f t="shared" si="3"/>
        <v>0</v>
      </c>
    </row>
    <row r="26" spans="1:19" ht="24.75">
      <c r="A26" s="1047" t="s">
        <v>32</v>
      </c>
      <c r="B26" s="1047"/>
      <c r="C26" s="10">
        <f t="shared" ref="C26:O26" si="4">SUM(C6:C25)</f>
        <v>0</v>
      </c>
      <c r="D26" s="10">
        <f t="shared" si="4"/>
        <v>0</v>
      </c>
      <c r="E26" s="10">
        <f t="shared" si="4"/>
        <v>0</v>
      </c>
      <c r="F26" s="10">
        <f t="shared" si="4"/>
        <v>0</v>
      </c>
      <c r="G26" s="10">
        <f t="shared" si="4"/>
        <v>0</v>
      </c>
      <c r="H26" s="10">
        <f t="shared" si="4"/>
        <v>0</v>
      </c>
      <c r="I26" s="10">
        <f t="shared" si="4"/>
        <v>0</v>
      </c>
      <c r="J26" s="10">
        <f t="shared" si="4"/>
        <v>0</v>
      </c>
      <c r="K26" s="10">
        <f t="shared" si="4"/>
        <v>0</v>
      </c>
      <c r="L26" s="10">
        <f>SUM(J26:K26)</f>
        <v>0</v>
      </c>
      <c r="M26" s="10">
        <f t="shared" si="4"/>
        <v>0</v>
      </c>
      <c r="N26" s="10">
        <f t="shared" si="4"/>
        <v>0</v>
      </c>
      <c r="O26" s="10">
        <f t="shared" si="4"/>
        <v>0</v>
      </c>
    </row>
    <row r="27" spans="1:19" ht="18">
      <c r="A27" s="1048" t="s">
        <v>145</v>
      </c>
      <c r="B27" s="1048"/>
      <c r="C27" s="1048"/>
      <c r="D27" s="1048"/>
      <c r="E27" s="1048"/>
      <c r="F27" s="1048"/>
      <c r="G27" s="1048"/>
      <c r="H27" s="1048"/>
      <c r="I27" s="1048"/>
      <c r="J27" s="1048"/>
      <c r="K27" s="1048"/>
      <c r="L27" s="1048"/>
      <c r="M27" s="1048"/>
      <c r="N27" s="1048"/>
      <c r="O27" s="1048"/>
      <c r="P27" s="1048"/>
      <c r="Q27" s="1048"/>
      <c r="R27" s="1048"/>
      <c r="S27" s="1048"/>
    </row>
    <row r="28" spans="1:19" ht="15">
      <c r="A28" s="1049" t="s">
        <v>21</v>
      </c>
      <c r="B28" s="1049"/>
      <c r="C28" s="1049"/>
      <c r="D28" s="1049"/>
      <c r="E28" s="1049"/>
      <c r="F28" s="1049"/>
      <c r="G28" s="1049"/>
      <c r="H28" s="1049"/>
      <c r="I28" s="1049"/>
      <c r="J28" s="1049"/>
      <c r="K28" s="1049"/>
      <c r="L28" s="1049"/>
      <c r="M28" s="1049"/>
      <c r="N28" s="1049"/>
      <c r="O28" s="1049"/>
      <c r="P28" s="1049"/>
      <c r="Q28" s="1049"/>
      <c r="R28" s="1049"/>
      <c r="S28" s="1049"/>
    </row>
    <row r="29" spans="1:19" ht="24.75">
      <c r="A29" s="1047" t="s">
        <v>40</v>
      </c>
      <c r="B29" s="1047"/>
      <c r="C29" s="1040" t="s">
        <v>107</v>
      </c>
      <c r="D29" s="1040"/>
      <c r="E29" s="1040"/>
      <c r="F29" s="1040"/>
      <c r="G29" s="1050" t="s">
        <v>128</v>
      </c>
      <c r="H29" s="1050"/>
      <c r="I29" s="1050"/>
      <c r="J29" s="1050" t="s">
        <v>108</v>
      </c>
      <c r="K29" s="1050"/>
      <c r="L29" s="1050"/>
      <c r="M29" s="1047" t="s">
        <v>129</v>
      </c>
      <c r="N29" s="1047"/>
      <c r="O29" s="1047"/>
      <c r="P29" s="1040" t="s">
        <v>114</v>
      </c>
      <c r="Q29" s="1040"/>
      <c r="R29" s="1040"/>
      <c r="S29" s="1040"/>
    </row>
    <row r="30" spans="1:19" ht="24.75">
      <c r="A30" s="1047"/>
      <c r="B30" s="1047"/>
      <c r="C30" s="19" t="s">
        <v>127</v>
      </c>
      <c r="D30" s="18" t="s">
        <v>34</v>
      </c>
      <c r="E30" s="18" t="s">
        <v>109</v>
      </c>
      <c r="F30" s="18" t="s">
        <v>32</v>
      </c>
      <c r="G30" s="19" t="s">
        <v>127</v>
      </c>
      <c r="H30" s="18" t="s">
        <v>34</v>
      </c>
      <c r="I30" s="18" t="s">
        <v>32</v>
      </c>
      <c r="J30" s="19" t="s">
        <v>127</v>
      </c>
      <c r="K30" s="18" t="s">
        <v>34</v>
      </c>
      <c r="L30" s="18" t="s">
        <v>32</v>
      </c>
      <c r="M30" s="19" t="s">
        <v>102</v>
      </c>
      <c r="N30" s="18" t="s">
        <v>103</v>
      </c>
      <c r="O30" s="18" t="s">
        <v>32</v>
      </c>
      <c r="P30" s="19" t="s">
        <v>127</v>
      </c>
      <c r="Q30" s="18" t="s">
        <v>34</v>
      </c>
      <c r="R30" s="18" t="s">
        <v>109</v>
      </c>
      <c r="S30" s="18" t="s">
        <v>32</v>
      </c>
    </row>
    <row r="31" spans="1:19" ht="24.75">
      <c r="A31" s="1044" t="s">
        <v>52</v>
      </c>
      <c r="B31" s="1044"/>
      <c r="C31" s="30">
        <v>0</v>
      </c>
      <c r="D31" s="30">
        <v>0</v>
      </c>
      <c r="E31" s="30">
        <v>33</v>
      </c>
      <c r="F31" s="30">
        <f t="shared" ref="F31:F50" si="5">SUM(C31:E31)</f>
        <v>33</v>
      </c>
      <c r="G31" s="30">
        <v>867</v>
      </c>
      <c r="H31" s="30">
        <v>465</v>
      </c>
      <c r="I31" s="30">
        <f t="shared" ref="I31:I50" si="6">SUM(G31:H31)</f>
        <v>1332</v>
      </c>
      <c r="J31" s="30">
        <v>3341</v>
      </c>
      <c r="K31" s="30">
        <v>1581</v>
      </c>
      <c r="L31" s="30">
        <f t="shared" ref="L31:L50" si="7">SUM(J31:K31)</f>
        <v>4922</v>
      </c>
      <c r="M31" s="30">
        <v>108</v>
      </c>
      <c r="N31" s="30">
        <v>420</v>
      </c>
      <c r="O31" s="30">
        <f t="shared" ref="O31:O50" si="8">SUM(M31:N31)</f>
        <v>528</v>
      </c>
      <c r="P31" s="30">
        <v>21</v>
      </c>
      <c r="Q31" s="30">
        <v>5</v>
      </c>
      <c r="R31" s="30">
        <v>265</v>
      </c>
      <c r="S31" s="30">
        <f t="shared" ref="S31:S51" si="9">SUM(P31:R31)</f>
        <v>291</v>
      </c>
    </row>
    <row r="32" spans="1:19" ht="24.75">
      <c r="A32" s="1044" t="s">
        <v>53</v>
      </c>
      <c r="B32" s="1044"/>
      <c r="C32" s="30">
        <v>0</v>
      </c>
      <c r="D32" s="30">
        <v>0</v>
      </c>
      <c r="E32" s="30">
        <v>4</v>
      </c>
      <c r="F32" s="30">
        <f t="shared" si="5"/>
        <v>4</v>
      </c>
      <c r="G32" s="30">
        <v>102</v>
      </c>
      <c r="H32" s="30">
        <v>30</v>
      </c>
      <c r="I32" s="30">
        <f t="shared" si="6"/>
        <v>132</v>
      </c>
      <c r="J32" s="30">
        <v>355</v>
      </c>
      <c r="K32" s="30">
        <v>85</v>
      </c>
      <c r="L32" s="30">
        <f t="shared" si="7"/>
        <v>440</v>
      </c>
      <c r="M32" s="30">
        <v>20</v>
      </c>
      <c r="N32" s="30">
        <v>28</v>
      </c>
      <c r="O32" s="30">
        <f t="shared" si="8"/>
        <v>48</v>
      </c>
      <c r="P32" s="30">
        <v>1</v>
      </c>
      <c r="Q32" s="30">
        <v>0</v>
      </c>
      <c r="R32" s="30">
        <v>27</v>
      </c>
      <c r="S32" s="30">
        <f t="shared" si="9"/>
        <v>28</v>
      </c>
    </row>
    <row r="33" spans="1:19" ht="24.75">
      <c r="A33" s="1044" t="s">
        <v>54</v>
      </c>
      <c r="B33" s="1044"/>
      <c r="C33" s="30">
        <v>0</v>
      </c>
      <c r="D33" s="30">
        <v>0</v>
      </c>
      <c r="E33" s="30">
        <v>11</v>
      </c>
      <c r="F33" s="30">
        <f t="shared" si="5"/>
        <v>11</v>
      </c>
      <c r="G33" s="30">
        <v>276</v>
      </c>
      <c r="H33" s="30">
        <v>202</v>
      </c>
      <c r="I33" s="30">
        <f t="shared" si="6"/>
        <v>478</v>
      </c>
      <c r="J33" s="30">
        <v>833</v>
      </c>
      <c r="K33" s="30">
        <v>552</v>
      </c>
      <c r="L33" s="30">
        <f t="shared" si="7"/>
        <v>1385</v>
      </c>
      <c r="M33" s="30">
        <v>30</v>
      </c>
      <c r="N33" s="30">
        <v>105</v>
      </c>
      <c r="O33" s="30">
        <f t="shared" si="8"/>
        <v>135</v>
      </c>
      <c r="P33" s="30">
        <v>0</v>
      </c>
      <c r="Q33" s="30">
        <v>0</v>
      </c>
      <c r="R33" s="30">
        <v>78</v>
      </c>
      <c r="S33" s="30">
        <f t="shared" si="9"/>
        <v>78</v>
      </c>
    </row>
    <row r="34" spans="1:19" ht="24.75">
      <c r="A34" s="1044" t="s">
        <v>55</v>
      </c>
      <c r="B34" s="1044"/>
      <c r="C34" s="30">
        <v>0</v>
      </c>
      <c r="D34" s="30">
        <v>0</v>
      </c>
      <c r="E34" s="30">
        <v>0</v>
      </c>
      <c r="F34" s="30">
        <f t="shared" si="5"/>
        <v>0</v>
      </c>
      <c r="G34" s="30">
        <v>0</v>
      </c>
      <c r="H34" s="30">
        <v>0</v>
      </c>
      <c r="I34" s="30">
        <f t="shared" si="6"/>
        <v>0</v>
      </c>
      <c r="J34" s="30">
        <v>0</v>
      </c>
      <c r="K34" s="30">
        <v>0</v>
      </c>
      <c r="L34" s="30">
        <f t="shared" si="7"/>
        <v>0</v>
      </c>
      <c r="M34" s="30">
        <v>0</v>
      </c>
      <c r="N34" s="30">
        <v>0</v>
      </c>
      <c r="O34" s="30">
        <f t="shared" si="8"/>
        <v>0</v>
      </c>
      <c r="P34" s="30">
        <v>0</v>
      </c>
      <c r="Q34" s="30">
        <v>0</v>
      </c>
      <c r="R34" s="30">
        <v>0</v>
      </c>
      <c r="S34" s="30">
        <f t="shared" si="9"/>
        <v>0</v>
      </c>
    </row>
    <row r="35" spans="1:19" ht="24.75">
      <c r="A35" s="1044" t="s">
        <v>56</v>
      </c>
      <c r="B35" s="3" t="s">
        <v>115</v>
      </c>
      <c r="C35" s="30">
        <v>2</v>
      </c>
      <c r="D35" s="30">
        <v>0</v>
      </c>
      <c r="E35" s="30">
        <v>13</v>
      </c>
      <c r="F35" s="30">
        <f t="shared" si="5"/>
        <v>15</v>
      </c>
      <c r="G35" s="30">
        <v>633</v>
      </c>
      <c r="H35" s="30">
        <v>297</v>
      </c>
      <c r="I35" s="30">
        <f t="shared" si="6"/>
        <v>930</v>
      </c>
      <c r="J35" s="30">
        <v>1980</v>
      </c>
      <c r="K35" s="30">
        <v>898</v>
      </c>
      <c r="L35" s="30">
        <f t="shared" si="7"/>
        <v>2878</v>
      </c>
      <c r="M35" s="30">
        <v>26</v>
      </c>
      <c r="N35" s="30">
        <v>198</v>
      </c>
      <c r="O35" s="30">
        <f t="shared" si="8"/>
        <v>224</v>
      </c>
      <c r="P35" s="30">
        <v>20</v>
      </c>
      <c r="Q35" s="30">
        <v>4</v>
      </c>
      <c r="R35" s="30">
        <v>119</v>
      </c>
      <c r="S35" s="30">
        <f t="shared" si="9"/>
        <v>143</v>
      </c>
    </row>
    <row r="36" spans="1:19" ht="24.75">
      <c r="A36" s="1044"/>
      <c r="B36" s="3" t="s">
        <v>116</v>
      </c>
      <c r="C36" s="30">
        <v>0</v>
      </c>
      <c r="D36" s="30">
        <v>1</v>
      </c>
      <c r="E36" s="30">
        <v>26</v>
      </c>
      <c r="F36" s="30">
        <f t="shared" si="5"/>
        <v>27</v>
      </c>
      <c r="G36" s="30">
        <v>1178</v>
      </c>
      <c r="H36" s="30">
        <v>871</v>
      </c>
      <c r="I36" s="30">
        <f t="shared" si="6"/>
        <v>2049</v>
      </c>
      <c r="J36" s="30">
        <v>3823</v>
      </c>
      <c r="K36" s="30">
        <v>2661</v>
      </c>
      <c r="L36" s="30">
        <f t="shared" si="7"/>
        <v>6484</v>
      </c>
      <c r="M36" s="30">
        <v>16</v>
      </c>
      <c r="N36" s="30">
        <v>520</v>
      </c>
      <c r="O36" s="30">
        <f t="shared" si="8"/>
        <v>536</v>
      </c>
      <c r="P36" s="30">
        <v>6</v>
      </c>
      <c r="Q36" s="30">
        <v>6</v>
      </c>
      <c r="R36" s="30">
        <v>270</v>
      </c>
      <c r="S36" s="30">
        <f t="shared" si="9"/>
        <v>282</v>
      </c>
    </row>
    <row r="37" spans="1:19" ht="24.75">
      <c r="A37" s="1044"/>
      <c r="B37" s="3" t="s">
        <v>117</v>
      </c>
      <c r="C37" s="30">
        <v>0</v>
      </c>
      <c r="D37" s="30">
        <v>0</v>
      </c>
      <c r="E37" s="30">
        <v>1</v>
      </c>
      <c r="F37" s="30">
        <f t="shared" si="5"/>
        <v>1</v>
      </c>
      <c r="G37" s="30">
        <v>54</v>
      </c>
      <c r="H37" s="30">
        <v>18</v>
      </c>
      <c r="I37" s="30">
        <f t="shared" si="6"/>
        <v>72</v>
      </c>
      <c r="J37" s="30">
        <v>177</v>
      </c>
      <c r="K37" s="30">
        <v>50</v>
      </c>
      <c r="L37" s="30">
        <f t="shared" si="7"/>
        <v>227</v>
      </c>
      <c r="M37" s="30">
        <v>0</v>
      </c>
      <c r="N37" s="30">
        <v>0</v>
      </c>
      <c r="O37" s="30">
        <f t="shared" si="8"/>
        <v>0</v>
      </c>
      <c r="P37" s="30">
        <v>2</v>
      </c>
      <c r="Q37" s="30">
        <v>2</v>
      </c>
      <c r="R37" s="30">
        <v>10</v>
      </c>
      <c r="S37" s="30">
        <f t="shared" si="9"/>
        <v>14</v>
      </c>
    </row>
    <row r="38" spans="1:19" ht="24.75">
      <c r="A38" s="1044"/>
      <c r="B38" s="3" t="s">
        <v>118</v>
      </c>
      <c r="C38" s="30">
        <v>0</v>
      </c>
      <c r="D38" s="30">
        <v>0</v>
      </c>
      <c r="E38" s="30">
        <v>23</v>
      </c>
      <c r="F38" s="30">
        <f t="shared" si="5"/>
        <v>23</v>
      </c>
      <c r="G38" s="30">
        <v>441</v>
      </c>
      <c r="H38" s="30">
        <v>351</v>
      </c>
      <c r="I38" s="30">
        <f t="shared" si="6"/>
        <v>792</v>
      </c>
      <c r="J38" s="30">
        <v>1678</v>
      </c>
      <c r="K38" s="30">
        <v>1193</v>
      </c>
      <c r="L38" s="30">
        <f t="shared" si="7"/>
        <v>2871</v>
      </c>
      <c r="M38" s="30">
        <v>15</v>
      </c>
      <c r="N38" s="30">
        <v>267</v>
      </c>
      <c r="O38" s="30">
        <f t="shared" si="8"/>
        <v>282</v>
      </c>
      <c r="P38" s="30">
        <v>0</v>
      </c>
      <c r="Q38" s="30">
        <v>0</v>
      </c>
      <c r="R38" s="30">
        <v>181</v>
      </c>
      <c r="S38" s="30">
        <f t="shared" si="9"/>
        <v>181</v>
      </c>
    </row>
    <row r="39" spans="1:19" ht="24.75">
      <c r="A39" s="1044"/>
      <c r="B39" s="3" t="s">
        <v>119</v>
      </c>
      <c r="C39" s="30">
        <v>0</v>
      </c>
      <c r="D39" s="30">
        <v>0</v>
      </c>
      <c r="E39" s="30">
        <v>12</v>
      </c>
      <c r="F39" s="30">
        <f t="shared" si="5"/>
        <v>12</v>
      </c>
      <c r="G39" s="30">
        <v>267</v>
      </c>
      <c r="H39" s="30">
        <v>178</v>
      </c>
      <c r="I39" s="30">
        <f t="shared" si="6"/>
        <v>445</v>
      </c>
      <c r="J39" s="30">
        <v>841</v>
      </c>
      <c r="K39" s="30">
        <v>496</v>
      </c>
      <c r="L39" s="30">
        <f t="shared" si="7"/>
        <v>1337</v>
      </c>
      <c r="M39" s="30">
        <v>4</v>
      </c>
      <c r="N39" s="30">
        <v>8</v>
      </c>
      <c r="O39" s="30">
        <f t="shared" si="8"/>
        <v>12</v>
      </c>
      <c r="P39" s="30">
        <v>0</v>
      </c>
      <c r="Q39" s="30">
        <v>0</v>
      </c>
      <c r="R39" s="30">
        <v>91</v>
      </c>
      <c r="S39" s="30">
        <f t="shared" si="9"/>
        <v>91</v>
      </c>
    </row>
    <row r="40" spans="1:19" ht="24.75">
      <c r="A40" s="1044"/>
      <c r="B40" s="3" t="s">
        <v>106</v>
      </c>
      <c r="C40" s="30">
        <v>2</v>
      </c>
      <c r="D40" s="30">
        <v>2</v>
      </c>
      <c r="E40" s="30">
        <v>10</v>
      </c>
      <c r="F40" s="30">
        <f t="shared" si="5"/>
        <v>14</v>
      </c>
      <c r="G40" s="30">
        <v>431</v>
      </c>
      <c r="H40" s="30">
        <v>280</v>
      </c>
      <c r="I40" s="30">
        <f t="shared" si="6"/>
        <v>711</v>
      </c>
      <c r="J40" s="30">
        <v>1595</v>
      </c>
      <c r="K40" s="30">
        <v>1105</v>
      </c>
      <c r="L40" s="30">
        <f t="shared" si="7"/>
        <v>2700</v>
      </c>
      <c r="M40" s="30">
        <v>22</v>
      </c>
      <c r="N40" s="30">
        <v>197</v>
      </c>
      <c r="O40" s="30">
        <f t="shared" si="8"/>
        <v>219</v>
      </c>
      <c r="P40" s="30">
        <v>16</v>
      </c>
      <c r="Q40" s="30">
        <v>16</v>
      </c>
      <c r="R40" s="30">
        <v>94</v>
      </c>
      <c r="S40" s="30">
        <f t="shared" si="9"/>
        <v>126</v>
      </c>
    </row>
    <row r="41" spans="1:19" ht="24.75">
      <c r="A41" s="1044" t="s">
        <v>63</v>
      </c>
      <c r="B41" s="1044"/>
      <c r="C41" s="30">
        <v>0</v>
      </c>
      <c r="D41" s="30">
        <v>0</v>
      </c>
      <c r="E41" s="30">
        <v>4</v>
      </c>
      <c r="F41" s="30">
        <f t="shared" si="5"/>
        <v>4</v>
      </c>
      <c r="G41" s="30">
        <v>107</v>
      </c>
      <c r="H41" s="30">
        <v>69</v>
      </c>
      <c r="I41" s="30">
        <f t="shared" si="6"/>
        <v>176</v>
      </c>
      <c r="J41" s="30">
        <v>446</v>
      </c>
      <c r="K41" s="30">
        <v>266</v>
      </c>
      <c r="L41" s="30">
        <f t="shared" si="7"/>
        <v>712</v>
      </c>
      <c r="M41" s="30">
        <v>20</v>
      </c>
      <c r="N41" s="30">
        <v>38</v>
      </c>
      <c r="O41" s="30">
        <f t="shared" si="8"/>
        <v>58</v>
      </c>
      <c r="P41" s="30">
        <v>0</v>
      </c>
      <c r="Q41" s="30">
        <v>0</v>
      </c>
      <c r="R41" s="30">
        <v>26</v>
      </c>
      <c r="S41" s="30">
        <f t="shared" si="9"/>
        <v>26</v>
      </c>
    </row>
    <row r="42" spans="1:19" ht="24.75">
      <c r="A42" s="1044" t="s">
        <v>64</v>
      </c>
      <c r="B42" s="1044"/>
      <c r="C42" s="30">
        <v>1</v>
      </c>
      <c r="D42" s="30">
        <v>1</v>
      </c>
      <c r="E42" s="30">
        <v>4</v>
      </c>
      <c r="F42" s="30">
        <f t="shared" si="5"/>
        <v>6</v>
      </c>
      <c r="G42" s="30">
        <v>321</v>
      </c>
      <c r="H42" s="30">
        <v>132</v>
      </c>
      <c r="I42" s="30">
        <f t="shared" si="6"/>
        <v>453</v>
      </c>
      <c r="J42" s="30">
        <v>929</v>
      </c>
      <c r="K42" s="30">
        <v>377</v>
      </c>
      <c r="L42" s="30">
        <f t="shared" si="7"/>
        <v>1306</v>
      </c>
      <c r="M42" s="30">
        <v>21</v>
      </c>
      <c r="N42" s="30">
        <v>93</v>
      </c>
      <c r="O42" s="30">
        <f t="shared" si="8"/>
        <v>114</v>
      </c>
      <c r="P42" s="30">
        <v>10</v>
      </c>
      <c r="Q42" s="30">
        <v>6</v>
      </c>
      <c r="R42" s="30">
        <v>41</v>
      </c>
      <c r="S42" s="30">
        <f t="shared" si="9"/>
        <v>57</v>
      </c>
    </row>
    <row r="43" spans="1:19" ht="24.75">
      <c r="A43" s="1044" t="s">
        <v>65</v>
      </c>
      <c r="B43" s="1044"/>
      <c r="C43" s="30">
        <v>5</v>
      </c>
      <c r="D43" s="30">
        <v>3</v>
      </c>
      <c r="E43" s="30">
        <v>9</v>
      </c>
      <c r="F43" s="30">
        <f t="shared" si="5"/>
        <v>17</v>
      </c>
      <c r="G43" s="30">
        <v>524</v>
      </c>
      <c r="H43" s="30">
        <v>316</v>
      </c>
      <c r="I43" s="30">
        <f t="shared" si="6"/>
        <v>840</v>
      </c>
      <c r="J43" s="30">
        <v>2094</v>
      </c>
      <c r="K43" s="30">
        <v>920</v>
      </c>
      <c r="L43" s="30">
        <f t="shared" si="7"/>
        <v>3014</v>
      </c>
      <c r="M43" s="30">
        <v>52</v>
      </c>
      <c r="N43" s="30">
        <v>204</v>
      </c>
      <c r="O43" s="30">
        <f t="shared" si="8"/>
        <v>256</v>
      </c>
      <c r="P43" s="30">
        <v>60</v>
      </c>
      <c r="Q43" s="30">
        <v>36</v>
      </c>
      <c r="R43" s="30">
        <v>38</v>
      </c>
      <c r="S43" s="30">
        <f t="shared" si="9"/>
        <v>134</v>
      </c>
    </row>
    <row r="44" spans="1:19" ht="24.75">
      <c r="A44" s="1044" t="s">
        <v>66</v>
      </c>
      <c r="B44" s="1044"/>
      <c r="C44" s="30">
        <v>6</v>
      </c>
      <c r="D44" s="30">
        <v>5</v>
      </c>
      <c r="E44" s="30">
        <v>3</v>
      </c>
      <c r="F44" s="30">
        <f t="shared" si="5"/>
        <v>14</v>
      </c>
      <c r="G44" s="30">
        <v>904</v>
      </c>
      <c r="H44" s="30">
        <v>364</v>
      </c>
      <c r="I44" s="30">
        <f t="shared" si="6"/>
        <v>1268</v>
      </c>
      <c r="J44" s="30">
        <v>2595</v>
      </c>
      <c r="K44" s="30">
        <v>1202</v>
      </c>
      <c r="L44" s="30">
        <f t="shared" si="7"/>
        <v>3797</v>
      </c>
      <c r="M44" s="30">
        <v>37</v>
      </c>
      <c r="N44" s="30">
        <v>203</v>
      </c>
      <c r="O44" s="30">
        <f t="shared" si="8"/>
        <v>240</v>
      </c>
      <c r="P44" s="30">
        <v>95</v>
      </c>
      <c r="Q44" s="30">
        <v>50</v>
      </c>
      <c r="R44" s="30">
        <v>0</v>
      </c>
      <c r="S44" s="30">
        <f t="shared" si="9"/>
        <v>145</v>
      </c>
    </row>
    <row r="45" spans="1:19" ht="24.75">
      <c r="A45" s="1044" t="s">
        <v>67</v>
      </c>
      <c r="B45" s="1044"/>
      <c r="C45" s="30">
        <v>2</v>
      </c>
      <c r="D45" s="30">
        <v>1</v>
      </c>
      <c r="E45" s="30">
        <v>12</v>
      </c>
      <c r="F45" s="30">
        <f t="shared" si="5"/>
        <v>15</v>
      </c>
      <c r="G45" s="30">
        <v>394</v>
      </c>
      <c r="H45" s="30">
        <v>216</v>
      </c>
      <c r="I45" s="30">
        <f t="shared" si="6"/>
        <v>610</v>
      </c>
      <c r="J45" s="30">
        <v>1252</v>
      </c>
      <c r="K45" s="30">
        <v>613</v>
      </c>
      <c r="L45" s="30">
        <f t="shared" si="7"/>
        <v>1865</v>
      </c>
      <c r="M45" s="30">
        <v>70</v>
      </c>
      <c r="N45" s="30">
        <v>110</v>
      </c>
      <c r="O45" s="30">
        <f t="shared" si="8"/>
        <v>180</v>
      </c>
      <c r="P45" s="30">
        <v>21</v>
      </c>
      <c r="Q45" s="30">
        <v>24</v>
      </c>
      <c r="R45" s="30">
        <v>64</v>
      </c>
      <c r="S45" s="30">
        <f t="shared" si="9"/>
        <v>109</v>
      </c>
    </row>
    <row r="46" spans="1:19" ht="24.75">
      <c r="A46" s="1044" t="s">
        <v>68</v>
      </c>
      <c r="B46" s="1044"/>
      <c r="C46" s="30">
        <v>0</v>
      </c>
      <c r="D46" s="30">
        <v>0</v>
      </c>
      <c r="E46" s="30">
        <v>2</v>
      </c>
      <c r="F46" s="30">
        <f t="shared" si="5"/>
        <v>2</v>
      </c>
      <c r="G46" s="30">
        <v>185</v>
      </c>
      <c r="H46" s="30">
        <v>64</v>
      </c>
      <c r="I46" s="30">
        <f t="shared" si="6"/>
        <v>249</v>
      </c>
      <c r="J46" s="30">
        <v>560</v>
      </c>
      <c r="K46" s="30">
        <v>188</v>
      </c>
      <c r="L46" s="30">
        <f t="shared" si="7"/>
        <v>748</v>
      </c>
      <c r="M46" s="30">
        <v>0</v>
      </c>
      <c r="N46" s="30">
        <v>0</v>
      </c>
      <c r="O46" s="30">
        <f t="shared" si="8"/>
        <v>0</v>
      </c>
      <c r="P46" s="30">
        <v>2</v>
      </c>
      <c r="Q46" s="30">
        <v>0</v>
      </c>
      <c r="R46" s="30">
        <v>29</v>
      </c>
      <c r="S46" s="30">
        <f t="shared" si="9"/>
        <v>31</v>
      </c>
    </row>
    <row r="47" spans="1:19" ht="24.75">
      <c r="A47" s="1044" t="s">
        <v>69</v>
      </c>
      <c r="B47" s="1044"/>
      <c r="C47" s="30">
        <v>2</v>
      </c>
      <c r="D47" s="30">
        <v>1</v>
      </c>
      <c r="E47" s="30">
        <v>4</v>
      </c>
      <c r="F47" s="30">
        <f t="shared" si="5"/>
        <v>7</v>
      </c>
      <c r="G47" s="30">
        <v>239</v>
      </c>
      <c r="H47" s="30">
        <v>80</v>
      </c>
      <c r="I47" s="30">
        <f t="shared" si="6"/>
        <v>319</v>
      </c>
      <c r="J47" s="30">
        <v>695</v>
      </c>
      <c r="K47" s="30">
        <v>235</v>
      </c>
      <c r="L47" s="30">
        <f t="shared" si="7"/>
        <v>930</v>
      </c>
      <c r="M47" s="30">
        <v>28</v>
      </c>
      <c r="N47" s="30">
        <v>68</v>
      </c>
      <c r="O47" s="30">
        <f t="shared" si="8"/>
        <v>96</v>
      </c>
      <c r="P47" s="30">
        <v>19</v>
      </c>
      <c r="Q47" s="30">
        <v>10</v>
      </c>
      <c r="R47" s="30">
        <v>22</v>
      </c>
      <c r="S47" s="30">
        <f t="shared" si="9"/>
        <v>51</v>
      </c>
    </row>
    <row r="48" spans="1:19" ht="24.75">
      <c r="A48" s="1044" t="s">
        <v>70</v>
      </c>
      <c r="B48" s="1044"/>
      <c r="C48" s="30">
        <v>3</v>
      </c>
      <c r="D48" s="30">
        <v>3</v>
      </c>
      <c r="E48" s="30">
        <v>20</v>
      </c>
      <c r="F48" s="30">
        <f t="shared" si="5"/>
        <v>26</v>
      </c>
      <c r="G48" s="30">
        <v>762</v>
      </c>
      <c r="H48" s="30">
        <v>322</v>
      </c>
      <c r="I48" s="30">
        <f t="shared" si="6"/>
        <v>1084</v>
      </c>
      <c r="J48" s="30">
        <v>2822</v>
      </c>
      <c r="K48" s="30">
        <v>961</v>
      </c>
      <c r="L48" s="30">
        <f t="shared" si="7"/>
        <v>3783</v>
      </c>
      <c r="M48" s="30">
        <v>124</v>
      </c>
      <c r="N48" s="30">
        <v>128</v>
      </c>
      <c r="O48" s="30">
        <f t="shared" si="8"/>
        <v>252</v>
      </c>
      <c r="P48" s="30">
        <v>47</v>
      </c>
      <c r="Q48" s="30">
        <v>22</v>
      </c>
      <c r="R48" s="30">
        <v>130</v>
      </c>
      <c r="S48" s="30">
        <f t="shared" si="9"/>
        <v>199</v>
      </c>
    </row>
    <row r="49" spans="1:19" ht="24.75">
      <c r="A49" s="1044" t="s">
        <v>71</v>
      </c>
      <c r="B49" s="1044"/>
      <c r="C49" s="30">
        <v>1</v>
      </c>
      <c r="D49" s="30">
        <v>1</v>
      </c>
      <c r="E49" s="30">
        <v>2</v>
      </c>
      <c r="F49" s="30">
        <f t="shared" si="5"/>
        <v>4</v>
      </c>
      <c r="G49" s="30">
        <v>233</v>
      </c>
      <c r="H49" s="30">
        <v>86</v>
      </c>
      <c r="I49" s="30">
        <f t="shared" si="6"/>
        <v>319</v>
      </c>
      <c r="J49" s="30">
        <v>738</v>
      </c>
      <c r="K49" s="30">
        <v>272</v>
      </c>
      <c r="L49" s="30">
        <f t="shared" si="7"/>
        <v>1010</v>
      </c>
      <c r="M49" s="30">
        <v>3</v>
      </c>
      <c r="N49" s="30">
        <v>1</v>
      </c>
      <c r="O49" s="30">
        <f t="shared" si="8"/>
        <v>4</v>
      </c>
      <c r="P49" s="30">
        <v>31</v>
      </c>
      <c r="Q49" s="30">
        <v>13</v>
      </c>
      <c r="R49" s="30">
        <v>7</v>
      </c>
      <c r="S49" s="30">
        <f t="shared" si="9"/>
        <v>51</v>
      </c>
    </row>
    <row r="50" spans="1:19" ht="24.75">
      <c r="A50" s="1044" t="s">
        <v>72</v>
      </c>
      <c r="B50" s="1044"/>
      <c r="C50" s="30">
        <v>0</v>
      </c>
      <c r="D50" s="30">
        <v>0</v>
      </c>
      <c r="E50" s="30">
        <v>91</v>
      </c>
      <c r="F50" s="30">
        <f t="shared" si="5"/>
        <v>91</v>
      </c>
      <c r="G50" s="30">
        <v>4167</v>
      </c>
      <c r="H50" s="30">
        <v>1786</v>
      </c>
      <c r="I50" s="30">
        <f t="shared" si="6"/>
        <v>5953</v>
      </c>
      <c r="J50" s="30">
        <v>15725</v>
      </c>
      <c r="K50" s="30">
        <v>6340</v>
      </c>
      <c r="L50" s="30">
        <f t="shared" si="7"/>
        <v>22065</v>
      </c>
      <c r="M50" s="30">
        <v>215</v>
      </c>
      <c r="N50" s="30">
        <v>1098</v>
      </c>
      <c r="O50" s="30">
        <f t="shared" si="8"/>
        <v>1313</v>
      </c>
      <c r="P50" s="30">
        <v>136</v>
      </c>
      <c r="Q50" s="30">
        <v>62</v>
      </c>
      <c r="R50" s="30">
        <v>701</v>
      </c>
      <c r="S50" s="30">
        <f t="shared" si="9"/>
        <v>899</v>
      </c>
    </row>
    <row r="51" spans="1:19" ht="24.75">
      <c r="A51" s="1047" t="s">
        <v>32</v>
      </c>
      <c r="B51" s="1047"/>
      <c r="C51" s="24">
        <f t="shared" ref="C51:R51" si="10">SUM(C31:C50)</f>
        <v>24</v>
      </c>
      <c r="D51" s="24">
        <f t="shared" si="10"/>
        <v>18</v>
      </c>
      <c r="E51" s="24">
        <f t="shared" si="10"/>
        <v>284</v>
      </c>
      <c r="F51" s="24">
        <f t="shared" si="10"/>
        <v>326</v>
      </c>
      <c r="G51" s="24">
        <f t="shared" si="10"/>
        <v>12085</v>
      </c>
      <c r="H51" s="24">
        <f t="shared" si="10"/>
        <v>6127</v>
      </c>
      <c r="I51" s="24">
        <f t="shared" si="10"/>
        <v>18212</v>
      </c>
      <c r="J51" s="24">
        <f t="shared" si="10"/>
        <v>42479</v>
      </c>
      <c r="K51" s="24">
        <f t="shared" si="10"/>
        <v>19995</v>
      </c>
      <c r="L51" s="24">
        <f t="shared" si="10"/>
        <v>62474</v>
      </c>
      <c r="M51" s="24">
        <f t="shared" si="10"/>
        <v>811</v>
      </c>
      <c r="N51" s="24">
        <f t="shared" si="10"/>
        <v>3686</v>
      </c>
      <c r="O51" s="24">
        <f t="shared" si="10"/>
        <v>4497</v>
      </c>
      <c r="P51" s="24">
        <f t="shared" si="10"/>
        <v>487</v>
      </c>
      <c r="Q51" s="24">
        <f t="shared" si="10"/>
        <v>256</v>
      </c>
      <c r="R51" s="24">
        <f t="shared" si="10"/>
        <v>2193</v>
      </c>
      <c r="S51" s="30">
        <f t="shared" si="9"/>
        <v>2936</v>
      </c>
    </row>
    <row r="52" spans="1:19" ht="24.75">
      <c r="A52" s="33"/>
      <c r="B52" s="33"/>
      <c r="C52" s="42"/>
      <c r="D52" s="42"/>
      <c r="E52" s="42"/>
      <c r="F52" s="42"/>
      <c r="G52" s="42"/>
      <c r="H52" s="42"/>
      <c r="I52" s="42"/>
      <c r="J52" s="42"/>
      <c r="K52" s="42"/>
      <c r="L52" s="42"/>
      <c r="M52" s="42"/>
      <c r="N52" s="42"/>
      <c r="O52" s="42"/>
      <c r="P52" s="42"/>
      <c r="Q52" s="42"/>
      <c r="R52" s="42"/>
      <c r="S52" s="43"/>
    </row>
    <row r="53" spans="1:19" ht="24.75">
      <c r="A53" s="33"/>
      <c r="B53" s="33"/>
      <c r="C53" s="42"/>
      <c r="D53" s="42"/>
      <c r="E53" s="42"/>
      <c r="F53" s="42"/>
      <c r="G53" s="42"/>
      <c r="H53" s="42"/>
      <c r="I53" s="42"/>
      <c r="J53" s="42"/>
      <c r="K53" s="42"/>
      <c r="L53" s="42"/>
      <c r="M53" s="42"/>
      <c r="N53" s="42"/>
      <c r="O53" s="42"/>
      <c r="P53" s="42"/>
      <c r="Q53" s="42"/>
      <c r="R53" s="42"/>
      <c r="S53" s="43"/>
    </row>
    <row r="54" spans="1:19" ht="24.75">
      <c r="A54" s="33"/>
      <c r="B54" s="33"/>
      <c r="C54" s="42"/>
      <c r="D54" s="42"/>
      <c r="E54" s="42"/>
      <c r="F54" s="42"/>
      <c r="G54" s="42"/>
      <c r="H54" s="42"/>
      <c r="I54" s="42"/>
      <c r="J54" s="42"/>
      <c r="K54" s="42"/>
      <c r="L54" s="42"/>
      <c r="M54" s="42"/>
      <c r="N54" s="42"/>
      <c r="O54" s="42"/>
      <c r="P54" s="42"/>
      <c r="Q54" s="42"/>
      <c r="R54" s="42"/>
      <c r="S54" s="43"/>
    </row>
    <row r="55" spans="1:19" ht="24.75">
      <c r="A55" s="33"/>
      <c r="B55" s="33"/>
      <c r="C55" s="42"/>
      <c r="D55" s="42"/>
      <c r="E55" s="42"/>
      <c r="F55" s="42"/>
      <c r="G55" s="42"/>
      <c r="H55" s="42"/>
      <c r="I55" s="42"/>
      <c r="J55" s="42"/>
      <c r="K55" s="42"/>
      <c r="L55" s="42"/>
      <c r="M55" s="42"/>
      <c r="N55" s="42"/>
      <c r="O55" s="42"/>
      <c r="P55" s="42"/>
      <c r="Q55" s="42"/>
      <c r="R55" s="42"/>
      <c r="S55" s="43"/>
    </row>
    <row r="56" spans="1:19" ht="24.75">
      <c r="A56" s="33"/>
      <c r="B56" s="33"/>
      <c r="C56" s="42"/>
      <c r="D56" s="42"/>
      <c r="E56" s="42"/>
      <c r="F56" s="42"/>
      <c r="G56" s="42"/>
      <c r="H56" s="42"/>
      <c r="I56" s="42"/>
      <c r="J56" s="42"/>
      <c r="K56" s="42"/>
      <c r="L56" s="42"/>
      <c r="M56" s="42"/>
      <c r="N56" s="42"/>
      <c r="O56" s="42"/>
      <c r="P56" s="42"/>
      <c r="Q56" s="42"/>
      <c r="R56" s="42"/>
      <c r="S56" s="43"/>
    </row>
    <row r="57" spans="1:19" ht="24.75">
      <c r="A57" s="33"/>
      <c r="B57" s="33"/>
      <c r="C57" s="42"/>
      <c r="D57" s="42"/>
      <c r="E57" s="42"/>
      <c r="F57" s="42"/>
      <c r="G57" s="42"/>
      <c r="H57" s="42"/>
      <c r="I57" s="42"/>
      <c r="J57" s="42"/>
      <c r="K57" s="42"/>
      <c r="L57" s="42"/>
      <c r="M57" s="42"/>
      <c r="N57" s="42"/>
      <c r="O57" s="42"/>
      <c r="P57" s="42"/>
      <c r="Q57" s="42"/>
      <c r="R57" s="42"/>
      <c r="S57" s="43"/>
    </row>
    <row r="58" spans="1:19" ht="24.75">
      <c r="A58" s="33"/>
      <c r="B58" s="33"/>
      <c r="C58" s="42"/>
      <c r="D58" s="42"/>
      <c r="E58" s="42"/>
      <c r="F58" s="42"/>
      <c r="G58" s="42"/>
      <c r="H58" s="42"/>
      <c r="I58" s="42"/>
      <c r="J58" s="42"/>
      <c r="K58" s="42"/>
      <c r="L58" s="42"/>
      <c r="M58" s="42"/>
      <c r="N58" s="42"/>
      <c r="O58" s="42"/>
      <c r="P58" s="42"/>
      <c r="Q58" s="42"/>
      <c r="R58" s="42"/>
      <c r="S58" s="43"/>
    </row>
    <row r="59" spans="1:19" ht="24.75">
      <c r="A59" s="33"/>
      <c r="B59" s="33"/>
      <c r="C59" s="42"/>
      <c r="D59" s="42"/>
      <c r="E59" s="42"/>
      <c r="F59" s="42"/>
      <c r="G59" s="42"/>
      <c r="H59" s="42"/>
      <c r="I59" s="42"/>
      <c r="J59" s="42"/>
      <c r="K59" s="42"/>
      <c r="L59" s="42"/>
      <c r="M59" s="42"/>
      <c r="N59" s="42"/>
      <c r="O59" s="42"/>
      <c r="P59" s="42"/>
      <c r="Q59" s="42"/>
      <c r="R59" s="42"/>
      <c r="S59" s="43"/>
    </row>
    <row r="60" spans="1:19" ht="24.75">
      <c r="A60" s="33"/>
      <c r="B60" s="33"/>
      <c r="C60" s="42"/>
      <c r="D60" s="42"/>
      <c r="E60" s="42"/>
      <c r="F60" s="42"/>
      <c r="G60" s="42"/>
      <c r="H60" s="42"/>
      <c r="I60" s="42"/>
      <c r="J60" s="42"/>
      <c r="K60" s="42"/>
      <c r="L60" s="42"/>
      <c r="M60" s="42"/>
      <c r="N60" s="42"/>
      <c r="O60" s="42"/>
      <c r="P60" s="42"/>
      <c r="Q60" s="42"/>
      <c r="R60" s="42"/>
      <c r="S60" s="43"/>
    </row>
    <row r="64" spans="1:19" ht="18">
      <c r="A64" s="1048" t="s">
        <v>130</v>
      </c>
      <c r="B64" s="1048"/>
      <c r="C64" s="1048"/>
      <c r="D64" s="1048"/>
      <c r="E64" s="1048"/>
      <c r="F64" s="1048"/>
      <c r="G64" s="1048"/>
      <c r="H64" s="1048"/>
      <c r="I64" s="1048"/>
      <c r="J64" s="1048"/>
      <c r="K64" s="1048"/>
      <c r="L64" s="1048"/>
      <c r="M64" s="1048"/>
      <c r="N64" s="1048"/>
      <c r="O64" s="1048"/>
      <c r="P64" s="1048"/>
      <c r="Q64" s="1048"/>
    </row>
    <row r="65" spans="1:17">
      <c r="A65" s="1048" t="s">
        <v>0</v>
      </c>
      <c r="B65" s="1048"/>
      <c r="C65" s="1048"/>
      <c r="D65" s="1048"/>
      <c r="E65" s="1048"/>
      <c r="F65" s="1048"/>
      <c r="G65" s="1048"/>
      <c r="H65" s="1048"/>
      <c r="I65" s="1048"/>
      <c r="J65" s="1048"/>
      <c r="K65" s="1048"/>
      <c r="L65" s="1048"/>
      <c r="M65" s="1048"/>
      <c r="N65" s="1048"/>
      <c r="O65" s="1048"/>
      <c r="P65" s="1048"/>
      <c r="Q65" s="1048"/>
    </row>
    <row r="66" spans="1:17">
      <c r="A66" s="1048"/>
      <c r="B66" s="1048"/>
      <c r="C66" s="1048"/>
      <c r="D66" s="1048"/>
      <c r="E66" s="1048"/>
      <c r="F66" s="1048"/>
      <c r="G66" s="1048"/>
      <c r="H66" s="1048"/>
      <c r="I66" s="1048"/>
      <c r="J66" s="1048"/>
      <c r="K66" s="1048"/>
      <c r="L66" s="1048"/>
      <c r="M66" s="1048"/>
      <c r="N66" s="1048"/>
      <c r="O66" s="1048"/>
      <c r="P66" s="1048"/>
      <c r="Q66" s="1048"/>
    </row>
    <row r="67" spans="1:17">
      <c r="A67" s="1047" t="s">
        <v>40</v>
      </c>
      <c r="B67" s="1047"/>
      <c r="C67" s="1040" t="s">
        <v>41</v>
      </c>
      <c r="D67" s="1047"/>
      <c r="E67" s="1040" t="s">
        <v>42</v>
      </c>
      <c r="F67" s="1047"/>
      <c r="G67" s="1040" t="s">
        <v>43</v>
      </c>
      <c r="H67" s="1047"/>
      <c r="I67" s="1040" t="s">
        <v>73</v>
      </c>
      <c r="J67" s="1047"/>
      <c r="K67" s="1040" t="s">
        <v>44</v>
      </c>
      <c r="L67" s="1040"/>
      <c r="M67" s="1040" t="s">
        <v>74</v>
      </c>
      <c r="N67" s="1047"/>
      <c r="O67" s="1040" t="s">
        <v>32</v>
      </c>
      <c r="P67" s="1040"/>
      <c r="Q67" s="1040"/>
    </row>
    <row r="68" spans="1:17">
      <c r="A68" s="1047"/>
      <c r="B68" s="1047"/>
      <c r="C68" s="1047"/>
      <c r="D68" s="1047"/>
      <c r="E68" s="1047"/>
      <c r="F68" s="1047"/>
      <c r="G68" s="1047"/>
      <c r="H68" s="1047"/>
      <c r="I68" s="1047"/>
      <c r="J68" s="1047"/>
      <c r="K68" s="1040"/>
      <c r="L68" s="1040"/>
      <c r="M68" s="1047"/>
      <c r="N68" s="1047"/>
      <c r="O68" s="1040"/>
      <c r="P68" s="1040"/>
      <c r="Q68" s="1040"/>
    </row>
    <row r="69" spans="1:17" ht="24.75">
      <c r="A69" s="1047"/>
      <c r="B69" s="1047"/>
      <c r="C69" s="19" t="s">
        <v>33</v>
      </c>
      <c r="D69" s="18" t="s">
        <v>34</v>
      </c>
      <c r="E69" s="19" t="s">
        <v>33</v>
      </c>
      <c r="F69" s="18" t="s">
        <v>34</v>
      </c>
      <c r="G69" s="19" t="s">
        <v>33</v>
      </c>
      <c r="H69" s="18" t="s">
        <v>34</v>
      </c>
      <c r="I69" s="19" t="s">
        <v>33</v>
      </c>
      <c r="J69" s="18" t="s">
        <v>34</v>
      </c>
      <c r="K69" s="19" t="s">
        <v>33</v>
      </c>
      <c r="L69" s="18" t="s">
        <v>34</v>
      </c>
      <c r="M69" s="19" t="s">
        <v>33</v>
      </c>
      <c r="N69" s="18" t="s">
        <v>34</v>
      </c>
      <c r="O69" s="19" t="s">
        <v>33</v>
      </c>
      <c r="P69" s="18" t="s">
        <v>34</v>
      </c>
      <c r="Q69" s="18" t="s">
        <v>32</v>
      </c>
    </row>
    <row r="70" spans="1:17" ht="24.75">
      <c r="A70" s="1044" t="s">
        <v>52</v>
      </c>
      <c r="B70" s="1045"/>
      <c r="C70" s="13">
        <f t="shared" ref="C70:N70" si="11">C96+C125</f>
        <v>5194</v>
      </c>
      <c r="D70" s="13">
        <f t="shared" si="11"/>
        <v>4393</v>
      </c>
      <c r="E70" s="13">
        <f t="shared" si="11"/>
        <v>41209</v>
      </c>
      <c r="F70" s="13">
        <f t="shared" si="11"/>
        <v>38469</v>
      </c>
      <c r="G70" s="13">
        <f t="shared" si="11"/>
        <v>11218</v>
      </c>
      <c r="H70" s="13">
        <f t="shared" si="11"/>
        <v>10259</v>
      </c>
      <c r="I70" s="13">
        <f t="shared" si="11"/>
        <v>3167</v>
      </c>
      <c r="J70" s="13">
        <f t="shared" si="11"/>
        <v>2828</v>
      </c>
      <c r="K70" s="13">
        <f t="shared" si="11"/>
        <v>847</v>
      </c>
      <c r="L70" s="13">
        <f t="shared" si="11"/>
        <v>762</v>
      </c>
      <c r="M70" s="13">
        <f t="shared" si="11"/>
        <v>195</v>
      </c>
      <c r="N70" s="13">
        <f t="shared" si="11"/>
        <v>139</v>
      </c>
      <c r="O70" s="13">
        <f>SUM(C70,M70,K70,I70,G70,E70)</f>
        <v>61830</v>
      </c>
      <c r="P70" s="13">
        <f>SUM(D70,N70,L70,J70,H70,F70)</f>
        <v>56850</v>
      </c>
      <c r="Q70" s="13">
        <f>SUM(O70:P70)</f>
        <v>118680</v>
      </c>
    </row>
    <row r="71" spans="1:17" ht="24.75">
      <c r="A71" s="1044" t="s">
        <v>53</v>
      </c>
      <c r="B71" s="1045"/>
      <c r="C71" s="13">
        <f t="shared" ref="C71:N89" si="12">C97+C126</f>
        <v>2597</v>
      </c>
      <c r="D71" s="13">
        <f t="shared" si="12"/>
        <v>2297</v>
      </c>
      <c r="E71" s="13">
        <f t="shared" si="12"/>
        <v>20612</v>
      </c>
      <c r="F71" s="13">
        <f t="shared" si="12"/>
        <v>18660</v>
      </c>
      <c r="G71" s="13">
        <f t="shared" si="12"/>
        <v>4770</v>
      </c>
      <c r="H71" s="13">
        <f t="shared" si="12"/>
        <v>5338</v>
      </c>
      <c r="I71" s="13">
        <f t="shared" si="12"/>
        <v>1699</v>
      </c>
      <c r="J71" s="13">
        <f t="shared" si="12"/>
        <v>1925</v>
      </c>
      <c r="K71" s="13">
        <f t="shared" si="12"/>
        <v>644</v>
      </c>
      <c r="L71" s="13">
        <f t="shared" si="12"/>
        <v>626</v>
      </c>
      <c r="M71" s="13">
        <f t="shared" si="12"/>
        <v>281</v>
      </c>
      <c r="N71" s="13">
        <f t="shared" si="12"/>
        <v>356</v>
      </c>
      <c r="O71" s="13">
        <f t="shared" ref="O71:P90" si="13">SUM(C71,M71,K71,I71,G71,E71)</f>
        <v>30603</v>
      </c>
      <c r="P71" s="13">
        <f t="shared" si="13"/>
        <v>29202</v>
      </c>
      <c r="Q71" s="13">
        <f t="shared" ref="Q71:Q90" si="14">SUM(O71:P71)</f>
        <v>59805</v>
      </c>
    </row>
    <row r="72" spans="1:17" ht="24.75">
      <c r="A72" s="1044" t="s">
        <v>54</v>
      </c>
      <c r="B72" s="1045"/>
      <c r="C72" s="13">
        <f t="shared" si="12"/>
        <v>2270</v>
      </c>
      <c r="D72" s="13">
        <f t="shared" si="12"/>
        <v>1962</v>
      </c>
      <c r="E72" s="13">
        <f t="shared" si="12"/>
        <v>16052</v>
      </c>
      <c r="F72" s="13">
        <f t="shared" si="12"/>
        <v>14760</v>
      </c>
      <c r="G72" s="13">
        <f t="shared" si="12"/>
        <v>2751</v>
      </c>
      <c r="H72" s="13">
        <f t="shared" si="12"/>
        <v>2537</v>
      </c>
      <c r="I72" s="13">
        <f t="shared" si="12"/>
        <v>605</v>
      </c>
      <c r="J72" s="13">
        <f t="shared" si="12"/>
        <v>587</v>
      </c>
      <c r="K72" s="13">
        <f t="shared" si="12"/>
        <v>148</v>
      </c>
      <c r="L72" s="13">
        <f t="shared" si="12"/>
        <v>102</v>
      </c>
      <c r="M72" s="13">
        <f t="shared" si="12"/>
        <v>58</v>
      </c>
      <c r="N72" s="13">
        <f t="shared" si="12"/>
        <v>30</v>
      </c>
      <c r="O72" s="13">
        <f t="shared" si="13"/>
        <v>21884</v>
      </c>
      <c r="P72" s="13">
        <f t="shared" si="13"/>
        <v>19978</v>
      </c>
      <c r="Q72" s="13">
        <f t="shared" si="14"/>
        <v>41862</v>
      </c>
    </row>
    <row r="73" spans="1:17" ht="24.75">
      <c r="A73" s="1044" t="s">
        <v>55</v>
      </c>
      <c r="B73" s="1045"/>
      <c r="C73" s="13">
        <f t="shared" si="12"/>
        <v>2426</v>
      </c>
      <c r="D73" s="13">
        <f t="shared" si="12"/>
        <v>2209</v>
      </c>
      <c r="E73" s="13">
        <f t="shared" si="12"/>
        <v>19181</v>
      </c>
      <c r="F73" s="13">
        <f t="shared" si="12"/>
        <v>17773</v>
      </c>
      <c r="G73" s="13">
        <f t="shared" si="12"/>
        <v>3581</v>
      </c>
      <c r="H73" s="13">
        <f t="shared" si="12"/>
        <v>2887</v>
      </c>
      <c r="I73" s="13">
        <f t="shared" si="12"/>
        <v>747</v>
      </c>
      <c r="J73" s="13">
        <f t="shared" si="12"/>
        <v>519</v>
      </c>
      <c r="K73" s="13">
        <f t="shared" si="12"/>
        <v>170</v>
      </c>
      <c r="L73" s="13">
        <f t="shared" si="12"/>
        <v>130</v>
      </c>
      <c r="M73" s="13">
        <f t="shared" si="12"/>
        <v>65</v>
      </c>
      <c r="N73" s="13">
        <f t="shared" si="12"/>
        <v>36</v>
      </c>
      <c r="O73" s="13">
        <f t="shared" si="13"/>
        <v>26170</v>
      </c>
      <c r="P73" s="13">
        <f t="shared" si="13"/>
        <v>23554</v>
      </c>
      <c r="Q73" s="13">
        <f t="shared" si="14"/>
        <v>49724</v>
      </c>
    </row>
    <row r="74" spans="1:17" ht="24.75">
      <c r="A74" s="1044" t="s">
        <v>56</v>
      </c>
      <c r="B74" s="6" t="s">
        <v>115</v>
      </c>
      <c r="C74" s="13">
        <f t="shared" si="12"/>
        <v>1526</v>
      </c>
      <c r="D74" s="13">
        <f t="shared" si="12"/>
        <v>1458</v>
      </c>
      <c r="E74" s="13">
        <f t="shared" si="12"/>
        <v>15631</v>
      </c>
      <c r="F74" s="13">
        <f t="shared" si="12"/>
        <v>14811</v>
      </c>
      <c r="G74" s="13">
        <f t="shared" si="12"/>
        <v>2362</v>
      </c>
      <c r="H74" s="13">
        <f t="shared" si="12"/>
        <v>2185</v>
      </c>
      <c r="I74" s="13">
        <f t="shared" si="12"/>
        <v>692</v>
      </c>
      <c r="J74" s="13">
        <f t="shared" si="12"/>
        <v>551</v>
      </c>
      <c r="K74" s="13">
        <f t="shared" si="12"/>
        <v>197</v>
      </c>
      <c r="L74" s="13">
        <f t="shared" si="12"/>
        <v>140</v>
      </c>
      <c r="M74" s="13">
        <f t="shared" si="12"/>
        <v>64</v>
      </c>
      <c r="N74" s="13">
        <f t="shared" si="12"/>
        <v>28</v>
      </c>
      <c r="O74" s="13">
        <f t="shared" si="13"/>
        <v>20472</v>
      </c>
      <c r="P74" s="13">
        <f t="shared" si="13"/>
        <v>19173</v>
      </c>
      <c r="Q74" s="13">
        <f t="shared" si="14"/>
        <v>39645</v>
      </c>
    </row>
    <row r="75" spans="1:17" ht="24.75">
      <c r="A75" s="1044"/>
      <c r="B75" s="6" t="s">
        <v>116</v>
      </c>
      <c r="C75" s="13">
        <f t="shared" si="12"/>
        <v>2507</v>
      </c>
      <c r="D75" s="13">
        <f t="shared" si="12"/>
        <v>2413</v>
      </c>
      <c r="E75" s="13">
        <f t="shared" si="12"/>
        <v>28907</v>
      </c>
      <c r="F75" s="13">
        <f t="shared" si="12"/>
        <v>26623</v>
      </c>
      <c r="G75" s="13">
        <f t="shared" si="12"/>
        <v>5993</v>
      </c>
      <c r="H75" s="13">
        <f t="shared" si="12"/>
        <v>5395</v>
      </c>
      <c r="I75" s="13">
        <f t="shared" si="12"/>
        <v>1767</v>
      </c>
      <c r="J75" s="13">
        <f t="shared" si="12"/>
        <v>1695</v>
      </c>
      <c r="K75" s="13">
        <f t="shared" si="12"/>
        <v>630</v>
      </c>
      <c r="L75" s="13">
        <f t="shared" si="12"/>
        <v>639</v>
      </c>
      <c r="M75" s="13">
        <f t="shared" si="12"/>
        <v>223</v>
      </c>
      <c r="N75" s="13">
        <f t="shared" si="12"/>
        <v>257</v>
      </c>
      <c r="O75" s="13">
        <f t="shared" si="13"/>
        <v>40027</v>
      </c>
      <c r="P75" s="13">
        <f t="shared" si="13"/>
        <v>37022</v>
      </c>
      <c r="Q75" s="13">
        <f t="shared" si="14"/>
        <v>77049</v>
      </c>
    </row>
    <row r="76" spans="1:17" ht="24.75">
      <c r="A76" s="1044"/>
      <c r="B76" s="6" t="s">
        <v>117</v>
      </c>
      <c r="C76" s="13">
        <f t="shared" si="12"/>
        <v>1535</v>
      </c>
      <c r="D76" s="13">
        <f t="shared" si="12"/>
        <v>1529</v>
      </c>
      <c r="E76" s="13">
        <f t="shared" si="12"/>
        <v>14815</v>
      </c>
      <c r="F76" s="13">
        <f t="shared" si="12"/>
        <v>13148</v>
      </c>
      <c r="G76" s="13">
        <f t="shared" si="12"/>
        <v>2515</v>
      </c>
      <c r="H76" s="13">
        <f t="shared" si="12"/>
        <v>2734</v>
      </c>
      <c r="I76" s="13">
        <f t="shared" si="12"/>
        <v>547</v>
      </c>
      <c r="J76" s="13">
        <f t="shared" si="12"/>
        <v>771</v>
      </c>
      <c r="K76" s="13">
        <f t="shared" si="12"/>
        <v>183</v>
      </c>
      <c r="L76" s="13">
        <f t="shared" si="12"/>
        <v>230</v>
      </c>
      <c r="M76" s="13">
        <f t="shared" si="12"/>
        <v>28</v>
      </c>
      <c r="N76" s="13">
        <f t="shared" si="12"/>
        <v>37</v>
      </c>
      <c r="O76" s="13">
        <f t="shared" si="13"/>
        <v>19623</v>
      </c>
      <c r="P76" s="13">
        <f t="shared" si="13"/>
        <v>18449</v>
      </c>
      <c r="Q76" s="13">
        <f t="shared" si="14"/>
        <v>38072</v>
      </c>
    </row>
    <row r="77" spans="1:17" ht="24.75">
      <c r="A77" s="1044"/>
      <c r="B77" s="6" t="s">
        <v>104</v>
      </c>
      <c r="C77" s="13">
        <f t="shared" si="12"/>
        <v>897</v>
      </c>
      <c r="D77" s="13">
        <f t="shared" si="12"/>
        <v>744</v>
      </c>
      <c r="E77" s="13">
        <f t="shared" si="12"/>
        <v>9122</v>
      </c>
      <c r="F77" s="13">
        <f t="shared" si="12"/>
        <v>8704</v>
      </c>
      <c r="G77" s="13">
        <f t="shared" si="12"/>
        <v>1684</v>
      </c>
      <c r="H77" s="13">
        <f t="shared" si="12"/>
        <v>1453</v>
      </c>
      <c r="I77" s="13">
        <f t="shared" si="12"/>
        <v>416</v>
      </c>
      <c r="J77" s="13">
        <f t="shared" si="12"/>
        <v>371</v>
      </c>
      <c r="K77" s="13">
        <f t="shared" si="12"/>
        <v>120</v>
      </c>
      <c r="L77" s="13">
        <f t="shared" si="12"/>
        <v>100</v>
      </c>
      <c r="M77" s="13">
        <f t="shared" si="12"/>
        <v>26</v>
      </c>
      <c r="N77" s="13">
        <f t="shared" si="12"/>
        <v>34</v>
      </c>
      <c r="O77" s="13">
        <f t="shared" si="13"/>
        <v>12265</v>
      </c>
      <c r="P77" s="13">
        <f t="shared" si="13"/>
        <v>11406</v>
      </c>
      <c r="Q77" s="13">
        <f t="shared" si="14"/>
        <v>23671</v>
      </c>
    </row>
    <row r="78" spans="1:17" ht="24.75">
      <c r="A78" s="1044"/>
      <c r="B78" s="6" t="s">
        <v>105</v>
      </c>
      <c r="C78" s="13">
        <f t="shared" si="12"/>
        <v>1747</v>
      </c>
      <c r="D78" s="13">
        <f t="shared" si="12"/>
        <v>1734</v>
      </c>
      <c r="E78" s="13">
        <f t="shared" si="12"/>
        <v>18195</v>
      </c>
      <c r="F78" s="13">
        <f t="shared" si="12"/>
        <v>16992</v>
      </c>
      <c r="G78" s="13">
        <f t="shared" si="12"/>
        <v>2606</v>
      </c>
      <c r="H78" s="13">
        <f t="shared" si="12"/>
        <v>2344</v>
      </c>
      <c r="I78" s="13">
        <f t="shared" si="12"/>
        <v>732</v>
      </c>
      <c r="J78" s="13">
        <f t="shared" si="12"/>
        <v>473</v>
      </c>
      <c r="K78" s="13">
        <f t="shared" si="12"/>
        <v>213</v>
      </c>
      <c r="L78" s="13">
        <f t="shared" si="12"/>
        <v>135</v>
      </c>
      <c r="M78" s="13">
        <f t="shared" si="12"/>
        <v>69</v>
      </c>
      <c r="N78" s="13">
        <f t="shared" si="12"/>
        <v>65</v>
      </c>
      <c r="O78" s="13">
        <f t="shared" si="13"/>
        <v>23562</v>
      </c>
      <c r="P78" s="13">
        <f t="shared" si="13"/>
        <v>21743</v>
      </c>
      <c r="Q78" s="13">
        <f t="shared" si="14"/>
        <v>45305</v>
      </c>
    </row>
    <row r="79" spans="1:17" ht="24.75">
      <c r="A79" s="1044"/>
      <c r="B79" s="6" t="s">
        <v>106</v>
      </c>
      <c r="C79" s="13">
        <f t="shared" si="12"/>
        <v>1236</v>
      </c>
      <c r="D79" s="13">
        <f t="shared" si="12"/>
        <v>1202</v>
      </c>
      <c r="E79" s="13">
        <f t="shared" si="12"/>
        <v>13712</v>
      </c>
      <c r="F79" s="13">
        <f t="shared" si="12"/>
        <v>12929</v>
      </c>
      <c r="G79" s="13">
        <f t="shared" si="12"/>
        <v>2230</v>
      </c>
      <c r="H79" s="13">
        <f t="shared" si="12"/>
        <v>1969</v>
      </c>
      <c r="I79" s="13">
        <f t="shared" si="12"/>
        <v>623</v>
      </c>
      <c r="J79" s="13">
        <f t="shared" si="12"/>
        <v>593</v>
      </c>
      <c r="K79" s="13">
        <f t="shared" si="12"/>
        <v>165</v>
      </c>
      <c r="L79" s="13">
        <f t="shared" si="12"/>
        <v>132</v>
      </c>
      <c r="M79" s="13">
        <f t="shared" si="12"/>
        <v>27</v>
      </c>
      <c r="N79" s="13">
        <f t="shared" si="12"/>
        <v>20</v>
      </c>
      <c r="O79" s="13">
        <f t="shared" si="13"/>
        <v>17993</v>
      </c>
      <c r="P79" s="13">
        <f t="shared" si="13"/>
        <v>16845</v>
      </c>
      <c r="Q79" s="13">
        <f t="shared" si="14"/>
        <v>34838</v>
      </c>
    </row>
    <row r="80" spans="1:17" ht="24.75">
      <c r="A80" s="1044" t="s">
        <v>63</v>
      </c>
      <c r="B80" s="1045"/>
      <c r="C80" s="13">
        <f t="shared" si="12"/>
        <v>3308</v>
      </c>
      <c r="D80" s="13">
        <f t="shared" si="12"/>
        <v>3137</v>
      </c>
      <c r="E80" s="13">
        <f t="shared" si="12"/>
        <v>23400</v>
      </c>
      <c r="F80" s="13">
        <f t="shared" si="12"/>
        <v>20614</v>
      </c>
      <c r="G80" s="13">
        <f t="shared" si="12"/>
        <v>6512</v>
      </c>
      <c r="H80" s="13">
        <f t="shared" si="12"/>
        <v>6041</v>
      </c>
      <c r="I80" s="13">
        <f t="shared" si="12"/>
        <v>2261</v>
      </c>
      <c r="J80" s="13">
        <f t="shared" si="12"/>
        <v>2157</v>
      </c>
      <c r="K80" s="13">
        <f t="shared" si="12"/>
        <v>693</v>
      </c>
      <c r="L80" s="13">
        <f t="shared" si="12"/>
        <v>657</v>
      </c>
      <c r="M80" s="13">
        <f t="shared" si="12"/>
        <v>203</v>
      </c>
      <c r="N80" s="13">
        <f t="shared" si="12"/>
        <v>250</v>
      </c>
      <c r="O80" s="13">
        <f t="shared" si="13"/>
        <v>36377</v>
      </c>
      <c r="P80" s="13">
        <f t="shared" si="13"/>
        <v>32856</v>
      </c>
      <c r="Q80" s="13">
        <f t="shared" si="14"/>
        <v>69233</v>
      </c>
    </row>
    <row r="81" spans="1:17" ht="24.75">
      <c r="A81" s="1044" t="s">
        <v>64</v>
      </c>
      <c r="B81" s="1045"/>
      <c r="C81" s="13">
        <f t="shared" si="12"/>
        <v>2349</v>
      </c>
      <c r="D81" s="13">
        <f t="shared" si="12"/>
        <v>2298</v>
      </c>
      <c r="E81" s="13">
        <f t="shared" si="12"/>
        <v>25968</v>
      </c>
      <c r="F81" s="13">
        <f t="shared" si="12"/>
        <v>23632</v>
      </c>
      <c r="G81" s="13">
        <f t="shared" si="12"/>
        <v>6715</v>
      </c>
      <c r="H81" s="13">
        <f t="shared" si="12"/>
        <v>6021</v>
      </c>
      <c r="I81" s="13">
        <f t="shared" si="12"/>
        <v>2135</v>
      </c>
      <c r="J81" s="13">
        <f t="shared" si="12"/>
        <v>1715</v>
      </c>
      <c r="K81" s="13">
        <f t="shared" si="12"/>
        <v>679</v>
      </c>
      <c r="L81" s="13">
        <f t="shared" si="12"/>
        <v>590</v>
      </c>
      <c r="M81" s="13">
        <f t="shared" si="12"/>
        <v>366</v>
      </c>
      <c r="N81" s="13">
        <f t="shared" si="12"/>
        <v>286</v>
      </c>
      <c r="O81" s="13">
        <f t="shared" si="13"/>
        <v>38212</v>
      </c>
      <c r="P81" s="13">
        <f t="shared" si="13"/>
        <v>34542</v>
      </c>
      <c r="Q81" s="13">
        <f t="shared" si="14"/>
        <v>72754</v>
      </c>
    </row>
    <row r="82" spans="1:17" ht="24.75">
      <c r="A82" s="1044" t="s">
        <v>65</v>
      </c>
      <c r="B82" s="1045"/>
      <c r="C82" s="13">
        <f t="shared" si="12"/>
        <v>1315</v>
      </c>
      <c r="D82" s="13">
        <f t="shared" si="12"/>
        <v>1267</v>
      </c>
      <c r="E82" s="13">
        <f t="shared" si="12"/>
        <v>14801</v>
      </c>
      <c r="F82" s="13">
        <f t="shared" si="12"/>
        <v>14425</v>
      </c>
      <c r="G82" s="13">
        <f t="shared" si="12"/>
        <v>4104</v>
      </c>
      <c r="H82" s="13">
        <f t="shared" si="12"/>
        <v>3379</v>
      </c>
      <c r="I82" s="13">
        <f t="shared" si="12"/>
        <v>1282</v>
      </c>
      <c r="J82" s="13">
        <f t="shared" si="12"/>
        <v>1010</v>
      </c>
      <c r="K82" s="13">
        <f t="shared" si="12"/>
        <v>454</v>
      </c>
      <c r="L82" s="13">
        <f t="shared" si="12"/>
        <v>370</v>
      </c>
      <c r="M82" s="13">
        <f t="shared" si="12"/>
        <v>143</v>
      </c>
      <c r="N82" s="13">
        <f t="shared" si="12"/>
        <v>131</v>
      </c>
      <c r="O82" s="13">
        <f t="shared" si="13"/>
        <v>22099</v>
      </c>
      <c r="P82" s="13">
        <f t="shared" si="13"/>
        <v>20582</v>
      </c>
      <c r="Q82" s="13">
        <f t="shared" si="14"/>
        <v>42681</v>
      </c>
    </row>
    <row r="83" spans="1:17" ht="24.75">
      <c r="A83" s="1044" t="s">
        <v>66</v>
      </c>
      <c r="B83" s="1045"/>
      <c r="C83" s="13">
        <f t="shared" si="12"/>
        <v>1550</v>
      </c>
      <c r="D83" s="13">
        <f t="shared" si="12"/>
        <v>1318</v>
      </c>
      <c r="E83" s="13">
        <f t="shared" si="12"/>
        <v>18626</v>
      </c>
      <c r="F83" s="13">
        <f t="shared" si="12"/>
        <v>16917</v>
      </c>
      <c r="G83" s="13">
        <f t="shared" si="12"/>
        <v>4934</v>
      </c>
      <c r="H83" s="13">
        <f t="shared" si="12"/>
        <v>4617</v>
      </c>
      <c r="I83" s="13">
        <f t="shared" si="12"/>
        <v>1397</v>
      </c>
      <c r="J83" s="13">
        <f t="shared" si="12"/>
        <v>1220</v>
      </c>
      <c r="K83" s="13">
        <f t="shared" si="12"/>
        <v>428</v>
      </c>
      <c r="L83" s="13">
        <f t="shared" si="12"/>
        <v>437</v>
      </c>
      <c r="M83" s="13">
        <f t="shared" si="12"/>
        <v>115</v>
      </c>
      <c r="N83" s="13">
        <f t="shared" si="12"/>
        <v>95</v>
      </c>
      <c r="O83" s="13">
        <f t="shared" si="13"/>
        <v>27050</v>
      </c>
      <c r="P83" s="13">
        <f t="shared" si="13"/>
        <v>24604</v>
      </c>
      <c r="Q83" s="13">
        <f t="shared" si="14"/>
        <v>51654</v>
      </c>
    </row>
    <row r="84" spans="1:17" ht="24.75">
      <c r="A84" s="1044" t="s">
        <v>67</v>
      </c>
      <c r="B84" s="1045"/>
      <c r="C84" s="13">
        <f t="shared" si="12"/>
        <v>1408</v>
      </c>
      <c r="D84" s="13">
        <f t="shared" si="12"/>
        <v>1356</v>
      </c>
      <c r="E84" s="13">
        <f t="shared" si="12"/>
        <v>17095</v>
      </c>
      <c r="F84" s="13">
        <f t="shared" si="12"/>
        <v>15504</v>
      </c>
      <c r="G84" s="13">
        <f t="shared" si="12"/>
        <v>3691</v>
      </c>
      <c r="H84" s="13">
        <f t="shared" si="12"/>
        <v>3269</v>
      </c>
      <c r="I84" s="13">
        <f t="shared" si="12"/>
        <v>993</v>
      </c>
      <c r="J84" s="13">
        <f t="shared" si="12"/>
        <v>934</v>
      </c>
      <c r="K84" s="13">
        <f t="shared" si="12"/>
        <v>280</v>
      </c>
      <c r="L84" s="13">
        <f t="shared" si="12"/>
        <v>216</v>
      </c>
      <c r="M84" s="13">
        <f t="shared" si="12"/>
        <v>53</v>
      </c>
      <c r="N84" s="13">
        <f t="shared" si="12"/>
        <v>45</v>
      </c>
      <c r="O84" s="13">
        <f t="shared" si="13"/>
        <v>23520</v>
      </c>
      <c r="P84" s="13">
        <f t="shared" si="13"/>
        <v>21324</v>
      </c>
      <c r="Q84" s="13">
        <f t="shared" si="14"/>
        <v>44844</v>
      </c>
    </row>
    <row r="85" spans="1:17" ht="24.75">
      <c r="A85" s="1044" t="s">
        <v>68</v>
      </c>
      <c r="B85" s="1045"/>
      <c r="C85" s="13">
        <f t="shared" si="12"/>
        <v>806</v>
      </c>
      <c r="D85" s="13">
        <f t="shared" si="12"/>
        <v>829</v>
      </c>
      <c r="E85" s="13">
        <f t="shared" si="12"/>
        <v>9978</v>
      </c>
      <c r="F85" s="13">
        <f t="shared" si="12"/>
        <v>8929</v>
      </c>
      <c r="G85" s="13">
        <f t="shared" si="12"/>
        <v>2684</v>
      </c>
      <c r="H85" s="13">
        <f t="shared" si="12"/>
        <v>2499</v>
      </c>
      <c r="I85" s="13">
        <f t="shared" si="12"/>
        <v>821</v>
      </c>
      <c r="J85" s="13">
        <f t="shared" si="12"/>
        <v>728</v>
      </c>
      <c r="K85" s="13">
        <f t="shared" si="12"/>
        <v>256</v>
      </c>
      <c r="L85" s="13">
        <f t="shared" si="12"/>
        <v>179</v>
      </c>
      <c r="M85" s="13">
        <f t="shared" si="12"/>
        <v>74</v>
      </c>
      <c r="N85" s="13">
        <f t="shared" si="12"/>
        <v>45</v>
      </c>
      <c r="O85" s="13">
        <f t="shared" si="13"/>
        <v>14619</v>
      </c>
      <c r="P85" s="13">
        <f t="shared" si="13"/>
        <v>13209</v>
      </c>
      <c r="Q85" s="13">
        <f t="shared" si="14"/>
        <v>27828</v>
      </c>
    </row>
    <row r="86" spans="1:17" ht="24.75">
      <c r="A86" s="1044" t="s">
        <v>69</v>
      </c>
      <c r="B86" s="1045"/>
      <c r="C86" s="13">
        <f t="shared" si="12"/>
        <v>1370</v>
      </c>
      <c r="D86" s="13">
        <f t="shared" si="12"/>
        <v>1366</v>
      </c>
      <c r="E86" s="13">
        <f t="shared" si="12"/>
        <v>16452</v>
      </c>
      <c r="F86" s="13">
        <f t="shared" si="12"/>
        <v>14307</v>
      </c>
      <c r="G86" s="13">
        <f t="shared" si="12"/>
        <v>4970</v>
      </c>
      <c r="H86" s="13">
        <f t="shared" si="12"/>
        <v>4537</v>
      </c>
      <c r="I86" s="13">
        <f t="shared" si="12"/>
        <v>1297</v>
      </c>
      <c r="J86" s="13">
        <f t="shared" si="12"/>
        <v>1124</v>
      </c>
      <c r="K86" s="13">
        <f t="shared" si="12"/>
        <v>349</v>
      </c>
      <c r="L86" s="13">
        <f t="shared" si="12"/>
        <v>277</v>
      </c>
      <c r="M86" s="13">
        <f t="shared" si="12"/>
        <v>103</v>
      </c>
      <c r="N86" s="13">
        <f t="shared" si="12"/>
        <v>42</v>
      </c>
      <c r="O86" s="13">
        <f t="shared" si="13"/>
        <v>24541</v>
      </c>
      <c r="P86" s="13">
        <f t="shared" si="13"/>
        <v>21653</v>
      </c>
      <c r="Q86" s="13">
        <f t="shared" si="14"/>
        <v>46194</v>
      </c>
    </row>
    <row r="87" spans="1:17" ht="24.75">
      <c r="A87" s="1044" t="s">
        <v>70</v>
      </c>
      <c r="B87" s="1045"/>
      <c r="C87" s="13">
        <f t="shared" si="12"/>
        <v>2570</v>
      </c>
      <c r="D87" s="13">
        <f t="shared" si="12"/>
        <v>2434</v>
      </c>
      <c r="E87" s="13">
        <f t="shared" si="12"/>
        <v>25971</v>
      </c>
      <c r="F87" s="13">
        <f t="shared" si="12"/>
        <v>23365</v>
      </c>
      <c r="G87" s="13">
        <f t="shared" si="12"/>
        <v>8222</v>
      </c>
      <c r="H87" s="13">
        <f t="shared" si="12"/>
        <v>7104</v>
      </c>
      <c r="I87" s="13">
        <f t="shared" si="12"/>
        <v>2450</v>
      </c>
      <c r="J87" s="13">
        <f t="shared" si="12"/>
        <v>2122</v>
      </c>
      <c r="K87" s="13">
        <f t="shared" si="12"/>
        <v>738</v>
      </c>
      <c r="L87" s="13">
        <f t="shared" si="12"/>
        <v>614</v>
      </c>
      <c r="M87" s="13">
        <f t="shared" si="12"/>
        <v>158</v>
      </c>
      <c r="N87" s="13">
        <f t="shared" si="12"/>
        <v>159</v>
      </c>
      <c r="O87" s="13">
        <f t="shared" si="13"/>
        <v>40109</v>
      </c>
      <c r="P87" s="13">
        <f t="shared" si="13"/>
        <v>35798</v>
      </c>
      <c r="Q87" s="13">
        <f t="shared" si="14"/>
        <v>75907</v>
      </c>
    </row>
    <row r="88" spans="1:17" ht="24.75">
      <c r="A88" s="1044" t="s">
        <v>71</v>
      </c>
      <c r="B88" s="1045"/>
      <c r="C88" s="13">
        <f t="shared" si="12"/>
        <v>2226</v>
      </c>
      <c r="D88" s="13">
        <f t="shared" si="12"/>
        <v>3165</v>
      </c>
      <c r="E88" s="13">
        <f t="shared" si="12"/>
        <v>11624</v>
      </c>
      <c r="F88" s="13">
        <f t="shared" si="12"/>
        <v>11012</v>
      </c>
      <c r="G88" s="13">
        <f t="shared" si="12"/>
        <v>4190</v>
      </c>
      <c r="H88" s="13">
        <f t="shared" si="12"/>
        <v>3225</v>
      </c>
      <c r="I88" s="13">
        <f t="shared" si="12"/>
        <v>2505</v>
      </c>
      <c r="J88" s="13">
        <f t="shared" si="12"/>
        <v>1163</v>
      </c>
      <c r="K88" s="13">
        <f t="shared" si="12"/>
        <v>2329</v>
      </c>
      <c r="L88" s="13">
        <f t="shared" si="12"/>
        <v>383</v>
      </c>
      <c r="M88" s="13">
        <f t="shared" si="12"/>
        <v>1882</v>
      </c>
      <c r="N88" s="13">
        <f t="shared" si="12"/>
        <v>356</v>
      </c>
      <c r="O88" s="13">
        <f t="shared" si="13"/>
        <v>24756</v>
      </c>
      <c r="P88" s="13">
        <f t="shared" si="13"/>
        <v>19304</v>
      </c>
      <c r="Q88" s="13">
        <f t="shared" si="14"/>
        <v>44060</v>
      </c>
    </row>
    <row r="89" spans="1:17" ht="24.75">
      <c r="A89" s="1044" t="s">
        <v>72</v>
      </c>
      <c r="B89" s="1045"/>
      <c r="C89" s="13">
        <f t="shared" si="12"/>
        <v>3364</v>
      </c>
      <c r="D89" s="13">
        <f t="shared" si="12"/>
        <v>3380</v>
      </c>
      <c r="E89" s="13">
        <f t="shared" si="12"/>
        <v>38031</v>
      </c>
      <c r="F89" s="13">
        <f t="shared" si="12"/>
        <v>35374</v>
      </c>
      <c r="G89" s="13">
        <f t="shared" si="12"/>
        <v>8152</v>
      </c>
      <c r="H89" s="13">
        <f t="shared" si="12"/>
        <v>8068</v>
      </c>
      <c r="I89" s="13">
        <f t="shared" si="12"/>
        <v>2342</v>
      </c>
      <c r="J89" s="13">
        <f t="shared" si="12"/>
        <v>1951</v>
      </c>
      <c r="K89" s="13">
        <f t="shared" si="12"/>
        <v>787</v>
      </c>
      <c r="L89" s="13">
        <f t="shared" si="12"/>
        <v>547</v>
      </c>
      <c r="M89" s="13">
        <f t="shared" si="12"/>
        <v>250</v>
      </c>
      <c r="N89" s="13">
        <f t="shared" si="12"/>
        <v>190</v>
      </c>
      <c r="O89" s="13">
        <f t="shared" si="13"/>
        <v>52926</v>
      </c>
      <c r="P89" s="13">
        <f t="shared" si="13"/>
        <v>49510</v>
      </c>
      <c r="Q89" s="13">
        <f t="shared" si="14"/>
        <v>102436</v>
      </c>
    </row>
    <row r="90" spans="1:17" ht="24.75">
      <c r="A90" s="1047" t="s">
        <v>32</v>
      </c>
      <c r="B90" s="1047"/>
      <c r="C90" s="14">
        <f t="shared" ref="C90:N90" si="15">SUM(C70:C89)</f>
        <v>42201</v>
      </c>
      <c r="D90" s="14">
        <f t="shared" si="15"/>
        <v>40491</v>
      </c>
      <c r="E90" s="14">
        <f t="shared" si="15"/>
        <v>399382</v>
      </c>
      <c r="F90" s="14">
        <f t="shared" si="15"/>
        <v>366948</v>
      </c>
      <c r="G90" s="14">
        <f t="shared" si="15"/>
        <v>93884</v>
      </c>
      <c r="H90" s="14">
        <f t="shared" si="15"/>
        <v>85861</v>
      </c>
      <c r="I90" s="14">
        <f t="shared" si="15"/>
        <v>28478</v>
      </c>
      <c r="J90" s="14">
        <f t="shared" si="15"/>
        <v>24437</v>
      </c>
      <c r="K90" s="14">
        <f t="shared" si="15"/>
        <v>10310</v>
      </c>
      <c r="L90" s="14">
        <f t="shared" si="15"/>
        <v>7266</v>
      </c>
      <c r="M90" s="14">
        <f t="shared" si="15"/>
        <v>4383</v>
      </c>
      <c r="N90" s="14">
        <f t="shared" si="15"/>
        <v>2601</v>
      </c>
      <c r="O90" s="13">
        <f t="shared" si="13"/>
        <v>578638</v>
      </c>
      <c r="P90" s="13">
        <f t="shared" si="13"/>
        <v>527604</v>
      </c>
      <c r="Q90" s="13">
        <f t="shared" si="14"/>
        <v>1106242</v>
      </c>
    </row>
    <row r="92" spans="1:17" ht="18">
      <c r="A92" s="1048" t="s">
        <v>157</v>
      </c>
      <c r="B92" s="1048"/>
      <c r="C92" s="1048"/>
      <c r="D92" s="1048"/>
      <c r="E92" s="1048"/>
      <c r="F92" s="1048"/>
      <c r="G92" s="1048"/>
      <c r="H92" s="1048"/>
      <c r="I92" s="1048"/>
      <c r="J92" s="1048"/>
      <c r="K92" s="1048"/>
      <c r="L92" s="1048"/>
      <c r="M92" s="1048"/>
      <c r="N92" s="1048"/>
      <c r="O92" s="1048"/>
      <c r="P92" s="1048"/>
      <c r="Q92" s="1048"/>
    </row>
    <row r="93" spans="1:17" ht="15">
      <c r="A93" s="1052" t="s">
        <v>3</v>
      </c>
      <c r="B93" s="1052"/>
      <c r="C93" s="1052"/>
      <c r="D93" s="1052"/>
      <c r="E93" s="1052"/>
      <c r="F93" s="1052"/>
      <c r="G93" s="1052"/>
      <c r="H93" s="1052"/>
      <c r="I93" s="1052"/>
      <c r="J93" s="1052"/>
      <c r="K93" s="1052"/>
      <c r="L93" s="1052"/>
      <c r="M93" s="1052"/>
      <c r="N93" s="1052"/>
      <c r="O93" s="1052"/>
      <c r="P93" s="1052"/>
      <c r="Q93" s="1052"/>
    </row>
    <row r="94" spans="1:17" ht="15.75">
      <c r="A94" s="1053" t="s">
        <v>113</v>
      </c>
      <c r="B94" s="1053"/>
      <c r="C94" s="1053" t="s">
        <v>41</v>
      </c>
      <c r="D94" s="1053"/>
      <c r="E94" s="1053" t="s">
        <v>42</v>
      </c>
      <c r="F94" s="1053"/>
      <c r="G94" s="1053" t="s">
        <v>43</v>
      </c>
      <c r="H94" s="1053"/>
      <c r="I94" s="1053" t="s">
        <v>73</v>
      </c>
      <c r="J94" s="1053"/>
      <c r="K94" s="1053" t="s">
        <v>44</v>
      </c>
      <c r="L94" s="1053"/>
      <c r="M94" s="1053" t="s">
        <v>74</v>
      </c>
      <c r="N94" s="1053"/>
      <c r="O94" s="1053" t="s">
        <v>32</v>
      </c>
      <c r="P94" s="1053"/>
      <c r="Q94" s="1053"/>
    </row>
    <row r="95" spans="1:17" ht="15.75">
      <c r="A95" s="1053"/>
      <c r="B95" s="1053"/>
      <c r="C95" s="27" t="s">
        <v>33</v>
      </c>
      <c r="D95" s="27" t="s">
        <v>34</v>
      </c>
      <c r="E95" s="27" t="s">
        <v>33</v>
      </c>
      <c r="F95" s="27" t="s">
        <v>34</v>
      </c>
      <c r="G95" s="27" t="s">
        <v>33</v>
      </c>
      <c r="H95" s="27" t="s">
        <v>34</v>
      </c>
      <c r="I95" s="27" t="s">
        <v>33</v>
      </c>
      <c r="J95" s="27" t="s">
        <v>34</v>
      </c>
      <c r="K95" s="27" t="s">
        <v>33</v>
      </c>
      <c r="L95" s="27" t="s">
        <v>34</v>
      </c>
      <c r="M95" s="27" t="s">
        <v>33</v>
      </c>
      <c r="N95" s="27" t="s">
        <v>34</v>
      </c>
      <c r="O95" s="27" t="s">
        <v>33</v>
      </c>
      <c r="P95" s="27" t="s">
        <v>34</v>
      </c>
      <c r="Q95" s="27" t="s">
        <v>32</v>
      </c>
    </row>
    <row r="96" spans="1:17" ht="15.75">
      <c r="A96" s="1054" t="s">
        <v>52</v>
      </c>
      <c r="B96" s="1054"/>
      <c r="C96" s="35">
        <v>111</v>
      </c>
      <c r="D96" s="35">
        <v>59</v>
      </c>
      <c r="E96" s="35">
        <v>733</v>
      </c>
      <c r="F96" s="35">
        <v>396</v>
      </c>
      <c r="G96" s="35">
        <v>21</v>
      </c>
      <c r="H96" s="35">
        <v>8</v>
      </c>
      <c r="I96" s="35">
        <v>5</v>
      </c>
      <c r="J96" s="35">
        <v>2</v>
      </c>
      <c r="K96" s="35">
        <v>0</v>
      </c>
      <c r="L96" s="35">
        <v>0</v>
      </c>
      <c r="M96" s="35">
        <v>0</v>
      </c>
      <c r="N96" s="35">
        <v>1</v>
      </c>
      <c r="O96" s="35">
        <f t="shared" ref="O96:P115" si="16">M96+K96+I96+G96+E96+C96</f>
        <v>870</v>
      </c>
      <c r="P96" s="35">
        <f t="shared" si="16"/>
        <v>466</v>
      </c>
      <c r="Q96" s="35">
        <f t="shared" ref="Q96:Q116" si="17">SUM(O96:P96)</f>
        <v>1336</v>
      </c>
    </row>
    <row r="97" spans="1:17" ht="15.75">
      <c r="A97" s="1054" t="s">
        <v>53</v>
      </c>
      <c r="B97" s="1054"/>
      <c r="C97" s="35">
        <v>6</v>
      </c>
      <c r="D97" s="35">
        <v>2</v>
      </c>
      <c r="E97" s="35">
        <v>91</v>
      </c>
      <c r="F97" s="35">
        <v>28</v>
      </c>
      <c r="G97" s="35">
        <v>5</v>
      </c>
      <c r="H97" s="35">
        <v>0</v>
      </c>
      <c r="I97" s="35">
        <v>0</v>
      </c>
      <c r="J97" s="35">
        <v>0</v>
      </c>
      <c r="K97" s="35">
        <v>0</v>
      </c>
      <c r="L97" s="35">
        <v>0</v>
      </c>
      <c r="M97" s="35">
        <v>0</v>
      </c>
      <c r="N97" s="35">
        <v>0</v>
      </c>
      <c r="O97" s="35">
        <f t="shared" si="16"/>
        <v>102</v>
      </c>
      <c r="P97" s="35">
        <f t="shared" si="16"/>
        <v>30</v>
      </c>
      <c r="Q97" s="35">
        <f t="shared" si="17"/>
        <v>132</v>
      </c>
    </row>
    <row r="98" spans="1:17" ht="15.75">
      <c r="A98" s="1054" t="s">
        <v>54</v>
      </c>
      <c r="B98" s="1054"/>
      <c r="C98" s="35">
        <v>48</v>
      </c>
      <c r="D98" s="35">
        <v>38</v>
      </c>
      <c r="E98" s="35">
        <v>200</v>
      </c>
      <c r="F98" s="35">
        <v>139</v>
      </c>
      <c r="G98" s="35">
        <v>28</v>
      </c>
      <c r="H98" s="35">
        <v>24</v>
      </c>
      <c r="I98" s="35">
        <v>0</v>
      </c>
      <c r="J98" s="35">
        <v>1</v>
      </c>
      <c r="K98" s="35">
        <v>0</v>
      </c>
      <c r="L98" s="35">
        <v>0</v>
      </c>
      <c r="M98" s="35">
        <v>0</v>
      </c>
      <c r="N98" s="35">
        <v>0</v>
      </c>
      <c r="O98" s="35">
        <f t="shared" si="16"/>
        <v>276</v>
      </c>
      <c r="P98" s="35">
        <f t="shared" si="16"/>
        <v>202</v>
      </c>
      <c r="Q98" s="35">
        <f t="shared" si="17"/>
        <v>478</v>
      </c>
    </row>
    <row r="99" spans="1:17" ht="15.75">
      <c r="A99" s="1054" t="s">
        <v>55</v>
      </c>
      <c r="B99" s="1054"/>
      <c r="C99" s="35">
        <v>0</v>
      </c>
      <c r="D99" s="35">
        <v>0</v>
      </c>
      <c r="E99" s="35">
        <v>0</v>
      </c>
      <c r="F99" s="35">
        <v>0</v>
      </c>
      <c r="G99" s="35">
        <v>0</v>
      </c>
      <c r="H99" s="35">
        <v>0</v>
      </c>
      <c r="I99" s="35">
        <v>0</v>
      </c>
      <c r="J99" s="35">
        <v>0</v>
      </c>
      <c r="K99" s="35">
        <v>0</v>
      </c>
      <c r="L99" s="35">
        <v>0</v>
      </c>
      <c r="M99" s="35">
        <v>0</v>
      </c>
      <c r="N99" s="35">
        <v>0</v>
      </c>
      <c r="O99" s="35">
        <f t="shared" si="16"/>
        <v>0</v>
      </c>
      <c r="P99" s="35">
        <f t="shared" si="16"/>
        <v>0</v>
      </c>
      <c r="Q99" s="35">
        <f t="shared" si="17"/>
        <v>0</v>
      </c>
    </row>
    <row r="100" spans="1:17" ht="15.75">
      <c r="A100" s="1054" t="s">
        <v>56</v>
      </c>
      <c r="B100" s="16" t="s">
        <v>99</v>
      </c>
      <c r="C100" s="35">
        <v>46</v>
      </c>
      <c r="D100" s="35">
        <v>27</v>
      </c>
      <c r="E100" s="35">
        <v>568</v>
      </c>
      <c r="F100" s="35">
        <v>268</v>
      </c>
      <c r="G100" s="35">
        <v>12</v>
      </c>
      <c r="H100" s="35">
        <v>1</v>
      </c>
      <c r="I100" s="35">
        <v>3</v>
      </c>
      <c r="J100" s="35">
        <v>0</v>
      </c>
      <c r="K100" s="35">
        <v>3</v>
      </c>
      <c r="L100" s="35">
        <v>1</v>
      </c>
      <c r="M100" s="35">
        <v>2</v>
      </c>
      <c r="N100" s="35">
        <v>0</v>
      </c>
      <c r="O100" s="35">
        <f t="shared" si="16"/>
        <v>634</v>
      </c>
      <c r="P100" s="35">
        <f t="shared" si="16"/>
        <v>297</v>
      </c>
      <c r="Q100" s="35">
        <f t="shared" si="17"/>
        <v>931</v>
      </c>
    </row>
    <row r="101" spans="1:17" ht="15.75">
      <c r="A101" s="1054"/>
      <c r="B101" s="16" t="s">
        <v>100</v>
      </c>
      <c r="C101" s="35">
        <v>151</v>
      </c>
      <c r="D101" s="35">
        <v>155</v>
      </c>
      <c r="E101" s="35">
        <v>1011</v>
      </c>
      <c r="F101" s="35">
        <v>711</v>
      </c>
      <c r="G101" s="35">
        <v>15</v>
      </c>
      <c r="H101" s="35">
        <v>5</v>
      </c>
      <c r="I101" s="35">
        <v>4</v>
      </c>
      <c r="J101" s="35">
        <v>0</v>
      </c>
      <c r="K101" s="35">
        <v>0</v>
      </c>
      <c r="L101" s="35">
        <v>0</v>
      </c>
      <c r="M101" s="35">
        <v>0</v>
      </c>
      <c r="N101" s="35">
        <v>0</v>
      </c>
      <c r="O101" s="35">
        <f t="shared" si="16"/>
        <v>1181</v>
      </c>
      <c r="P101" s="35">
        <f t="shared" si="16"/>
        <v>871</v>
      </c>
      <c r="Q101" s="35">
        <f t="shared" si="17"/>
        <v>2052</v>
      </c>
    </row>
    <row r="102" spans="1:17" ht="15.75">
      <c r="A102" s="1054"/>
      <c r="B102" s="16" t="s">
        <v>101</v>
      </c>
      <c r="C102" s="35">
        <v>4</v>
      </c>
      <c r="D102" s="35">
        <v>2</v>
      </c>
      <c r="E102" s="35">
        <v>45</v>
      </c>
      <c r="F102" s="35">
        <v>15</v>
      </c>
      <c r="G102" s="35">
        <v>4</v>
      </c>
      <c r="H102" s="35">
        <v>1</v>
      </c>
      <c r="I102" s="35">
        <v>1</v>
      </c>
      <c r="J102" s="35">
        <v>0</v>
      </c>
      <c r="K102" s="35">
        <v>0</v>
      </c>
      <c r="L102" s="35">
        <v>0</v>
      </c>
      <c r="M102" s="35">
        <v>0</v>
      </c>
      <c r="N102" s="35">
        <v>0</v>
      </c>
      <c r="O102" s="35">
        <f t="shared" si="16"/>
        <v>54</v>
      </c>
      <c r="P102" s="35">
        <f t="shared" si="16"/>
        <v>18</v>
      </c>
      <c r="Q102" s="35">
        <f t="shared" si="17"/>
        <v>72</v>
      </c>
    </row>
    <row r="103" spans="1:17" ht="15.75">
      <c r="A103" s="1054"/>
      <c r="B103" s="16" t="s">
        <v>104</v>
      </c>
      <c r="C103" s="35">
        <v>35</v>
      </c>
      <c r="D103" s="35">
        <v>27</v>
      </c>
      <c r="E103" s="35">
        <v>331</v>
      </c>
      <c r="F103" s="35">
        <v>251</v>
      </c>
      <c r="G103" s="35">
        <v>70</v>
      </c>
      <c r="H103" s="35">
        <v>73</v>
      </c>
      <c r="I103" s="35">
        <v>3</v>
      </c>
      <c r="J103" s="35">
        <v>2</v>
      </c>
      <c r="K103" s="35">
        <v>3</v>
      </c>
      <c r="L103" s="35">
        <v>1</v>
      </c>
      <c r="M103" s="35">
        <v>2</v>
      </c>
      <c r="N103" s="35">
        <v>0</v>
      </c>
      <c r="O103" s="35">
        <f t="shared" si="16"/>
        <v>444</v>
      </c>
      <c r="P103" s="35">
        <f t="shared" si="16"/>
        <v>354</v>
      </c>
      <c r="Q103" s="35">
        <f t="shared" si="17"/>
        <v>798</v>
      </c>
    </row>
    <row r="104" spans="1:17" ht="15.75">
      <c r="A104" s="1054"/>
      <c r="B104" s="16" t="s">
        <v>105</v>
      </c>
      <c r="C104" s="35">
        <v>13</v>
      </c>
      <c r="D104" s="35">
        <v>14</v>
      </c>
      <c r="E104" s="35">
        <v>250</v>
      </c>
      <c r="F104" s="35">
        <v>164</v>
      </c>
      <c r="G104" s="35">
        <v>5</v>
      </c>
      <c r="H104" s="35">
        <v>0</v>
      </c>
      <c r="I104" s="35">
        <v>0</v>
      </c>
      <c r="J104" s="35">
        <v>0</v>
      </c>
      <c r="K104" s="35">
        <v>0</v>
      </c>
      <c r="L104" s="35">
        <v>0</v>
      </c>
      <c r="M104" s="35">
        <v>0</v>
      </c>
      <c r="N104" s="35">
        <v>0</v>
      </c>
      <c r="O104" s="35">
        <f t="shared" si="16"/>
        <v>268</v>
      </c>
      <c r="P104" s="35">
        <f t="shared" si="16"/>
        <v>178</v>
      </c>
      <c r="Q104" s="35">
        <f t="shared" si="17"/>
        <v>446</v>
      </c>
    </row>
    <row r="105" spans="1:17" ht="15.75">
      <c r="A105" s="1054"/>
      <c r="B105" s="16" t="s">
        <v>106</v>
      </c>
      <c r="C105" s="35">
        <v>104</v>
      </c>
      <c r="D105" s="35">
        <v>68</v>
      </c>
      <c r="E105" s="35">
        <v>312</v>
      </c>
      <c r="F105" s="35">
        <v>209</v>
      </c>
      <c r="G105" s="35">
        <v>10</v>
      </c>
      <c r="H105" s="35">
        <v>4</v>
      </c>
      <c r="I105" s="35">
        <v>4</v>
      </c>
      <c r="J105" s="35">
        <v>0</v>
      </c>
      <c r="K105" s="35">
        <v>2</v>
      </c>
      <c r="L105" s="35">
        <v>0</v>
      </c>
      <c r="M105" s="35">
        <v>1</v>
      </c>
      <c r="N105" s="35">
        <v>0</v>
      </c>
      <c r="O105" s="35">
        <f t="shared" si="16"/>
        <v>433</v>
      </c>
      <c r="P105" s="35">
        <f t="shared" si="16"/>
        <v>281</v>
      </c>
      <c r="Q105" s="35">
        <f t="shared" si="17"/>
        <v>714</v>
      </c>
    </row>
    <row r="106" spans="1:17" ht="15.75">
      <c r="A106" s="1054" t="s">
        <v>63</v>
      </c>
      <c r="B106" s="1054"/>
      <c r="C106" s="35">
        <v>12</v>
      </c>
      <c r="D106" s="35">
        <v>6</v>
      </c>
      <c r="E106" s="35">
        <v>85</v>
      </c>
      <c r="F106" s="35">
        <v>55</v>
      </c>
      <c r="G106" s="35">
        <v>11</v>
      </c>
      <c r="H106" s="35">
        <v>8</v>
      </c>
      <c r="I106" s="35">
        <v>1</v>
      </c>
      <c r="J106" s="35">
        <v>0</v>
      </c>
      <c r="K106" s="35">
        <v>0</v>
      </c>
      <c r="L106" s="35">
        <v>0</v>
      </c>
      <c r="M106" s="35">
        <v>0</v>
      </c>
      <c r="N106" s="35">
        <v>0</v>
      </c>
      <c r="O106" s="35">
        <f t="shared" si="16"/>
        <v>109</v>
      </c>
      <c r="P106" s="35">
        <f t="shared" si="16"/>
        <v>69</v>
      </c>
      <c r="Q106" s="35">
        <f t="shared" si="17"/>
        <v>178</v>
      </c>
    </row>
    <row r="107" spans="1:17" ht="15.75">
      <c r="A107" s="1054" t="s">
        <v>64</v>
      </c>
      <c r="B107" s="1054"/>
      <c r="C107" s="35">
        <v>38</v>
      </c>
      <c r="D107" s="35">
        <v>17</v>
      </c>
      <c r="E107" s="35">
        <v>274</v>
      </c>
      <c r="F107" s="35">
        <v>112</v>
      </c>
      <c r="G107" s="35">
        <v>7</v>
      </c>
      <c r="H107" s="35">
        <v>2</v>
      </c>
      <c r="I107" s="35">
        <v>1</v>
      </c>
      <c r="J107" s="35">
        <v>1</v>
      </c>
      <c r="K107" s="35">
        <v>0</v>
      </c>
      <c r="L107" s="35">
        <v>0</v>
      </c>
      <c r="M107" s="35">
        <v>1</v>
      </c>
      <c r="N107" s="35">
        <v>0</v>
      </c>
      <c r="O107" s="35">
        <f t="shared" si="16"/>
        <v>321</v>
      </c>
      <c r="P107" s="35">
        <f t="shared" si="16"/>
        <v>132</v>
      </c>
      <c r="Q107" s="35">
        <f t="shared" si="17"/>
        <v>453</v>
      </c>
    </row>
    <row r="108" spans="1:17" ht="15.75">
      <c r="A108" s="1054" t="s">
        <v>132</v>
      </c>
      <c r="B108" s="1054"/>
      <c r="C108" s="35">
        <v>38</v>
      </c>
      <c r="D108" s="35">
        <v>84</v>
      </c>
      <c r="E108" s="35">
        <v>399</v>
      </c>
      <c r="F108" s="35">
        <v>202</v>
      </c>
      <c r="G108" s="35">
        <v>76</v>
      </c>
      <c r="H108" s="35">
        <v>26</v>
      </c>
      <c r="I108" s="35">
        <v>12</v>
      </c>
      <c r="J108" s="35">
        <v>2</v>
      </c>
      <c r="K108" s="35">
        <v>0</v>
      </c>
      <c r="L108" s="35">
        <v>2</v>
      </c>
      <c r="M108" s="35">
        <v>1</v>
      </c>
      <c r="N108" s="35">
        <v>1</v>
      </c>
      <c r="O108" s="35">
        <f t="shared" si="16"/>
        <v>526</v>
      </c>
      <c r="P108" s="35">
        <f t="shared" si="16"/>
        <v>317</v>
      </c>
      <c r="Q108" s="35">
        <f t="shared" si="17"/>
        <v>843</v>
      </c>
    </row>
    <row r="109" spans="1:17" ht="15.75">
      <c r="A109" s="1054" t="s">
        <v>134</v>
      </c>
      <c r="B109" s="1054"/>
      <c r="C109" s="35">
        <v>72</v>
      </c>
      <c r="D109" s="35">
        <v>35</v>
      </c>
      <c r="E109" s="35">
        <v>763</v>
      </c>
      <c r="F109" s="35">
        <v>296</v>
      </c>
      <c r="G109" s="35">
        <v>65</v>
      </c>
      <c r="H109" s="35">
        <v>31</v>
      </c>
      <c r="I109" s="35">
        <v>4</v>
      </c>
      <c r="J109" s="35">
        <v>2</v>
      </c>
      <c r="K109" s="35">
        <v>1</v>
      </c>
      <c r="L109" s="35">
        <v>0</v>
      </c>
      <c r="M109" s="35">
        <v>0</v>
      </c>
      <c r="N109" s="35">
        <v>0</v>
      </c>
      <c r="O109" s="35">
        <f t="shared" si="16"/>
        <v>905</v>
      </c>
      <c r="P109" s="35">
        <f t="shared" si="16"/>
        <v>364</v>
      </c>
      <c r="Q109" s="35">
        <f t="shared" si="17"/>
        <v>1269</v>
      </c>
    </row>
    <row r="110" spans="1:17" ht="15.75">
      <c r="A110" s="1054" t="s">
        <v>133</v>
      </c>
      <c r="B110" s="1054"/>
      <c r="C110" s="35">
        <v>76</v>
      </c>
      <c r="D110" s="35">
        <v>56</v>
      </c>
      <c r="E110" s="35">
        <v>289</v>
      </c>
      <c r="F110" s="35">
        <v>145</v>
      </c>
      <c r="G110" s="35">
        <v>21</v>
      </c>
      <c r="H110" s="35">
        <v>12</v>
      </c>
      <c r="I110" s="35">
        <v>5</v>
      </c>
      <c r="J110" s="35">
        <v>3</v>
      </c>
      <c r="K110" s="35">
        <v>3</v>
      </c>
      <c r="L110" s="35">
        <v>0</v>
      </c>
      <c r="M110" s="35">
        <v>0</v>
      </c>
      <c r="N110" s="35">
        <v>0</v>
      </c>
      <c r="O110" s="35">
        <f t="shared" si="16"/>
        <v>394</v>
      </c>
      <c r="P110" s="35">
        <f t="shared" si="16"/>
        <v>216</v>
      </c>
      <c r="Q110" s="35">
        <f t="shared" si="17"/>
        <v>610</v>
      </c>
    </row>
    <row r="111" spans="1:17" ht="15.75">
      <c r="A111" s="1054" t="s">
        <v>68</v>
      </c>
      <c r="B111" s="1054"/>
      <c r="C111" s="35">
        <v>11</v>
      </c>
      <c r="D111" s="35">
        <v>4</v>
      </c>
      <c r="E111" s="35">
        <v>163</v>
      </c>
      <c r="F111" s="35">
        <v>57</v>
      </c>
      <c r="G111" s="35">
        <v>12</v>
      </c>
      <c r="H111" s="35">
        <v>2</v>
      </c>
      <c r="I111" s="35">
        <v>1</v>
      </c>
      <c r="J111" s="35">
        <v>2</v>
      </c>
      <c r="K111" s="35">
        <v>0</v>
      </c>
      <c r="L111" s="35">
        <v>0</v>
      </c>
      <c r="M111" s="35">
        <v>0</v>
      </c>
      <c r="N111" s="35">
        <v>0</v>
      </c>
      <c r="O111" s="35">
        <f t="shared" si="16"/>
        <v>187</v>
      </c>
      <c r="P111" s="35">
        <f t="shared" si="16"/>
        <v>65</v>
      </c>
      <c r="Q111" s="35">
        <f t="shared" si="17"/>
        <v>252</v>
      </c>
    </row>
    <row r="112" spans="1:17" ht="15.75">
      <c r="A112" s="1054" t="s">
        <v>69</v>
      </c>
      <c r="B112" s="1054"/>
      <c r="C112" s="35">
        <v>16</v>
      </c>
      <c r="D112" s="35">
        <v>6</v>
      </c>
      <c r="E112" s="35">
        <v>211</v>
      </c>
      <c r="F112" s="35">
        <v>70</v>
      </c>
      <c r="G112" s="35">
        <v>12</v>
      </c>
      <c r="H112" s="35">
        <v>4</v>
      </c>
      <c r="I112" s="35">
        <v>0</v>
      </c>
      <c r="J112" s="35">
        <v>0</v>
      </c>
      <c r="K112" s="35">
        <v>1</v>
      </c>
      <c r="L112" s="35">
        <v>0</v>
      </c>
      <c r="M112" s="35">
        <v>0</v>
      </c>
      <c r="N112" s="35">
        <v>0</v>
      </c>
      <c r="O112" s="35">
        <f t="shared" si="16"/>
        <v>240</v>
      </c>
      <c r="P112" s="35">
        <f t="shared" si="16"/>
        <v>80</v>
      </c>
      <c r="Q112" s="35">
        <f t="shared" si="17"/>
        <v>320</v>
      </c>
    </row>
    <row r="113" spans="1:17" ht="15.75">
      <c r="A113" s="1054" t="s">
        <v>70</v>
      </c>
      <c r="B113" s="1054"/>
      <c r="C113" s="35">
        <v>61</v>
      </c>
      <c r="D113" s="35">
        <v>30</v>
      </c>
      <c r="E113" s="35">
        <v>618</v>
      </c>
      <c r="F113" s="35">
        <v>261</v>
      </c>
      <c r="G113" s="35">
        <v>73</v>
      </c>
      <c r="H113" s="35">
        <v>32</v>
      </c>
      <c r="I113" s="35">
        <v>10</v>
      </c>
      <c r="J113" s="35">
        <v>4</v>
      </c>
      <c r="K113" s="35">
        <v>4</v>
      </c>
      <c r="L113" s="35">
        <v>0</v>
      </c>
      <c r="M113" s="35">
        <v>2</v>
      </c>
      <c r="N113" s="35">
        <v>0</v>
      </c>
      <c r="O113" s="35">
        <f t="shared" si="16"/>
        <v>768</v>
      </c>
      <c r="P113" s="35">
        <f t="shared" si="16"/>
        <v>327</v>
      </c>
      <c r="Q113" s="35">
        <f t="shared" si="17"/>
        <v>1095</v>
      </c>
    </row>
    <row r="114" spans="1:17" ht="15.75">
      <c r="A114" s="1054" t="s">
        <v>71</v>
      </c>
      <c r="B114" s="1054"/>
      <c r="C114" s="35">
        <v>16</v>
      </c>
      <c r="D114" s="35">
        <v>5</v>
      </c>
      <c r="E114" s="35">
        <v>213</v>
      </c>
      <c r="F114" s="35">
        <v>81</v>
      </c>
      <c r="G114" s="35">
        <v>4</v>
      </c>
      <c r="H114" s="35">
        <v>0</v>
      </c>
      <c r="I114" s="35">
        <v>0</v>
      </c>
      <c r="J114" s="35">
        <v>0</v>
      </c>
      <c r="K114" s="35">
        <v>0</v>
      </c>
      <c r="L114" s="35">
        <v>0</v>
      </c>
      <c r="M114" s="35">
        <v>0</v>
      </c>
      <c r="N114" s="35">
        <v>0</v>
      </c>
      <c r="O114" s="35">
        <f t="shared" si="16"/>
        <v>233</v>
      </c>
      <c r="P114" s="35">
        <f t="shared" si="16"/>
        <v>86</v>
      </c>
      <c r="Q114" s="35">
        <f t="shared" si="17"/>
        <v>319</v>
      </c>
    </row>
    <row r="115" spans="1:17" ht="15.75">
      <c r="A115" s="1054" t="s">
        <v>72</v>
      </c>
      <c r="B115" s="1054"/>
      <c r="C115" s="35">
        <v>309</v>
      </c>
      <c r="D115" s="35">
        <v>129</v>
      </c>
      <c r="E115" s="35">
        <v>3682</v>
      </c>
      <c r="F115" s="35">
        <v>1598</v>
      </c>
      <c r="G115" s="35">
        <v>151</v>
      </c>
      <c r="H115" s="35">
        <v>52</v>
      </c>
      <c r="I115" s="35">
        <v>22</v>
      </c>
      <c r="J115" s="35">
        <v>5</v>
      </c>
      <c r="K115" s="35">
        <v>5</v>
      </c>
      <c r="L115" s="35">
        <v>2</v>
      </c>
      <c r="M115" s="35">
        <v>2</v>
      </c>
      <c r="N115" s="35">
        <v>1</v>
      </c>
      <c r="O115" s="35">
        <f t="shared" si="16"/>
        <v>4171</v>
      </c>
      <c r="P115" s="35">
        <f t="shared" si="16"/>
        <v>1787</v>
      </c>
      <c r="Q115" s="35">
        <f t="shared" si="17"/>
        <v>5958</v>
      </c>
    </row>
    <row r="116" spans="1:17" ht="15.75">
      <c r="A116" s="1053" t="s">
        <v>32</v>
      </c>
      <c r="B116" s="1053"/>
      <c r="C116" s="36">
        <f t="shared" ref="C116:P116" si="18">SUM(C96:C115)</f>
        <v>1167</v>
      </c>
      <c r="D116" s="36">
        <f t="shared" si="18"/>
        <v>764</v>
      </c>
      <c r="E116" s="36">
        <f t="shared" si="18"/>
        <v>10238</v>
      </c>
      <c r="F116" s="36">
        <f t="shared" si="18"/>
        <v>5058</v>
      </c>
      <c r="G116" s="36">
        <f t="shared" si="18"/>
        <v>602</v>
      </c>
      <c r="H116" s="36">
        <f t="shared" si="18"/>
        <v>285</v>
      </c>
      <c r="I116" s="36">
        <f t="shared" si="18"/>
        <v>76</v>
      </c>
      <c r="J116" s="36">
        <f t="shared" si="18"/>
        <v>24</v>
      </c>
      <c r="K116" s="36">
        <f t="shared" si="18"/>
        <v>22</v>
      </c>
      <c r="L116" s="36">
        <f t="shared" si="18"/>
        <v>6</v>
      </c>
      <c r="M116" s="36">
        <f t="shared" si="18"/>
        <v>11</v>
      </c>
      <c r="N116" s="36">
        <f t="shared" si="18"/>
        <v>3</v>
      </c>
      <c r="O116" s="36">
        <f t="shared" si="18"/>
        <v>12116</v>
      </c>
      <c r="P116" s="36">
        <f t="shared" si="18"/>
        <v>6140</v>
      </c>
      <c r="Q116" s="35">
        <f t="shared" si="17"/>
        <v>18256</v>
      </c>
    </row>
    <row r="119" spans="1:17" ht="18">
      <c r="A119" s="1048" t="s">
        <v>151</v>
      </c>
      <c r="B119" s="1048"/>
      <c r="C119" s="1048"/>
      <c r="D119" s="1048"/>
      <c r="E119" s="1048"/>
      <c r="F119" s="1048"/>
      <c r="G119" s="1048"/>
      <c r="H119" s="1048"/>
      <c r="I119" s="1048"/>
      <c r="J119" s="1048"/>
      <c r="K119" s="1048"/>
      <c r="L119" s="1048"/>
      <c r="M119" s="1048"/>
      <c r="N119" s="1048"/>
      <c r="O119" s="1048"/>
      <c r="P119" s="1048"/>
      <c r="Q119" s="1048"/>
    </row>
    <row r="120" spans="1:17">
      <c r="A120" s="1055" t="s">
        <v>22</v>
      </c>
      <c r="B120" s="1056"/>
      <c r="C120" s="1056"/>
      <c r="D120" s="1056"/>
      <c r="E120" s="1056"/>
      <c r="F120" s="1056"/>
      <c r="G120" s="1056"/>
      <c r="H120" s="1056"/>
      <c r="I120" s="1056"/>
      <c r="J120" s="1056"/>
      <c r="K120" s="1056"/>
      <c r="L120" s="1056"/>
      <c r="M120" s="1056"/>
      <c r="N120" s="1056"/>
      <c r="O120" s="1056"/>
      <c r="P120" s="1056"/>
      <c r="Q120" s="1057"/>
    </row>
    <row r="121" spans="1:17">
      <c r="A121" s="1055"/>
      <c r="B121" s="1056"/>
      <c r="C121" s="1056"/>
      <c r="D121" s="1056"/>
      <c r="E121" s="1056"/>
      <c r="F121" s="1056"/>
      <c r="G121" s="1056"/>
      <c r="H121" s="1056"/>
      <c r="I121" s="1056"/>
      <c r="J121" s="1056"/>
      <c r="K121" s="1056"/>
      <c r="L121" s="1056"/>
      <c r="M121" s="1056"/>
      <c r="N121" s="1056"/>
      <c r="O121" s="1056"/>
      <c r="P121" s="1056"/>
      <c r="Q121" s="1057"/>
    </row>
    <row r="122" spans="1:17">
      <c r="A122" s="1047" t="s">
        <v>40</v>
      </c>
      <c r="B122" s="1047"/>
      <c r="C122" s="1040" t="s">
        <v>41</v>
      </c>
      <c r="D122" s="1047"/>
      <c r="E122" s="1040" t="s">
        <v>42</v>
      </c>
      <c r="F122" s="1047"/>
      <c r="G122" s="1040" t="s">
        <v>43</v>
      </c>
      <c r="H122" s="1047"/>
      <c r="I122" s="1040" t="s">
        <v>73</v>
      </c>
      <c r="J122" s="1047"/>
      <c r="K122" s="1040" t="s">
        <v>44</v>
      </c>
      <c r="L122" s="1040"/>
      <c r="M122" s="1040" t="s">
        <v>74</v>
      </c>
      <c r="N122" s="1047"/>
      <c r="O122" s="1040" t="s">
        <v>32</v>
      </c>
      <c r="P122" s="1040"/>
      <c r="Q122" s="1040"/>
    </row>
    <row r="123" spans="1:17">
      <c r="A123" s="1047"/>
      <c r="B123" s="1047"/>
      <c r="C123" s="1047"/>
      <c r="D123" s="1047"/>
      <c r="E123" s="1047"/>
      <c r="F123" s="1047"/>
      <c r="G123" s="1047"/>
      <c r="H123" s="1047"/>
      <c r="I123" s="1047"/>
      <c r="J123" s="1047"/>
      <c r="K123" s="1040"/>
      <c r="L123" s="1040"/>
      <c r="M123" s="1047"/>
      <c r="N123" s="1047"/>
      <c r="O123" s="1040"/>
      <c r="P123" s="1040"/>
      <c r="Q123" s="1040"/>
    </row>
    <row r="124" spans="1:17" ht="24.75">
      <c r="A124" s="1047"/>
      <c r="B124" s="1047"/>
      <c r="C124" s="18" t="s">
        <v>33</v>
      </c>
      <c r="D124" s="18" t="s">
        <v>34</v>
      </c>
      <c r="E124" s="18" t="s">
        <v>33</v>
      </c>
      <c r="F124" s="18" t="s">
        <v>34</v>
      </c>
      <c r="G124" s="18" t="s">
        <v>33</v>
      </c>
      <c r="H124" s="18" t="s">
        <v>34</v>
      </c>
      <c r="I124" s="18" t="s">
        <v>33</v>
      </c>
      <c r="J124" s="18" t="s">
        <v>34</v>
      </c>
      <c r="K124" s="18" t="s">
        <v>33</v>
      </c>
      <c r="L124" s="18" t="s">
        <v>34</v>
      </c>
      <c r="M124" s="18" t="s">
        <v>33</v>
      </c>
      <c r="N124" s="18" t="s">
        <v>34</v>
      </c>
      <c r="O124" s="18" t="s">
        <v>33</v>
      </c>
      <c r="P124" s="18" t="s">
        <v>34</v>
      </c>
      <c r="Q124" s="18" t="s">
        <v>32</v>
      </c>
    </row>
    <row r="125" spans="1:17" ht="24.75">
      <c r="A125" s="1044" t="s">
        <v>52</v>
      </c>
      <c r="B125" s="1045"/>
      <c r="C125" s="11">
        <v>5083</v>
      </c>
      <c r="D125" s="11">
        <v>4334</v>
      </c>
      <c r="E125" s="11">
        <v>40476</v>
      </c>
      <c r="F125" s="11">
        <v>38073</v>
      </c>
      <c r="G125" s="11">
        <v>11197</v>
      </c>
      <c r="H125" s="11">
        <v>10251</v>
      </c>
      <c r="I125" s="11">
        <v>3162</v>
      </c>
      <c r="J125" s="11">
        <v>2826</v>
      </c>
      <c r="K125" s="11">
        <v>847</v>
      </c>
      <c r="L125" s="11">
        <v>762</v>
      </c>
      <c r="M125" s="11">
        <v>195</v>
      </c>
      <c r="N125" s="11">
        <v>138</v>
      </c>
      <c r="O125" s="11">
        <f>SUM(C125,M125,K125,I125,G125,E125)</f>
        <v>60960</v>
      </c>
      <c r="P125" s="11">
        <f>SUM(D125,N125,L125,J125,H125,F125)</f>
        <v>56384</v>
      </c>
      <c r="Q125" s="11">
        <f>SUM(O125:P125)</f>
        <v>117344</v>
      </c>
    </row>
    <row r="126" spans="1:17" ht="24.75">
      <c r="A126" s="1044" t="s">
        <v>53</v>
      </c>
      <c r="B126" s="1045"/>
      <c r="C126" s="11">
        <v>2591</v>
      </c>
      <c r="D126" s="11">
        <v>2295</v>
      </c>
      <c r="E126" s="11">
        <v>20521</v>
      </c>
      <c r="F126" s="11">
        <v>18632</v>
      </c>
      <c r="G126" s="11">
        <v>4765</v>
      </c>
      <c r="H126" s="11">
        <v>5338</v>
      </c>
      <c r="I126" s="11">
        <v>1699</v>
      </c>
      <c r="J126" s="11">
        <v>1925</v>
      </c>
      <c r="K126" s="11">
        <v>644</v>
      </c>
      <c r="L126" s="11">
        <v>626</v>
      </c>
      <c r="M126" s="11">
        <v>281</v>
      </c>
      <c r="N126" s="11">
        <v>356</v>
      </c>
      <c r="O126" s="11">
        <f t="shared" ref="O126:P145" si="19">SUM(C126,M126,K126,I126,G126,E126)</f>
        <v>30501</v>
      </c>
      <c r="P126" s="11">
        <f t="shared" si="19"/>
        <v>29172</v>
      </c>
      <c r="Q126" s="11">
        <f t="shared" ref="Q126:Q145" si="20">SUM(O126:P126)</f>
        <v>59673</v>
      </c>
    </row>
    <row r="127" spans="1:17" ht="24.75">
      <c r="A127" s="1044" t="s">
        <v>54</v>
      </c>
      <c r="B127" s="1045"/>
      <c r="C127" s="11">
        <v>2222</v>
      </c>
      <c r="D127" s="11">
        <v>1924</v>
      </c>
      <c r="E127" s="11">
        <v>15852</v>
      </c>
      <c r="F127" s="11">
        <v>14621</v>
      </c>
      <c r="G127" s="11">
        <v>2723</v>
      </c>
      <c r="H127" s="11">
        <v>2513</v>
      </c>
      <c r="I127" s="11">
        <v>605</v>
      </c>
      <c r="J127" s="11">
        <v>586</v>
      </c>
      <c r="K127" s="11">
        <v>148</v>
      </c>
      <c r="L127" s="11">
        <v>102</v>
      </c>
      <c r="M127" s="11">
        <v>58</v>
      </c>
      <c r="N127" s="11">
        <v>30</v>
      </c>
      <c r="O127" s="11">
        <f t="shared" si="19"/>
        <v>21608</v>
      </c>
      <c r="P127" s="11">
        <f t="shared" si="19"/>
        <v>19776</v>
      </c>
      <c r="Q127" s="11">
        <f t="shared" si="20"/>
        <v>41384</v>
      </c>
    </row>
    <row r="128" spans="1:17" ht="24.75">
      <c r="A128" s="1044" t="s">
        <v>55</v>
      </c>
      <c r="B128" s="1045"/>
      <c r="C128" s="11">
        <v>2426</v>
      </c>
      <c r="D128" s="11">
        <v>2209</v>
      </c>
      <c r="E128" s="11">
        <v>19181</v>
      </c>
      <c r="F128" s="11">
        <v>17773</v>
      </c>
      <c r="G128" s="11">
        <v>3581</v>
      </c>
      <c r="H128" s="11">
        <v>2887</v>
      </c>
      <c r="I128" s="11">
        <v>747</v>
      </c>
      <c r="J128" s="11">
        <v>519</v>
      </c>
      <c r="K128" s="11">
        <v>170</v>
      </c>
      <c r="L128" s="11">
        <v>130</v>
      </c>
      <c r="M128" s="11">
        <v>65</v>
      </c>
      <c r="N128" s="11">
        <v>36</v>
      </c>
      <c r="O128" s="11">
        <f t="shared" si="19"/>
        <v>26170</v>
      </c>
      <c r="P128" s="11">
        <f t="shared" si="19"/>
        <v>23554</v>
      </c>
      <c r="Q128" s="11">
        <f t="shared" si="20"/>
        <v>49724</v>
      </c>
    </row>
    <row r="129" spans="1:17" ht="24.75">
      <c r="A129" s="1044" t="s">
        <v>56</v>
      </c>
      <c r="B129" s="6" t="s">
        <v>57</v>
      </c>
      <c r="C129" s="11">
        <v>1480</v>
      </c>
      <c r="D129" s="11">
        <v>1431</v>
      </c>
      <c r="E129" s="11">
        <v>15063</v>
      </c>
      <c r="F129" s="11">
        <v>14543</v>
      </c>
      <c r="G129" s="11">
        <v>2350</v>
      </c>
      <c r="H129" s="11">
        <v>2184</v>
      </c>
      <c r="I129" s="11">
        <v>689</v>
      </c>
      <c r="J129" s="11">
        <v>551</v>
      </c>
      <c r="K129" s="11">
        <v>194</v>
      </c>
      <c r="L129" s="11">
        <v>139</v>
      </c>
      <c r="M129" s="11">
        <v>62</v>
      </c>
      <c r="N129" s="11">
        <v>28</v>
      </c>
      <c r="O129" s="11">
        <f t="shared" si="19"/>
        <v>19838</v>
      </c>
      <c r="P129" s="11">
        <f t="shared" si="19"/>
        <v>18876</v>
      </c>
      <c r="Q129" s="11">
        <f t="shared" si="20"/>
        <v>38714</v>
      </c>
    </row>
    <row r="130" spans="1:17" ht="24.75">
      <c r="A130" s="1044"/>
      <c r="B130" s="6" t="s">
        <v>58</v>
      </c>
      <c r="C130" s="11">
        <v>2356</v>
      </c>
      <c r="D130" s="11">
        <v>2258</v>
      </c>
      <c r="E130" s="11">
        <v>27896</v>
      </c>
      <c r="F130" s="11">
        <v>25912</v>
      </c>
      <c r="G130" s="11">
        <v>5978</v>
      </c>
      <c r="H130" s="11">
        <v>5390</v>
      </c>
      <c r="I130" s="11">
        <v>1763</v>
      </c>
      <c r="J130" s="11">
        <v>1695</v>
      </c>
      <c r="K130" s="11">
        <v>630</v>
      </c>
      <c r="L130" s="11">
        <v>639</v>
      </c>
      <c r="M130" s="11">
        <v>223</v>
      </c>
      <c r="N130" s="11">
        <v>257</v>
      </c>
      <c r="O130" s="11">
        <f t="shared" si="19"/>
        <v>38846</v>
      </c>
      <c r="P130" s="11">
        <f t="shared" si="19"/>
        <v>36151</v>
      </c>
      <c r="Q130" s="11">
        <f t="shared" si="20"/>
        <v>74997</v>
      </c>
    </row>
    <row r="131" spans="1:17" ht="24.75">
      <c r="A131" s="1044"/>
      <c r="B131" s="6" t="s">
        <v>59</v>
      </c>
      <c r="C131" s="11">
        <v>1531</v>
      </c>
      <c r="D131" s="11">
        <v>1527</v>
      </c>
      <c r="E131" s="11">
        <v>14770</v>
      </c>
      <c r="F131" s="11">
        <v>13133</v>
      </c>
      <c r="G131" s="11">
        <v>2511</v>
      </c>
      <c r="H131" s="11">
        <v>2733</v>
      </c>
      <c r="I131" s="11">
        <v>546</v>
      </c>
      <c r="J131" s="11">
        <v>771</v>
      </c>
      <c r="K131" s="11">
        <v>183</v>
      </c>
      <c r="L131" s="11">
        <v>230</v>
      </c>
      <c r="M131" s="11">
        <v>28</v>
      </c>
      <c r="N131" s="11">
        <v>37</v>
      </c>
      <c r="O131" s="11">
        <f t="shared" si="19"/>
        <v>19569</v>
      </c>
      <c r="P131" s="11">
        <f t="shared" si="19"/>
        <v>18431</v>
      </c>
      <c r="Q131" s="11">
        <f t="shared" si="20"/>
        <v>38000</v>
      </c>
    </row>
    <row r="132" spans="1:17" ht="24.75">
      <c r="A132" s="1044"/>
      <c r="B132" s="6" t="s">
        <v>60</v>
      </c>
      <c r="C132" s="11">
        <v>862</v>
      </c>
      <c r="D132" s="11">
        <v>717</v>
      </c>
      <c r="E132" s="11">
        <v>8791</v>
      </c>
      <c r="F132" s="11">
        <v>8453</v>
      </c>
      <c r="G132" s="11">
        <v>1614</v>
      </c>
      <c r="H132" s="11">
        <v>1380</v>
      </c>
      <c r="I132" s="11">
        <v>413</v>
      </c>
      <c r="J132" s="11">
        <v>369</v>
      </c>
      <c r="K132" s="11">
        <v>117</v>
      </c>
      <c r="L132" s="11">
        <v>99</v>
      </c>
      <c r="M132" s="11">
        <v>24</v>
      </c>
      <c r="N132" s="11">
        <v>34</v>
      </c>
      <c r="O132" s="11">
        <f t="shared" si="19"/>
        <v>11821</v>
      </c>
      <c r="P132" s="11">
        <f t="shared" si="19"/>
        <v>11052</v>
      </c>
      <c r="Q132" s="11">
        <f t="shared" si="20"/>
        <v>22873</v>
      </c>
    </row>
    <row r="133" spans="1:17" ht="24.75">
      <c r="A133" s="1044"/>
      <c r="B133" s="6" t="s">
        <v>61</v>
      </c>
      <c r="C133" s="11">
        <v>1734</v>
      </c>
      <c r="D133" s="11">
        <v>1720</v>
      </c>
      <c r="E133" s="11">
        <v>17945</v>
      </c>
      <c r="F133" s="11">
        <v>16828</v>
      </c>
      <c r="G133" s="11">
        <v>2601</v>
      </c>
      <c r="H133" s="11">
        <v>2344</v>
      </c>
      <c r="I133" s="11">
        <v>732</v>
      </c>
      <c r="J133" s="11">
        <v>473</v>
      </c>
      <c r="K133" s="11">
        <v>213</v>
      </c>
      <c r="L133" s="11">
        <v>135</v>
      </c>
      <c r="M133" s="11">
        <v>69</v>
      </c>
      <c r="N133" s="11">
        <v>65</v>
      </c>
      <c r="O133" s="11">
        <f t="shared" si="19"/>
        <v>23294</v>
      </c>
      <c r="P133" s="11">
        <f t="shared" si="19"/>
        <v>21565</v>
      </c>
      <c r="Q133" s="11">
        <f t="shared" si="20"/>
        <v>44859</v>
      </c>
    </row>
    <row r="134" spans="1:17" ht="24.75">
      <c r="A134" s="1044"/>
      <c r="B134" s="6" t="s">
        <v>62</v>
      </c>
      <c r="C134" s="11">
        <v>1132</v>
      </c>
      <c r="D134" s="11">
        <v>1134</v>
      </c>
      <c r="E134" s="11">
        <v>13400</v>
      </c>
      <c r="F134" s="11">
        <v>12720</v>
      </c>
      <c r="G134" s="11">
        <v>2220</v>
      </c>
      <c r="H134" s="11">
        <v>1965</v>
      </c>
      <c r="I134" s="11">
        <v>619</v>
      </c>
      <c r="J134" s="11">
        <v>593</v>
      </c>
      <c r="K134" s="11">
        <v>163</v>
      </c>
      <c r="L134" s="11">
        <v>132</v>
      </c>
      <c r="M134" s="11">
        <v>26</v>
      </c>
      <c r="N134" s="11">
        <v>20</v>
      </c>
      <c r="O134" s="11">
        <f t="shared" si="19"/>
        <v>17560</v>
      </c>
      <c r="P134" s="11">
        <f t="shared" si="19"/>
        <v>16564</v>
      </c>
      <c r="Q134" s="11">
        <f t="shared" si="20"/>
        <v>34124</v>
      </c>
    </row>
    <row r="135" spans="1:17" ht="24.75">
      <c r="A135" s="1044" t="s">
        <v>63</v>
      </c>
      <c r="B135" s="1045"/>
      <c r="C135" s="11">
        <v>3296</v>
      </c>
      <c r="D135" s="11">
        <v>3131</v>
      </c>
      <c r="E135" s="11">
        <v>23315</v>
      </c>
      <c r="F135" s="11">
        <v>20559</v>
      </c>
      <c r="G135" s="11">
        <v>6501</v>
      </c>
      <c r="H135" s="11">
        <v>6033</v>
      </c>
      <c r="I135" s="11">
        <v>2260</v>
      </c>
      <c r="J135" s="11">
        <v>2157</v>
      </c>
      <c r="K135" s="11">
        <v>693</v>
      </c>
      <c r="L135" s="11">
        <v>657</v>
      </c>
      <c r="M135" s="11">
        <v>203</v>
      </c>
      <c r="N135" s="11">
        <v>250</v>
      </c>
      <c r="O135" s="11">
        <f t="shared" si="19"/>
        <v>36268</v>
      </c>
      <c r="P135" s="11">
        <f t="shared" si="19"/>
        <v>32787</v>
      </c>
      <c r="Q135" s="11">
        <f t="shared" si="20"/>
        <v>69055</v>
      </c>
    </row>
    <row r="136" spans="1:17" ht="24.75">
      <c r="A136" s="1044" t="s">
        <v>64</v>
      </c>
      <c r="B136" s="1045"/>
      <c r="C136" s="11">
        <v>2311</v>
      </c>
      <c r="D136" s="11">
        <v>2281</v>
      </c>
      <c r="E136" s="11">
        <v>25694</v>
      </c>
      <c r="F136" s="11">
        <v>23520</v>
      </c>
      <c r="G136" s="11">
        <v>6708</v>
      </c>
      <c r="H136" s="11">
        <v>6019</v>
      </c>
      <c r="I136" s="11">
        <v>2134</v>
      </c>
      <c r="J136" s="11">
        <v>1714</v>
      </c>
      <c r="K136" s="11">
        <v>679</v>
      </c>
      <c r="L136" s="11">
        <v>590</v>
      </c>
      <c r="M136" s="11">
        <v>365</v>
      </c>
      <c r="N136" s="11">
        <v>286</v>
      </c>
      <c r="O136" s="11">
        <f t="shared" si="19"/>
        <v>37891</v>
      </c>
      <c r="P136" s="11">
        <f t="shared" si="19"/>
        <v>34410</v>
      </c>
      <c r="Q136" s="11">
        <f t="shared" si="20"/>
        <v>72301</v>
      </c>
    </row>
    <row r="137" spans="1:17" ht="24.75">
      <c r="A137" s="1044" t="s">
        <v>65</v>
      </c>
      <c r="B137" s="1045"/>
      <c r="C137" s="11">
        <v>1277</v>
      </c>
      <c r="D137" s="11">
        <v>1183</v>
      </c>
      <c r="E137" s="11">
        <v>14402</v>
      </c>
      <c r="F137" s="11">
        <v>14223</v>
      </c>
      <c r="G137" s="11">
        <v>4028</v>
      </c>
      <c r="H137" s="11">
        <v>3353</v>
      </c>
      <c r="I137" s="11">
        <v>1270</v>
      </c>
      <c r="J137" s="11">
        <v>1008</v>
      </c>
      <c r="K137" s="11">
        <v>454</v>
      </c>
      <c r="L137" s="11">
        <v>368</v>
      </c>
      <c r="M137" s="11">
        <v>142</v>
      </c>
      <c r="N137" s="11">
        <v>130</v>
      </c>
      <c r="O137" s="11">
        <f t="shared" si="19"/>
        <v>21573</v>
      </c>
      <c r="P137" s="11">
        <f t="shared" si="19"/>
        <v>20265</v>
      </c>
      <c r="Q137" s="11">
        <f t="shared" si="20"/>
        <v>41838</v>
      </c>
    </row>
    <row r="138" spans="1:17" ht="24.75">
      <c r="A138" s="1044" t="s">
        <v>66</v>
      </c>
      <c r="B138" s="1045"/>
      <c r="C138" s="11">
        <v>1478</v>
      </c>
      <c r="D138" s="11">
        <v>1283</v>
      </c>
      <c r="E138" s="11">
        <v>17863</v>
      </c>
      <c r="F138" s="11">
        <v>16621</v>
      </c>
      <c r="G138" s="11">
        <v>4869</v>
      </c>
      <c r="H138" s="11">
        <v>4586</v>
      </c>
      <c r="I138" s="11">
        <v>1393</v>
      </c>
      <c r="J138" s="11">
        <v>1218</v>
      </c>
      <c r="K138" s="11">
        <v>427</v>
      </c>
      <c r="L138" s="11">
        <v>437</v>
      </c>
      <c r="M138" s="11">
        <v>115</v>
      </c>
      <c r="N138" s="11">
        <v>95</v>
      </c>
      <c r="O138" s="11">
        <f t="shared" si="19"/>
        <v>26145</v>
      </c>
      <c r="P138" s="11">
        <f t="shared" si="19"/>
        <v>24240</v>
      </c>
      <c r="Q138" s="11">
        <f t="shared" si="20"/>
        <v>50385</v>
      </c>
    </row>
    <row r="139" spans="1:17" ht="24.75">
      <c r="A139" s="1044" t="s">
        <v>67</v>
      </c>
      <c r="B139" s="1045"/>
      <c r="C139" s="11">
        <v>1332</v>
      </c>
      <c r="D139" s="11">
        <v>1300</v>
      </c>
      <c r="E139" s="11">
        <v>16806</v>
      </c>
      <c r="F139" s="11">
        <v>15359</v>
      </c>
      <c r="G139" s="11">
        <v>3670</v>
      </c>
      <c r="H139" s="11">
        <v>3257</v>
      </c>
      <c r="I139" s="11">
        <v>988</v>
      </c>
      <c r="J139" s="11">
        <v>931</v>
      </c>
      <c r="K139" s="11">
        <v>277</v>
      </c>
      <c r="L139" s="11">
        <v>216</v>
      </c>
      <c r="M139" s="11">
        <v>53</v>
      </c>
      <c r="N139" s="11">
        <v>45</v>
      </c>
      <c r="O139" s="11">
        <f t="shared" si="19"/>
        <v>23126</v>
      </c>
      <c r="P139" s="11">
        <f t="shared" si="19"/>
        <v>21108</v>
      </c>
      <c r="Q139" s="11">
        <f t="shared" si="20"/>
        <v>44234</v>
      </c>
    </row>
    <row r="140" spans="1:17" ht="24.75">
      <c r="A140" s="1044" t="s">
        <v>68</v>
      </c>
      <c r="B140" s="1045"/>
      <c r="C140" s="11">
        <v>795</v>
      </c>
      <c r="D140" s="11">
        <v>825</v>
      </c>
      <c r="E140" s="11">
        <v>9815</v>
      </c>
      <c r="F140" s="11">
        <v>8872</v>
      </c>
      <c r="G140" s="11">
        <v>2672</v>
      </c>
      <c r="H140" s="11">
        <v>2497</v>
      </c>
      <c r="I140" s="11">
        <v>820</v>
      </c>
      <c r="J140" s="11">
        <v>726</v>
      </c>
      <c r="K140" s="11">
        <v>256</v>
      </c>
      <c r="L140" s="11">
        <v>179</v>
      </c>
      <c r="M140" s="11">
        <v>74</v>
      </c>
      <c r="N140" s="11">
        <v>45</v>
      </c>
      <c r="O140" s="11">
        <f t="shared" si="19"/>
        <v>14432</v>
      </c>
      <c r="P140" s="11">
        <f t="shared" si="19"/>
        <v>13144</v>
      </c>
      <c r="Q140" s="11">
        <f t="shared" si="20"/>
        <v>27576</v>
      </c>
    </row>
    <row r="141" spans="1:17" ht="24.75">
      <c r="A141" s="1044" t="s">
        <v>69</v>
      </c>
      <c r="B141" s="1045"/>
      <c r="C141" s="11">
        <v>1354</v>
      </c>
      <c r="D141" s="11">
        <v>1360</v>
      </c>
      <c r="E141" s="11">
        <v>16241</v>
      </c>
      <c r="F141" s="11">
        <v>14237</v>
      </c>
      <c r="G141" s="11">
        <v>4958</v>
      </c>
      <c r="H141" s="11">
        <v>4533</v>
      </c>
      <c r="I141" s="11">
        <v>1297</v>
      </c>
      <c r="J141" s="11">
        <v>1124</v>
      </c>
      <c r="K141" s="11">
        <v>348</v>
      </c>
      <c r="L141" s="11">
        <v>277</v>
      </c>
      <c r="M141" s="11">
        <v>103</v>
      </c>
      <c r="N141" s="11">
        <v>42</v>
      </c>
      <c r="O141" s="11">
        <f t="shared" si="19"/>
        <v>24301</v>
      </c>
      <c r="P141" s="11">
        <f t="shared" si="19"/>
        <v>21573</v>
      </c>
      <c r="Q141" s="11">
        <f t="shared" si="20"/>
        <v>45874</v>
      </c>
    </row>
    <row r="142" spans="1:17" ht="24.75">
      <c r="A142" s="1044" t="s">
        <v>70</v>
      </c>
      <c r="B142" s="1045"/>
      <c r="C142" s="11">
        <v>2509</v>
      </c>
      <c r="D142" s="11">
        <v>2404</v>
      </c>
      <c r="E142" s="11">
        <v>25353</v>
      </c>
      <c r="F142" s="11">
        <v>23104</v>
      </c>
      <c r="G142" s="11">
        <v>8149</v>
      </c>
      <c r="H142" s="11">
        <v>7072</v>
      </c>
      <c r="I142" s="11">
        <v>2440</v>
      </c>
      <c r="J142" s="11">
        <v>2118</v>
      </c>
      <c r="K142" s="11">
        <v>734</v>
      </c>
      <c r="L142" s="11">
        <v>614</v>
      </c>
      <c r="M142" s="11">
        <v>156</v>
      </c>
      <c r="N142" s="11">
        <v>159</v>
      </c>
      <c r="O142" s="11">
        <f t="shared" si="19"/>
        <v>39341</v>
      </c>
      <c r="P142" s="11">
        <f t="shared" si="19"/>
        <v>35471</v>
      </c>
      <c r="Q142" s="11">
        <f t="shared" si="20"/>
        <v>74812</v>
      </c>
    </row>
    <row r="143" spans="1:17" ht="24.75">
      <c r="A143" s="1044" t="s">
        <v>71</v>
      </c>
      <c r="B143" s="1045"/>
      <c r="C143" s="11">
        <v>2210</v>
      </c>
      <c r="D143" s="11">
        <v>3160</v>
      </c>
      <c r="E143" s="11">
        <v>11411</v>
      </c>
      <c r="F143" s="11">
        <v>10931</v>
      </c>
      <c r="G143" s="11">
        <v>4186</v>
      </c>
      <c r="H143" s="11">
        <v>3225</v>
      </c>
      <c r="I143" s="11">
        <v>2505</v>
      </c>
      <c r="J143" s="11">
        <v>1163</v>
      </c>
      <c r="K143" s="11">
        <v>2329</v>
      </c>
      <c r="L143" s="11">
        <v>383</v>
      </c>
      <c r="M143" s="11">
        <v>1882</v>
      </c>
      <c r="N143" s="11">
        <v>356</v>
      </c>
      <c r="O143" s="11">
        <f t="shared" si="19"/>
        <v>24523</v>
      </c>
      <c r="P143" s="11">
        <f t="shared" si="19"/>
        <v>19218</v>
      </c>
      <c r="Q143" s="11">
        <f t="shared" si="20"/>
        <v>43741</v>
      </c>
    </row>
    <row r="144" spans="1:17" ht="24.75">
      <c r="A144" s="1044" t="s">
        <v>72</v>
      </c>
      <c r="B144" s="1045"/>
      <c r="C144" s="11">
        <v>3055</v>
      </c>
      <c r="D144" s="11">
        <v>3251</v>
      </c>
      <c r="E144" s="11">
        <v>34349</v>
      </c>
      <c r="F144" s="11">
        <v>33776</v>
      </c>
      <c r="G144" s="11">
        <v>8001</v>
      </c>
      <c r="H144" s="11">
        <v>8016</v>
      </c>
      <c r="I144" s="11">
        <v>2320</v>
      </c>
      <c r="J144" s="11">
        <v>1946</v>
      </c>
      <c r="K144" s="11">
        <v>782</v>
      </c>
      <c r="L144" s="11">
        <v>545</v>
      </c>
      <c r="M144" s="11">
        <v>248</v>
      </c>
      <c r="N144" s="11">
        <v>189</v>
      </c>
      <c r="O144" s="11">
        <f t="shared" si="19"/>
        <v>48755</v>
      </c>
      <c r="P144" s="11">
        <f t="shared" si="19"/>
        <v>47723</v>
      </c>
      <c r="Q144" s="11">
        <f t="shared" si="20"/>
        <v>96478</v>
      </c>
    </row>
    <row r="145" spans="1:17" ht="24.75">
      <c r="A145" s="1047" t="s">
        <v>32</v>
      </c>
      <c r="B145" s="1047"/>
      <c r="C145" s="12">
        <f t="shared" ref="C145:N145" si="21">SUM(C125:C144)</f>
        <v>41034</v>
      </c>
      <c r="D145" s="12">
        <f t="shared" si="21"/>
        <v>39727</v>
      </c>
      <c r="E145" s="12">
        <f t="shared" si="21"/>
        <v>389144</v>
      </c>
      <c r="F145" s="12">
        <f t="shared" si="21"/>
        <v>361890</v>
      </c>
      <c r="G145" s="12">
        <f t="shared" si="21"/>
        <v>93282</v>
      </c>
      <c r="H145" s="12">
        <f t="shared" si="21"/>
        <v>85576</v>
      </c>
      <c r="I145" s="12">
        <f t="shared" si="21"/>
        <v>28402</v>
      </c>
      <c r="J145" s="12">
        <f t="shared" si="21"/>
        <v>24413</v>
      </c>
      <c r="K145" s="12">
        <f t="shared" si="21"/>
        <v>10288</v>
      </c>
      <c r="L145" s="12">
        <f t="shared" si="21"/>
        <v>7260</v>
      </c>
      <c r="M145" s="12">
        <f t="shared" si="21"/>
        <v>4372</v>
      </c>
      <c r="N145" s="12">
        <f t="shared" si="21"/>
        <v>2598</v>
      </c>
      <c r="O145" s="11">
        <f t="shared" si="19"/>
        <v>566522</v>
      </c>
      <c r="P145" s="11">
        <f t="shared" si="19"/>
        <v>521464</v>
      </c>
      <c r="Q145" s="11">
        <f t="shared" si="20"/>
        <v>1087986</v>
      </c>
    </row>
    <row r="148" spans="1:17" ht="18">
      <c r="A148" s="1058" t="s">
        <v>152</v>
      </c>
      <c r="B148" s="1058"/>
      <c r="C148" s="1058"/>
      <c r="D148" s="1058"/>
      <c r="E148" s="1058"/>
      <c r="F148" s="1058"/>
      <c r="G148" s="1058"/>
      <c r="H148" s="1058"/>
      <c r="I148" s="1058"/>
      <c r="J148" s="1058"/>
      <c r="K148" s="1058"/>
      <c r="L148" s="1058"/>
      <c r="M148" s="1058"/>
      <c r="N148" s="1058"/>
      <c r="O148" s="1058"/>
    </row>
    <row r="149" spans="1:17">
      <c r="A149" s="1048" t="s">
        <v>16</v>
      </c>
      <c r="B149" s="1048"/>
      <c r="C149" s="1048"/>
      <c r="D149" s="1048"/>
      <c r="E149" s="1048"/>
      <c r="F149" s="1048"/>
      <c r="G149" s="1048"/>
      <c r="H149" s="1048"/>
      <c r="I149" s="1048"/>
      <c r="J149" s="1048"/>
      <c r="K149" s="1048"/>
      <c r="L149" s="1048"/>
      <c r="M149" s="1048"/>
      <c r="N149" s="1048"/>
      <c r="O149" s="1048"/>
    </row>
    <row r="150" spans="1:17">
      <c r="A150" s="1048"/>
      <c r="B150" s="1048"/>
      <c r="C150" s="1048"/>
      <c r="D150" s="1048"/>
      <c r="E150" s="1048"/>
      <c r="F150" s="1048"/>
      <c r="G150" s="1048"/>
      <c r="H150" s="1048"/>
      <c r="I150" s="1048"/>
      <c r="J150" s="1048"/>
      <c r="K150" s="1048"/>
      <c r="L150" s="1048"/>
      <c r="M150" s="1048"/>
      <c r="N150" s="1048"/>
      <c r="O150" s="1048"/>
    </row>
    <row r="151" spans="1:17" ht="24.75">
      <c r="A151" s="1047" t="s">
        <v>40</v>
      </c>
      <c r="B151" s="1047"/>
      <c r="C151" s="1040" t="s">
        <v>43</v>
      </c>
      <c r="D151" s="1047"/>
      <c r="E151" s="1040" t="s">
        <v>75</v>
      </c>
      <c r="F151" s="1047"/>
      <c r="G151" s="1040" t="s">
        <v>44</v>
      </c>
      <c r="H151" s="1047"/>
      <c r="I151" s="1040" t="s">
        <v>76</v>
      </c>
      <c r="J151" s="1047"/>
      <c r="K151" s="1040" t="s">
        <v>77</v>
      </c>
      <c r="L151" s="1040"/>
      <c r="M151" s="1040" t="s">
        <v>32</v>
      </c>
      <c r="N151" s="1040"/>
      <c r="O151" s="1040"/>
    </row>
    <row r="152" spans="1:17" ht="24.75">
      <c r="A152" s="1047"/>
      <c r="B152" s="1047"/>
      <c r="C152" s="18" t="s">
        <v>127</v>
      </c>
      <c r="D152" s="18" t="s">
        <v>34</v>
      </c>
      <c r="E152" s="18" t="s">
        <v>127</v>
      </c>
      <c r="F152" s="18" t="s">
        <v>34</v>
      </c>
      <c r="G152" s="18" t="s">
        <v>127</v>
      </c>
      <c r="H152" s="18" t="s">
        <v>34</v>
      </c>
      <c r="I152" s="18" t="s">
        <v>127</v>
      </c>
      <c r="J152" s="18" t="s">
        <v>34</v>
      </c>
      <c r="K152" s="18" t="s">
        <v>127</v>
      </c>
      <c r="L152" s="18" t="s">
        <v>34</v>
      </c>
      <c r="M152" s="18" t="s">
        <v>127</v>
      </c>
      <c r="N152" s="18" t="s">
        <v>34</v>
      </c>
      <c r="O152" s="18" t="s">
        <v>32</v>
      </c>
    </row>
    <row r="153" spans="1:17" ht="24.75">
      <c r="A153" s="1044" t="s">
        <v>52</v>
      </c>
      <c r="B153" s="1044"/>
      <c r="C153" s="4">
        <v>34829</v>
      </c>
      <c r="D153" s="4">
        <v>31712</v>
      </c>
      <c r="E153" s="4">
        <v>12145</v>
      </c>
      <c r="F153" s="4">
        <v>10660</v>
      </c>
      <c r="G153" s="4">
        <v>4837</v>
      </c>
      <c r="H153" s="4">
        <v>3999</v>
      </c>
      <c r="I153" s="4">
        <v>1928</v>
      </c>
      <c r="J153" s="4">
        <v>1449</v>
      </c>
      <c r="K153" s="4">
        <v>726</v>
      </c>
      <c r="L153" s="4">
        <v>515</v>
      </c>
      <c r="M153" s="4">
        <f>K153+I153+G153+E153+C153</f>
        <v>54465</v>
      </c>
      <c r="N153" s="4">
        <f>L153+J153+H153+F153+D153</f>
        <v>48335</v>
      </c>
      <c r="O153" s="4">
        <f>N153+M153</f>
        <v>102800</v>
      </c>
    </row>
    <row r="154" spans="1:17" ht="24.75">
      <c r="A154" s="1044" t="s">
        <v>53</v>
      </c>
      <c r="B154" s="1044"/>
      <c r="C154" s="4">
        <v>14527</v>
      </c>
      <c r="D154" s="4">
        <v>12477</v>
      </c>
      <c r="E154" s="4">
        <v>10253</v>
      </c>
      <c r="F154" s="4">
        <v>7230</v>
      </c>
      <c r="G154" s="4">
        <v>1323</v>
      </c>
      <c r="H154" s="4">
        <v>2380</v>
      </c>
      <c r="I154" s="4">
        <v>833</v>
      </c>
      <c r="J154" s="4">
        <v>870</v>
      </c>
      <c r="K154" s="4">
        <v>483</v>
      </c>
      <c r="L154" s="4">
        <v>222</v>
      </c>
      <c r="M154" s="4">
        <f t="shared" ref="M154:N172" si="22">K154+I154+G154+E154+C154</f>
        <v>27419</v>
      </c>
      <c r="N154" s="4">
        <f t="shared" si="22"/>
        <v>23179</v>
      </c>
      <c r="O154" s="4">
        <f t="shared" ref="O154:O172" si="23">N154+M154</f>
        <v>50598</v>
      </c>
    </row>
    <row r="155" spans="1:17" ht="24.75">
      <c r="A155" s="1044" t="s">
        <v>54</v>
      </c>
      <c r="B155" s="1044"/>
      <c r="C155" s="4">
        <v>11873</v>
      </c>
      <c r="D155" s="4">
        <v>10789</v>
      </c>
      <c r="E155" s="4">
        <v>5926</v>
      </c>
      <c r="F155" s="4">
        <v>5703</v>
      </c>
      <c r="G155" s="4">
        <v>1214</v>
      </c>
      <c r="H155" s="4">
        <v>1107</v>
      </c>
      <c r="I155" s="4">
        <v>326</v>
      </c>
      <c r="J155" s="4">
        <v>268</v>
      </c>
      <c r="K155" s="4">
        <v>128</v>
      </c>
      <c r="L155" s="4">
        <v>90</v>
      </c>
      <c r="M155" s="4">
        <f t="shared" si="22"/>
        <v>19467</v>
      </c>
      <c r="N155" s="4">
        <f t="shared" si="22"/>
        <v>17957</v>
      </c>
      <c r="O155" s="4">
        <f t="shared" si="23"/>
        <v>37424</v>
      </c>
    </row>
    <row r="156" spans="1:17" ht="24.75">
      <c r="A156" s="1044" t="s">
        <v>55</v>
      </c>
      <c r="B156" s="1044"/>
      <c r="C156" s="4">
        <v>18161</v>
      </c>
      <c r="D156" s="4">
        <v>17005</v>
      </c>
      <c r="E156" s="4">
        <v>3722</v>
      </c>
      <c r="F156" s="4">
        <v>3151</v>
      </c>
      <c r="G156" s="4">
        <v>1508</v>
      </c>
      <c r="H156" s="4">
        <v>1101</v>
      </c>
      <c r="I156" s="4">
        <v>493</v>
      </c>
      <c r="J156" s="4">
        <v>330</v>
      </c>
      <c r="K156" s="4">
        <v>229</v>
      </c>
      <c r="L156" s="4">
        <v>118</v>
      </c>
      <c r="M156" s="4">
        <f t="shared" si="22"/>
        <v>24113</v>
      </c>
      <c r="N156" s="4">
        <f t="shared" si="22"/>
        <v>21705</v>
      </c>
      <c r="O156" s="4">
        <f t="shared" si="23"/>
        <v>45818</v>
      </c>
    </row>
    <row r="157" spans="1:17" ht="24.75">
      <c r="A157" s="1044" t="s">
        <v>56</v>
      </c>
      <c r="B157" s="3" t="s">
        <v>57</v>
      </c>
      <c r="C157" s="4">
        <v>12256</v>
      </c>
      <c r="D157" s="4">
        <v>10905</v>
      </c>
      <c r="E157" s="4">
        <v>4412</v>
      </c>
      <c r="F157" s="4">
        <v>4839</v>
      </c>
      <c r="G157" s="4">
        <v>1028</v>
      </c>
      <c r="H157" s="4">
        <v>823</v>
      </c>
      <c r="I157" s="4">
        <v>410</v>
      </c>
      <c r="J157" s="4">
        <v>253</v>
      </c>
      <c r="K157" s="4">
        <v>147</v>
      </c>
      <c r="L157" s="4">
        <v>82</v>
      </c>
      <c r="M157" s="4">
        <f t="shared" si="22"/>
        <v>18253</v>
      </c>
      <c r="N157" s="4">
        <f t="shared" si="22"/>
        <v>16902</v>
      </c>
      <c r="O157" s="4">
        <f t="shared" si="23"/>
        <v>35155</v>
      </c>
    </row>
    <row r="158" spans="1:17" ht="24.75">
      <c r="A158" s="1044"/>
      <c r="B158" s="3" t="s">
        <v>58</v>
      </c>
      <c r="C158" s="4">
        <v>26100</v>
      </c>
      <c r="D158" s="4">
        <v>24500</v>
      </c>
      <c r="E158" s="4">
        <v>5069</v>
      </c>
      <c r="F158" s="4">
        <v>4431</v>
      </c>
      <c r="G158" s="4">
        <v>2082</v>
      </c>
      <c r="H158" s="4">
        <v>1847</v>
      </c>
      <c r="I158" s="4">
        <v>828</v>
      </c>
      <c r="J158" s="4">
        <v>698</v>
      </c>
      <c r="K158" s="4">
        <v>323</v>
      </c>
      <c r="L158" s="4">
        <v>141</v>
      </c>
      <c r="M158" s="4">
        <f t="shared" si="22"/>
        <v>34402</v>
      </c>
      <c r="N158" s="4">
        <f t="shared" si="22"/>
        <v>31617</v>
      </c>
      <c r="O158" s="4">
        <f t="shared" si="23"/>
        <v>66019</v>
      </c>
    </row>
    <row r="159" spans="1:17" ht="24.75">
      <c r="A159" s="1044"/>
      <c r="B159" s="3" t="s">
        <v>59</v>
      </c>
      <c r="C159" s="4">
        <v>10879</v>
      </c>
      <c r="D159" s="4">
        <v>9133</v>
      </c>
      <c r="E159" s="4">
        <v>4135</v>
      </c>
      <c r="F159" s="4">
        <v>4936</v>
      </c>
      <c r="G159" s="4">
        <v>1299</v>
      </c>
      <c r="H159" s="4">
        <v>1271</v>
      </c>
      <c r="I159" s="4">
        <v>479</v>
      </c>
      <c r="J159" s="4">
        <v>283</v>
      </c>
      <c r="K159" s="4">
        <v>156</v>
      </c>
      <c r="L159" s="4">
        <v>63</v>
      </c>
      <c r="M159" s="4">
        <f t="shared" si="22"/>
        <v>16948</v>
      </c>
      <c r="N159" s="4">
        <f t="shared" si="22"/>
        <v>15686</v>
      </c>
      <c r="O159" s="4">
        <f t="shared" si="23"/>
        <v>32634</v>
      </c>
    </row>
    <row r="160" spans="1:17" ht="24.75">
      <c r="A160" s="1044"/>
      <c r="B160" s="3" t="s">
        <v>60</v>
      </c>
      <c r="C160" s="4">
        <v>6632</v>
      </c>
      <c r="D160" s="4">
        <v>6081</v>
      </c>
      <c r="E160" s="4">
        <v>3185</v>
      </c>
      <c r="F160" s="4">
        <v>3132</v>
      </c>
      <c r="G160" s="4">
        <v>709</v>
      </c>
      <c r="H160" s="4">
        <v>538</v>
      </c>
      <c r="I160" s="4">
        <v>195</v>
      </c>
      <c r="J160" s="4">
        <v>198</v>
      </c>
      <c r="K160" s="4">
        <v>91</v>
      </c>
      <c r="L160" s="4">
        <v>61</v>
      </c>
      <c r="M160" s="4">
        <f t="shared" si="22"/>
        <v>10812</v>
      </c>
      <c r="N160" s="4">
        <f t="shared" si="22"/>
        <v>10010</v>
      </c>
      <c r="O160" s="4">
        <f t="shared" si="23"/>
        <v>20822</v>
      </c>
    </row>
    <row r="161" spans="1:15" ht="24.75">
      <c r="A161" s="1044"/>
      <c r="B161" s="3" t="s">
        <v>61</v>
      </c>
      <c r="C161" s="4">
        <v>14223</v>
      </c>
      <c r="D161" s="4">
        <v>12252</v>
      </c>
      <c r="E161" s="4">
        <v>6123</v>
      </c>
      <c r="F161" s="4">
        <v>6562</v>
      </c>
      <c r="G161" s="4">
        <v>1216</v>
      </c>
      <c r="H161" s="4">
        <v>1126</v>
      </c>
      <c r="I161" s="4">
        <v>402</v>
      </c>
      <c r="J161" s="4">
        <v>331</v>
      </c>
      <c r="K161" s="4">
        <v>157</v>
      </c>
      <c r="L161" s="4">
        <v>112</v>
      </c>
      <c r="M161" s="4">
        <f t="shared" si="22"/>
        <v>22121</v>
      </c>
      <c r="N161" s="4">
        <f t="shared" si="22"/>
        <v>20383</v>
      </c>
      <c r="O161" s="4">
        <f t="shared" si="23"/>
        <v>42504</v>
      </c>
    </row>
    <row r="162" spans="1:15" ht="24.75">
      <c r="A162" s="1044"/>
      <c r="B162" s="3" t="s">
        <v>62</v>
      </c>
      <c r="C162" s="4">
        <v>10321</v>
      </c>
      <c r="D162" s="4">
        <v>9625</v>
      </c>
      <c r="E162" s="4">
        <v>4349</v>
      </c>
      <c r="F162" s="4">
        <v>4204</v>
      </c>
      <c r="G162" s="4">
        <v>939</v>
      </c>
      <c r="H162" s="4">
        <v>1007</v>
      </c>
      <c r="I162" s="4">
        <v>338</v>
      </c>
      <c r="J162" s="4">
        <v>224</v>
      </c>
      <c r="K162" s="4">
        <v>90</v>
      </c>
      <c r="L162" s="4">
        <v>49</v>
      </c>
      <c r="M162" s="4">
        <f t="shared" si="22"/>
        <v>16037</v>
      </c>
      <c r="N162" s="4">
        <f t="shared" si="22"/>
        <v>15109</v>
      </c>
      <c r="O162" s="4">
        <f t="shared" si="23"/>
        <v>31146</v>
      </c>
    </row>
    <row r="163" spans="1:15" ht="24.75">
      <c r="A163" s="1044" t="s">
        <v>63</v>
      </c>
      <c r="B163" s="1044"/>
      <c r="C163" s="4">
        <v>18018</v>
      </c>
      <c r="D163" s="4">
        <v>15699</v>
      </c>
      <c r="E163" s="4">
        <v>8150</v>
      </c>
      <c r="F163" s="4">
        <v>7763</v>
      </c>
      <c r="G163" s="4">
        <v>3036</v>
      </c>
      <c r="H163" s="4">
        <v>2737</v>
      </c>
      <c r="I163" s="4">
        <v>1086</v>
      </c>
      <c r="J163" s="4">
        <v>1081</v>
      </c>
      <c r="K163" s="4">
        <v>563</v>
      </c>
      <c r="L163" s="4">
        <v>407</v>
      </c>
      <c r="M163" s="4">
        <f t="shared" si="22"/>
        <v>30853</v>
      </c>
      <c r="N163" s="4">
        <f t="shared" si="22"/>
        <v>27687</v>
      </c>
      <c r="O163" s="4">
        <f t="shared" si="23"/>
        <v>58540</v>
      </c>
    </row>
    <row r="164" spans="1:15" ht="24.75">
      <c r="A164" s="1044" t="s">
        <v>64</v>
      </c>
      <c r="B164" s="1044"/>
      <c r="C164" s="4">
        <v>18888</v>
      </c>
      <c r="D164" s="4">
        <v>16380</v>
      </c>
      <c r="E164" s="4">
        <v>9483</v>
      </c>
      <c r="F164" s="4">
        <v>9243</v>
      </c>
      <c r="G164" s="4">
        <v>3203</v>
      </c>
      <c r="H164" s="4">
        <v>2614</v>
      </c>
      <c r="I164" s="4">
        <v>1337</v>
      </c>
      <c r="J164" s="4">
        <v>1068</v>
      </c>
      <c r="K164" s="4">
        <v>1065</v>
      </c>
      <c r="L164" s="4">
        <v>618</v>
      </c>
      <c r="M164" s="4">
        <f t="shared" si="22"/>
        <v>33976</v>
      </c>
      <c r="N164" s="4">
        <f t="shared" si="22"/>
        <v>29923</v>
      </c>
      <c r="O164" s="4">
        <f t="shared" si="23"/>
        <v>63899</v>
      </c>
    </row>
    <row r="165" spans="1:15" ht="24.75">
      <c r="A165" s="1044" t="s">
        <v>65</v>
      </c>
      <c r="B165" s="1044"/>
      <c r="C165" s="4">
        <v>10994</v>
      </c>
      <c r="D165" s="4">
        <v>10110</v>
      </c>
      <c r="E165" s="4">
        <v>5498</v>
      </c>
      <c r="F165" s="4">
        <v>5685</v>
      </c>
      <c r="G165" s="4">
        <v>2017</v>
      </c>
      <c r="H165" s="4">
        <v>1632</v>
      </c>
      <c r="I165" s="4">
        <v>886</v>
      </c>
      <c r="J165" s="4">
        <v>634</v>
      </c>
      <c r="K165" s="4">
        <v>446</v>
      </c>
      <c r="L165" s="4">
        <v>251</v>
      </c>
      <c r="M165" s="4">
        <f t="shared" si="22"/>
        <v>19841</v>
      </c>
      <c r="N165" s="4">
        <f t="shared" si="22"/>
        <v>18312</v>
      </c>
      <c r="O165" s="4">
        <f t="shared" si="23"/>
        <v>38153</v>
      </c>
    </row>
    <row r="166" spans="1:15" ht="24.75">
      <c r="A166" s="1044" t="s">
        <v>66</v>
      </c>
      <c r="B166" s="1044"/>
      <c r="C166" s="4">
        <v>14646</v>
      </c>
      <c r="D166" s="4">
        <v>11887</v>
      </c>
      <c r="E166" s="4">
        <v>5496</v>
      </c>
      <c r="F166" s="4">
        <v>5972</v>
      </c>
      <c r="G166" s="4">
        <v>1888</v>
      </c>
      <c r="H166" s="4">
        <v>2212</v>
      </c>
      <c r="I166" s="4">
        <v>792</v>
      </c>
      <c r="J166" s="4">
        <v>639</v>
      </c>
      <c r="K166" s="4">
        <v>332</v>
      </c>
      <c r="L166" s="4">
        <v>262</v>
      </c>
      <c r="M166" s="4">
        <f t="shared" si="22"/>
        <v>23154</v>
      </c>
      <c r="N166" s="4">
        <f t="shared" si="22"/>
        <v>20972</v>
      </c>
      <c r="O166" s="4">
        <f t="shared" si="23"/>
        <v>44126</v>
      </c>
    </row>
    <row r="167" spans="1:15" ht="24.75">
      <c r="A167" s="1044" t="s">
        <v>92</v>
      </c>
      <c r="B167" s="1044"/>
      <c r="C167" s="4">
        <v>13776</v>
      </c>
      <c r="D167" s="4">
        <v>10757</v>
      </c>
      <c r="E167" s="4">
        <v>4666</v>
      </c>
      <c r="F167" s="4">
        <v>5603</v>
      </c>
      <c r="G167" s="4">
        <v>1526</v>
      </c>
      <c r="H167" s="4">
        <v>1515</v>
      </c>
      <c r="I167" s="4">
        <v>565</v>
      </c>
      <c r="J167" s="4">
        <v>483</v>
      </c>
      <c r="K167" s="4">
        <v>200</v>
      </c>
      <c r="L167" s="4">
        <v>131</v>
      </c>
      <c r="M167" s="4">
        <f t="shared" si="22"/>
        <v>20733</v>
      </c>
      <c r="N167" s="4">
        <f t="shared" si="22"/>
        <v>18489</v>
      </c>
      <c r="O167" s="4">
        <f t="shared" si="23"/>
        <v>39222</v>
      </c>
    </row>
    <row r="168" spans="1:15" ht="24.75">
      <c r="A168" s="1044" t="s">
        <v>68</v>
      </c>
      <c r="B168" s="1044"/>
      <c r="C168" s="4">
        <v>7297</v>
      </c>
      <c r="D168" s="4">
        <v>6053</v>
      </c>
      <c r="E168" s="4">
        <v>3619</v>
      </c>
      <c r="F168" s="4">
        <v>3522</v>
      </c>
      <c r="G168" s="4">
        <v>1243</v>
      </c>
      <c r="H168" s="4">
        <v>1135</v>
      </c>
      <c r="I168" s="4">
        <v>451</v>
      </c>
      <c r="J168" s="4">
        <v>345</v>
      </c>
      <c r="K168" s="4">
        <v>194</v>
      </c>
      <c r="L168" s="4">
        <v>115</v>
      </c>
      <c r="M168" s="4">
        <f t="shared" si="22"/>
        <v>12804</v>
      </c>
      <c r="N168" s="4">
        <f t="shared" si="22"/>
        <v>11170</v>
      </c>
      <c r="O168" s="4">
        <f t="shared" si="23"/>
        <v>23974</v>
      </c>
    </row>
    <row r="169" spans="1:15" ht="24.75">
      <c r="A169" s="1044" t="s">
        <v>69</v>
      </c>
      <c r="B169" s="1044"/>
      <c r="C169" s="4">
        <v>12879</v>
      </c>
      <c r="D169" s="4">
        <v>9959</v>
      </c>
      <c r="E169" s="4">
        <v>6049</v>
      </c>
      <c r="F169" s="4">
        <v>6316</v>
      </c>
      <c r="G169" s="4">
        <v>2267</v>
      </c>
      <c r="H169" s="4">
        <v>1721</v>
      </c>
      <c r="I169" s="4">
        <v>825</v>
      </c>
      <c r="J169" s="4">
        <v>599</v>
      </c>
      <c r="K169" s="4">
        <v>349</v>
      </c>
      <c r="L169" s="4">
        <v>164</v>
      </c>
      <c r="M169" s="4">
        <f t="shared" si="22"/>
        <v>22369</v>
      </c>
      <c r="N169" s="4">
        <f t="shared" si="22"/>
        <v>18759</v>
      </c>
      <c r="O169" s="4">
        <f t="shared" si="23"/>
        <v>41128</v>
      </c>
    </row>
    <row r="170" spans="1:15" ht="24.75">
      <c r="A170" s="1044" t="s">
        <v>70</v>
      </c>
      <c r="B170" s="1044"/>
      <c r="C170" s="4">
        <v>18188</v>
      </c>
      <c r="D170" s="4">
        <v>13748</v>
      </c>
      <c r="E170" s="4">
        <v>10328</v>
      </c>
      <c r="F170" s="4">
        <v>11313</v>
      </c>
      <c r="G170" s="4">
        <v>4188</v>
      </c>
      <c r="H170" s="4">
        <v>3788</v>
      </c>
      <c r="I170" s="4">
        <v>1652</v>
      </c>
      <c r="J170" s="4">
        <v>1253</v>
      </c>
      <c r="K170" s="4">
        <v>753</v>
      </c>
      <c r="L170" s="4">
        <v>464</v>
      </c>
      <c r="M170" s="4">
        <f t="shared" si="22"/>
        <v>35109</v>
      </c>
      <c r="N170" s="4">
        <f t="shared" si="22"/>
        <v>30566</v>
      </c>
      <c r="O170" s="4">
        <f t="shared" si="23"/>
        <v>65675</v>
      </c>
    </row>
    <row r="171" spans="1:15" ht="24.75">
      <c r="A171" s="1044" t="s">
        <v>71</v>
      </c>
      <c r="B171" s="1044"/>
      <c r="C171" s="4">
        <v>10134</v>
      </c>
      <c r="D171" s="4">
        <v>7604</v>
      </c>
      <c r="E171" s="4">
        <v>5228</v>
      </c>
      <c r="F171" s="4">
        <v>4922</v>
      </c>
      <c r="G171" s="4">
        <v>1993</v>
      </c>
      <c r="H171" s="4">
        <v>1705</v>
      </c>
      <c r="I171" s="4">
        <v>1366</v>
      </c>
      <c r="J171" s="4">
        <v>667</v>
      </c>
      <c r="K171" s="4">
        <v>1120</v>
      </c>
      <c r="L171" s="4">
        <v>188</v>
      </c>
      <c r="M171" s="4">
        <f t="shared" si="22"/>
        <v>19841</v>
      </c>
      <c r="N171" s="4">
        <f t="shared" si="22"/>
        <v>15086</v>
      </c>
      <c r="O171" s="4">
        <f t="shared" si="23"/>
        <v>34927</v>
      </c>
    </row>
    <row r="172" spans="1:15" ht="24.75">
      <c r="A172" s="1044" t="s">
        <v>72</v>
      </c>
      <c r="B172" s="1044"/>
      <c r="C172" s="4">
        <v>27264</v>
      </c>
      <c r="D172" s="4">
        <v>24218</v>
      </c>
      <c r="E172" s="4">
        <v>12376</v>
      </c>
      <c r="F172" s="4">
        <v>13763</v>
      </c>
      <c r="G172" s="4">
        <v>3862</v>
      </c>
      <c r="H172" s="4">
        <v>3767</v>
      </c>
      <c r="I172" s="4">
        <v>1409</v>
      </c>
      <c r="J172" s="4">
        <v>1144</v>
      </c>
      <c r="K172" s="4">
        <v>593</v>
      </c>
      <c r="L172" s="4">
        <v>394</v>
      </c>
      <c r="M172" s="4">
        <f t="shared" si="22"/>
        <v>45504</v>
      </c>
      <c r="N172" s="4">
        <f t="shared" si="22"/>
        <v>43286</v>
      </c>
      <c r="O172" s="4">
        <f t="shared" si="23"/>
        <v>88790</v>
      </c>
    </row>
    <row r="173" spans="1:15" ht="24.75">
      <c r="A173" s="1047" t="s">
        <v>32</v>
      </c>
      <c r="B173" s="1047"/>
      <c r="C173" s="20">
        <f t="shared" ref="C173:O173" si="24">SUM(C153:C172)</f>
        <v>311885</v>
      </c>
      <c r="D173" s="20">
        <f t="shared" si="24"/>
        <v>270894</v>
      </c>
      <c r="E173" s="20">
        <f t="shared" si="24"/>
        <v>130212</v>
      </c>
      <c r="F173" s="20">
        <f t="shared" si="24"/>
        <v>128950</v>
      </c>
      <c r="G173" s="20">
        <f t="shared" si="24"/>
        <v>41378</v>
      </c>
      <c r="H173" s="20">
        <f t="shared" si="24"/>
        <v>38025</v>
      </c>
      <c r="I173" s="20">
        <f t="shared" si="24"/>
        <v>16601</v>
      </c>
      <c r="J173" s="20">
        <f t="shared" si="24"/>
        <v>12817</v>
      </c>
      <c r="K173" s="20">
        <f t="shared" si="24"/>
        <v>8145</v>
      </c>
      <c r="L173" s="20">
        <f t="shared" si="24"/>
        <v>4447</v>
      </c>
      <c r="M173" s="20">
        <f t="shared" si="24"/>
        <v>508221</v>
      </c>
      <c r="N173" s="20">
        <f t="shared" si="24"/>
        <v>455133</v>
      </c>
      <c r="O173" s="20">
        <f t="shared" si="24"/>
        <v>963354</v>
      </c>
    </row>
    <row r="177" spans="1:17" ht="15">
      <c r="A177" s="1052" t="s">
        <v>4</v>
      </c>
      <c r="B177" s="1052"/>
      <c r="C177" s="1052"/>
      <c r="D177" s="1052"/>
      <c r="E177" s="1052"/>
      <c r="F177" s="1052"/>
      <c r="G177" s="1052"/>
      <c r="H177" s="1052"/>
      <c r="I177" s="1052"/>
      <c r="J177" s="1052"/>
      <c r="K177" s="1052"/>
      <c r="L177" s="1052"/>
      <c r="M177" s="1052"/>
      <c r="N177" s="1052"/>
      <c r="O177" s="1052"/>
      <c r="P177" s="1052"/>
      <c r="Q177" s="1052"/>
    </row>
    <row r="178" spans="1:17" ht="15.75">
      <c r="B178" s="1059" t="s">
        <v>113</v>
      </c>
      <c r="C178" s="1059"/>
      <c r="D178" s="1059" t="s">
        <v>43</v>
      </c>
      <c r="E178" s="1059"/>
      <c r="F178" s="1059" t="s">
        <v>73</v>
      </c>
      <c r="G178" s="1059"/>
      <c r="H178" s="1059" t="s">
        <v>44</v>
      </c>
      <c r="I178" s="1059"/>
      <c r="J178" s="1059" t="s">
        <v>74</v>
      </c>
      <c r="K178" s="1059"/>
      <c r="L178" s="1059" t="s">
        <v>77</v>
      </c>
      <c r="M178" s="1059"/>
      <c r="N178" s="1059" t="s">
        <v>32</v>
      </c>
      <c r="O178" s="1059"/>
      <c r="P178" s="1059"/>
    </row>
    <row r="179" spans="1:17" ht="15.75">
      <c r="B179" s="1059"/>
      <c r="C179" s="1059"/>
      <c r="D179" s="25" t="s">
        <v>33</v>
      </c>
      <c r="E179" s="25" t="s">
        <v>34</v>
      </c>
      <c r="F179" s="25" t="s">
        <v>33</v>
      </c>
      <c r="G179" s="25" t="s">
        <v>34</v>
      </c>
      <c r="H179" s="25" t="s">
        <v>33</v>
      </c>
      <c r="I179" s="25" t="s">
        <v>34</v>
      </c>
      <c r="J179" s="25" t="s">
        <v>33</v>
      </c>
      <c r="K179" s="25" t="s">
        <v>34</v>
      </c>
      <c r="L179" s="25" t="s">
        <v>33</v>
      </c>
      <c r="M179" s="25" t="s">
        <v>34</v>
      </c>
      <c r="N179" s="25" t="s">
        <v>33</v>
      </c>
      <c r="O179" s="25" t="s">
        <v>34</v>
      </c>
      <c r="P179" s="25" t="s">
        <v>32</v>
      </c>
    </row>
    <row r="180" spans="1:17" ht="15.75">
      <c r="B180" s="1060" t="s">
        <v>52</v>
      </c>
      <c r="C180" s="1060"/>
      <c r="D180" s="37">
        <v>608</v>
      </c>
      <c r="E180" s="37">
        <v>269</v>
      </c>
      <c r="F180" s="37">
        <v>147</v>
      </c>
      <c r="G180" s="37">
        <v>68</v>
      </c>
      <c r="H180" s="37">
        <v>7</v>
      </c>
      <c r="I180" s="37">
        <v>2</v>
      </c>
      <c r="J180" s="37">
        <v>0</v>
      </c>
      <c r="K180" s="37">
        <v>0</v>
      </c>
      <c r="L180" s="37">
        <v>0</v>
      </c>
      <c r="M180" s="37">
        <v>0</v>
      </c>
      <c r="N180" s="37">
        <f t="shared" ref="N180:O199" si="25">L180+J180+H180+F180+D180</f>
        <v>762</v>
      </c>
      <c r="O180" s="37">
        <f t="shared" si="25"/>
        <v>339</v>
      </c>
      <c r="P180" s="37">
        <f t="shared" ref="P180:P200" si="26">SUM(N180:O180)</f>
        <v>1101</v>
      </c>
    </row>
    <row r="181" spans="1:17" ht="15.75">
      <c r="B181" s="1060" t="s">
        <v>53</v>
      </c>
      <c r="C181" s="1060"/>
      <c r="D181" s="37">
        <v>49</v>
      </c>
      <c r="E181" s="37">
        <v>15</v>
      </c>
      <c r="F181" s="37">
        <v>12</v>
      </c>
      <c r="G181" s="37">
        <v>0</v>
      </c>
      <c r="H181" s="37">
        <v>2</v>
      </c>
      <c r="I181" s="37">
        <v>0</v>
      </c>
      <c r="J181" s="37">
        <v>0</v>
      </c>
      <c r="K181" s="37">
        <v>0</v>
      </c>
      <c r="L181" s="37">
        <v>0</v>
      </c>
      <c r="M181" s="37">
        <v>0</v>
      </c>
      <c r="N181" s="37">
        <f t="shared" si="25"/>
        <v>63</v>
      </c>
      <c r="O181" s="37">
        <f t="shared" si="25"/>
        <v>15</v>
      </c>
      <c r="P181" s="37">
        <f t="shared" si="26"/>
        <v>78</v>
      </c>
    </row>
    <row r="182" spans="1:17" ht="15.75">
      <c r="B182" s="1060" t="s">
        <v>54</v>
      </c>
      <c r="C182" s="1060"/>
      <c r="D182" s="37">
        <v>165</v>
      </c>
      <c r="E182" s="37">
        <v>105</v>
      </c>
      <c r="F182" s="37">
        <v>22</v>
      </c>
      <c r="G182" s="37">
        <v>19</v>
      </c>
      <c r="H182" s="37">
        <v>19</v>
      </c>
      <c r="I182" s="37">
        <v>10</v>
      </c>
      <c r="J182" s="37">
        <v>0</v>
      </c>
      <c r="K182" s="37">
        <v>0</v>
      </c>
      <c r="L182" s="37">
        <v>0</v>
      </c>
      <c r="M182" s="37">
        <v>0</v>
      </c>
      <c r="N182" s="37">
        <f t="shared" si="25"/>
        <v>206</v>
      </c>
      <c r="O182" s="37">
        <f t="shared" si="25"/>
        <v>134</v>
      </c>
      <c r="P182" s="37">
        <f t="shared" si="26"/>
        <v>340</v>
      </c>
    </row>
    <row r="183" spans="1:17" ht="15.75">
      <c r="B183" s="1060" t="s">
        <v>55</v>
      </c>
      <c r="C183" s="1060"/>
      <c r="D183" s="37">
        <v>0</v>
      </c>
      <c r="E183" s="37">
        <v>0</v>
      </c>
      <c r="F183" s="37">
        <v>0</v>
      </c>
      <c r="G183" s="37">
        <v>0</v>
      </c>
      <c r="H183" s="37">
        <v>0</v>
      </c>
      <c r="I183" s="37">
        <v>0</v>
      </c>
      <c r="J183" s="37">
        <v>0</v>
      </c>
      <c r="K183" s="37">
        <v>0</v>
      </c>
      <c r="L183" s="37">
        <v>0</v>
      </c>
      <c r="M183" s="37">
        <v>0</v>
      </c>
      <c r="N183" s="37">
        <f t="shared" si="25"/>
        <v>0</v>
      </c>
      <c r="O183" s="37">
        <f t="shared" si="25"/>
        <v>0</v>
      </c>
      <c r="P183" s="37">
        <f t="shared" si="26"/>
        <v>0</v>
      </c>
    </row>
    <row r="184" spans="1:17" ht="15.75">
      <c r="B184" s="1060" t="s">
        <v>56</v>
      </c>
      <c r="C184" s="16" t="s">
        <v>99</v>
      </c>
      <c r="D184" s="37">
        <v>357</v>
      </c>
      <c r="E184" s="37">
        <v>204</v>
      </c>
      <c r="F184" s="37">
        <v>57</v>
      </c>
      <c r="G184" s="37">
        <v>23</v>
      </c>
      <c r="H184" s="37">
        <v>3</v>
      </c>
      <c r="I184" s="37">
        <v>0</v>
      </c>
      <c r="J184" s="37">
        <v>1</v>
      </c>
      <c r="K184" s="37">
        <v>0</v>
      </c>
      <c r="L184" s="37">
        <v>0</v>
      </c>
      <c r="M184" s="37">
        <v>0</v>
      </c>
      <c r="N184" s="37">
        <f t="shared" si="25"/>
        <v>418</v>
      </c>
      <c r="O184" s="37">
        <f t="shared" si="25"/>
        <v>227</v>
      </c>
      <c r="P184" s="37">
        <f t="shared" si="26"/>
        <v>645</v>
      </c>
    </row>
    <row r="185" spans="1:17" ht="15.75">
      <c r="B185" s="1060"/>
      <c r="C185" s="16" t="s">
        <v>100</v>
      </c>
      <c r="D185" s="37">
        <v>481</v>
      </c>
      <c r="E185" s="37">
        <v>330</v>
      </c>
      <c r="F185" s="37">
        <v>355</v>
      </c>
      <c r="G185" s="37">
        <v>246</v>
      </c>
      <c r="H185" s="37">
        <v>4</v>
      </c>
      <c r="I185" s="37">
        <v>4</v>
      </c>
      <c r="J185" s="37">
        <v>0</v>
      </c>
      <c r="K185" s="37">
        <v>1</v>
      </c>
      <c r="L185" s="37">
        <v>1</v>
      </c>
      <c r="M185" s="37">
        <v>0</v>
      </c>
      <c r="N185" s="37">
        <f t="shared" si="25"/>
        <v>841</v>
      </c>
      <c r="O185" s="37">
        <f t="shared" si="25"/>
        <v>581</v>
      </c>
      <c r="P185" s="37">
        <f t="shared" si="26"/>
        <v>1422</v>
      </c>
    </row>
    <row r="186" spans="1:17" ht="15.75">
      <c r="B186" s="1060"/>
      <c r="C186" s="16" t="s">
        <v>101</v>
      </c>
      <c r="D186" s="37">
        <v>20</v>
      </c>
      <c r="E186" s="37">
        <v>5</v>
      </c>
      <c r="F186" s="37">
        <v>2</v>
      </c>
      <c r="G186" s="37">
        <v>0</v>
      </c>
      <c r="H186" s="37">
        <v>0</v>
      </c>
      <c r="I186" s="37">
        <v>0</v>
      </c>
      <c r="J186" s="37">
        <v>0</v>
      </c>
      <c r="K186" s="37">
        <v>0</v>
      </c>
      <c r="L186" s="37">
        <v>0</v>
      </c>
      <c r="M186" s="37">
        <v>0</v>
      </c>
      <c r="N186" s="37">
        <f t="shared" si="25"/>
        <v>22</v>
      </c>
      <c r="O186" s="37">
        <f t="shared" si="25"/>
        <v>5</v>
      </c>
      <c r="P186" s="37">
        <f t="shared" si="26"/>
        <v>27</v>
      </c>
    </row>
    <row r="187" spans="1:17" ht="15.75">
      <c r="B187" s="1060"/>
      <c r="C187" s="16" t="s">
        <v>104</v>
      </c>
      <c r="D187" s="37">
        <v>289</v>
      </c>
      <c r="E187" s="37">
        <v>210</v>
      </c>
      <c r="F187" s="37">
        <v>103</v>
      </c>
      <c r="G187" s="37">
        <v>52</v>
      </c>
      <c r="H187" s="37">
        <v>2</v>
      </c>
      <c r="I187" s="37">
        <v>0</v>
      </c>
      <c r="J187" s="37">
        <v>3</v>
      </c>
      <c r="K187" s="37">
        <v>2</v>
      </c>
      <c r="L187" s="37">
        <v>1</v>
      </c>
      <c r="M187" s="37">
        <v>2</v>
      </c>
      <c r="N187" s="37">
        <f t="shared" si="25"/>
        <v>398</v>
      </c>
      <c r="O187" s="37">
        <f t="shared" si="25"/>
        <v>266</v>
      </c>
      <c r="P187" s="37">
        <f t="shared" si="26"/>
        <v>664</v>
      </c>
    </row>
    <row r="188" spans="1:17" ht="15.75">
      <c r="B188" s="1060"/>
      <c r="C188" s="16" t="s">
        <v>105</v>
      </c>
      <c r="D188" s="37">
        <v>178</v>
      </c>
      <c r="E188" s="37">
        <v>106</v>
      </c>
      <c r="F188" s="37">
        <v>10</v>
      </c>
      <c r="G188" s="37">
        <v>8</v>
      </c>
      <c r="H188" s="37">
        <v>1</v>
      </c>
      <c r="I188" s="37">
        <v>0</v>
      </c>
      <c r="J188" s="37">
        <v>0</v>
      </c>
      <c r="K188" s="37">
        <v>0</v>
      </c>
      <c r="L188" s="37">
        <v>0</v>
      </c>
      <c r="M188" s="37">
        <v>0</v>
      </c>
      <c r="N188" s="37">
        <f t="shared" si="25"/>
        <v>189</v>
      </c>
      <c r="O188" s="37">
        <f t="shared" si="25"/>
        <v>114</v>
      </c>
      <c r="P188" s="37">
        <f t="shared" si="26"/>
        <v>303</v>
      </c>
    </row>
    <row r="189" spans="1:17" ht="15.75">
      <c r="B189" s="1060"/>
      <c r="C189" s="16" t="s">
        <v>106</v>
      </c>
      <c r="D189" s="37">
        <v>273</v>
      </c>
      <c r="E189" s="37">
        <v>195</v>
      </c>
      <c r="F189" s="37">
        <v>78</v>
      </c>
      <c r="G189" s="37">
        <v>39</v>
      </c>
      <c r="H189" s="37">
        <v>4</v>
      </c>
      <c r="I189" s="37">
        <v>5</v>
      </c>
      <c r="J189" s="37">
        <v>1</v>
      </c>
      <c r="K189" s="37">
        <v>0</v>
      </c>
      <c r="L189" s="37">
        <v>4</v>
      </c>
      <c r="M189" s="37">
        <v>0</v>
      </c>
      <c r="N189" s="37">
        <f t="shared" si="25"/>
        <v>360</v>
      </c>
      <c r="O189" s="37">
        <f t="shared" si="25"/>
        <v>239</v>
      </c>
      <c r="P189" s="37">
        <f t="shared" si="26"/>
        <v>599</v>
      </c>
    </row>
    <row r="190" spans="1:17" ht="15.75">
      <c r="B190" s="1060" t="s">
        <v>63</v>
      </c>
      <c r="C190" s="1060"/>
      <c r="D190" s="37">
        <v>71</v>
      </c>
      <c r="E190" s="37">
        <v>33</v>
      </c>
      <c r="F190" s="37">
        <v>4</v>
      </c>
      <c r="G190" s="37">
        <v>6</v>
      </c>
      <c r="H190" s="37">
        <v>2</v>
      </c>
      <c r="I190" s="37">
        <v>1</v>
      </c>
      <c r="J190" s="37">
        <v>0</v>
      </c>
      <c r="K190" s="37">
        <v>0</v>
      </c>
      <c r="L190" s="37">
        <v>0</v>
      </c>
      <c r="M190" s="37">
        <v>0</v>
      </c>
      <c r="N190" s="37">
        <f t="shared" si="25"/>
        <v>77</v>
      </c>
      <c r="O190" s="37">
        <f t="shared" si="25"/>
        <v>40</v>
      </c>
      <c r="P190" s="37">
        <f t="shared" si="26"/>
        <v>117</v>
      </c>
    </row>
    <row r="191" spans="1:17" ht="15.75">
      <c r="B191" s="1060" t="s">
        <v>64</v>
      </c>
      <c r="C191" s="1060"/>
      <c r="D191" s="37">
        <v>137</v>
      </c>
      <c r="E191" s="37">
        <v>55</v>
      </c>
      <c r="F191" s="37">
        <v>67</v>
      </c>
      <c r="G191" s="37">
        <v>27</v>
      </c>
      <c r="H191" s="37">
        <v>6</v>
      </c>
      <c r="I191" s="37">
        <v>2</v>
      </c>
      <c r="J191" s="37">
        <v>0</v>
      </c>
      <c r="K191" s="37">
        <v>0</v>
      </c>
      <c r="L191" s="37">
        <v>0</v>
      </c>
      <c r="M191" s="37">
        <v>0</v>
      </c>
      <c r="N191" s="37">
        <f t="shared" si="25"/>
        <v>210</v>
      </c>
      <c r="O191" s="37">
        <f t="shared" si="25"/>
        <v>84</v>
      </c>
      <c r="P191" s="37">
        <f t="shared" si="26"/>
        <v>294</v>
      </c>
    </row>
    <row r="192" spans="1:17" ht="15.75">
      <c r="B192" s="1060" t="s">
        <v>132</v>
      </c>
      <c r="C192" s="1060"/>
      <c r="D192" s="37">
        <v>308</v>
      </c>
      <c r="E192" s="37">
        <v>138</v>
      </c>
      <c r="F192" s="37">
        <v>134</v>
      </c>
      <c r="G192" s="37">
        <v>50</v>
      </c>
      <c r="H192" s="37">
        <v>28</v>
      </c>
      <c r="I192" s="37">
        <v>19</v>
      </c>
      <c r="J192" s="37">
        <v>17</v>
      </c>
      <c r="K192" s="37">
        <v>7</v>
      </c>
      <c r="L192" s="37">
        <v>7</v>
      </c>
      <c r="M192" s="37">
        <v>9</v>
      </c>
      <c r="N192" s="37">
        <f t="shared" si="25"/>
        <v>494</v>
      </c>
      <c r="O192" s="37">
        <f t="shared" si="25"/>
        <v>223</v>
      </c>
      <c r="P192" s="37">
        <f t="shared" si="26"/>
        <v>717</v>
      </c>
    </row>
    <row r="193" spans="2:16" ht="15.75">
      <c r="B193" s="1060" t="s">
        <v>134</v>
      </c>
      <c r="C193" s="1060"/>
      <c r="D193" s="37">
        <v>333</v>
      </c>
      <c r="E193" s="37">
        <v>155</v>
      </c>
      <c r="F193" s="37">
        <v>124</v>
      </c>
      <c r="G193" s="37">
        <v>83</v>
      </c>
      <c r="H193" s="37">
        <v>13</v>
      </c>
      <c r="I193" s="37">
        <v>2</v>
      </c>
      <c r="J193" s="37">
        <v>1</v>
      </c>
      <c r="K193" s="37">
        <v>0</v>
      </c>
      <c r="L193" s="37">
        <v>1</v>
      </c>
      <c r="M193" s="37">
        <v>0</v>
      </c>
      <c r="N193" s="37">
        <f t="shared" si="25"/>
        <v>472</v>
      </c>
      <c r="O193" s="37">
        <f t="shared" si="25"/>
        <v>240</v>
      </c>
      <c r="P193" s="37">
        <f t="shared" si="26"/>
        <v>712</v>
      </c>
    </row>
    <row r="194" spans="2:16" ht="15.75">
      <c r="B194" s="1060" t="s">
        <v>133</v>
      </c>
      <c r="C194" s="1060"/>
      <c r="D194" s="37">
        <v>263</v>
      </c>
      <c r="E194" s="37">
        <v>119</v>
      </c>
      <c r="F194" s="37">
        <v>37</v>
      </c>
      <c r="G194" s="37">
        <v>11</v>
      </c>
      <c r="H194" s="37">
        <v>5</v>
      </c>
      <c r="I194" s="37">
        <v>1</v>
      </c>
      <c r="J194" s="37">
        <v>4</v>
      </c>
      <c r="K194" s="37">
        <v>0</v>
      </c>
      <c r="L194" s="37">
        <v>0</v>
      </c>
      <c r="M194" s="37">
        <v>0</v>
      </c>
      <c r="N194" s="37">
        <f t="shared" si="25"/>
        <v>309</v>
      </c>
      <c r="O194" s="37">
        <f t="shared" si="25"/>
        <v>131</v>
      </c>
      <c r="P194" s="37">
        <f t="shared" si="26"/>
        <v>440</v>
      </c>
    </row>
    <row r="195" spans="2:16" ht="15.75">
      <c r="B195" s="1060" t="s">
        <v>68</v>
      </c>
      <c r="C195" s="1060"/>
      <c r="D195" s="37">
        <v>94</v>
      </c>
      <c r="E195" s="37">
        <v>27</v>
      </c>
      <c r="F195" s="37">
        <v>19</v>
      </c>
      <c r="G195" s="37">
        <v>12</v>
      </c>
      <c r="H195" s="37">
        <v>5</v>
      </c>
      <c r="I195" s="37">
        <v>8</v>
      </c>
      <c r="J195" s="37">
        <v>0</v>
      </c>
      <c r="K195" s="37">
        <v>0</v>
      </c>
      <c r="L195" s="37">
        <v>0</v>
      </c>
      <c r="M195" s="37">
        <v>0</v>
      </c>
      <c r="N195" s="37">
        <f t="shared" si="25"/>
        <v>118</v>
      </c>
      <c r="O195" s="37">
        <f t="shared" si="25"/>
        <v>47</v>
      </c>
      <c r="P195" s="37">
        <f t="shared" si="26"/>
        <v>165</v>
      </c>
    </row>
    <row r="196" spans="2:16" ht="15.75">
      <c r="B196" s="1060" t="s">
        <v>69</v>
      </c>
      <c r="C196" s="1060"/>
      <c r="D196" s="37">
        <v>153</v>
      </c>
      <c r="E196" s="37">
        <v>46</v>
      </c>
      <c r="F196" s="37">
        <v>5</v>
      </c>
      <c r="G196" s="37">
        <v>0</v>
      </c>
      <c r="H196" s="37">
        <v>0</v>
      </c>
      <c r="I196" s="37">
        <v>0</v>
      </c>
      <c r="J196" s="37">
        <v>0</v>
      </c>
      <c r="K196" s="37">
        <v>0</v>
      </c>
      <c r="L196" s="37">
        <v>0</v>
      </c>
      <c r="M196" s="37">
        <v>0</v>
      </c>
      <c r="N196" s="37">
        <f t="shared" si="25"/>
        <v>158</v>
      </c>
      <c r="O196" s="37">
        <f t="shared" si="25"/>
        <v>46</v>
      </c>
      <c r="P196" s="37">
        <f t="shared" si="26"/>
        <v>204</v>
      </c>
    </row>
    <row r="197" spans="2:16" ht="15.75">
      <c r="B197" s="1060" t="s">
        <v>70</v>
      </c>
      <c r="C197" s="1060"/>
      <c r="D197" s="37">
        <v>459</v>
      </c>
      <c r="E197" s="37">
        <v>173</v>
      </c>
      <c r="F197" s="37">
        <v>75</v>
      </c>
      <c r="G197" s="37">
        <v>46</v>
      </c>
      <c r="H197" s="37">
        <v>21</v>
      </c>
      <c r="I197" s="37">
        <v>7</v>
      </c>
      <c r="J197" s="37">
        <v>3</v>
      </c>
      <c r="K197" s="37">
        <v>0</v>
      </c>
      <c r="L197" s="37">
        <v>2</v>
      </c>
      <c r="M197" s="37">
        <v>0</v>
      </c>
      <c r="N197" s="37">
        <f t="shared" si="25"/>
        <v>560</v>
      </c>
      <c r="O197" s="37">
        <f t="shared" si="25"/>
        <v>226</v>
      </c>
      <c r="P197" s="37">
        <f t="shared" si="26"/>
        <v>786</v>
      </c>
    </row>
    <row r="198" spans="2:16" ht="15.75">
      <c r="B198" s="1060" t="s">
        <v>71</v>
      </c>
      <c r="C198" s="1060"/>
      <c r="D198" s="37">
        <v>31</v>
      </c>
      <c r="E198" s="37">
        <v>41</v>
      </c>
      <c r="F198" s="37">
        <v>147</v>
      </c>
      <c r="G198" s="37">
        <v>18</v>
      </c>
      <c r="H198" s="37">
        <v>4</v>
      </c>
      <c r="I198" s="37">
        <v>4</v>
      </c>
      <c r="J198" s="37">
        <v>0</v>
      </c>
      <c r="K198" s="37">
        <v>0</v>
      </c>
      <c r="L198" s="37">
        <v>0</v>
      </c>
      <c r="M198" s="37">
        <v>0</v>
      </c>
      <c r="N198" s="37">
        <f t="shared" si="25"/>
        <v>182</v>
      </c>
      <c r="O198" s="37">
        <f t="shared" si="25"/>
        <v>63</v>
      </c>
      <c r="P198" s="37">
        <f t="shared" si="26"/>
        <v>245</v>
      </c>
    </row>
    <row r="199" spans="2:16" ht="15.75">
      <c r="B199" s="1060" t="s">
        <v>72</v>
      </c>
      <c r="C199" s="1060"/>
      <c r="D199" s="37">
        <v>2695</v>
      </c>
      <c r="E199" s="37">
        <v>1090</v>
      </c>
      <c r="F199" s="37">
        <v>638</v>
      </c>
      <c r="G199" s="37">
        <v>253</v>
      </c>
      <c r="H199" s="37">
        <v>68</v>
      </c>
      <c r="I199" s="37">
        <v>23</v>
      </c>
      <c r="J199" s="37">
        <v>11</v>
      </c>
      <c r="K199" s="37">
        <v>6</v>
      </c>
      <c r="L199" s="37">
        <v>2</v>
      </c>
      <c r="M199" s="37">
        <v>2</v>
      </c>
      <c r="N199" s="37">
        <f t="shared" si="25"/>
        <v>3414</v>
      </c>
      <c r="O199" s="37">
        <f t="shared" si="25"/>
        <v>1374</v>
      </c>
      <c r="P199" s="37">
        <f t="shared" si="26"/>
        <v>4788</v>
      </c>
    </row>
    <row r="200" spans="2:16" ht="15.75">
      <c r="B200" s="1059" t="s">
        <v>32</v>
      </c>
      <c r="C200" s="1059"/>
      <c r="D200" s="38">
        <f t="shared" ref="D200:O200" si="27">SUM(D180:D199)</f>
        <v>6964</v>
      </c>
      <c r="E200" s="38">
        <f t="shared" si="27"/>
        <v>3316</v>
      </c>
      <c r="F200" s="38">
        <f t="shared" si="27"/>
        <v>2036</v>
      </c>
      <c r="G200" s="38">
        <f t="shared" si="27"/>
        <v>961</v>
      </c>
      <c r="H200" s="38">
        <f t="shared" si="27"/>
        <v>194</v>
      </c>
      <c r="I200" s="38">
        <f t="shared" si="27"/>
        <v>88</v>
      </c>
      <c r="J200" s="38">
        <f t="shared" si="27"/>
        <v>41</v>
      </c>
      <c r="K200" s="38">
        <f t="shared" si="27"/>
        <v>16</v>
      </c>
      <c r="L200" s="38">
        <f t="shared" si="27"/>
        <v>18</v>
      </c>
      <c r="M200" s="38">
        <f t="shared" si="27"/>
        <v>13</v>
      </c>
      <c r="N200" s="38">
        <f t="shared" si="27"/>
        <v>9253</v>
      </c>
      <c r="O200" s="38">
        <f t="shared" si="27"/>
        <v>4394</v>
      </c>
      <c r="P200" s="37">
        <f t="shared" si="26"/>
        <v>13647</v>
      </c>
    </row>
    <row r="205" spans="2:16" ht="18">
      <c r="B205" s="1063" t="s">
        <v>131</v>
      </c>
      <c r="C205" s="1063"/>
      <c r="D205" s="1063"/>
      <c r="E205" s="1063"/>
      <c r="F205" s="1063"/>
      <c r="G205" s="1063"/>
      <c r="H205" s="1063"/>
      <c r="I205" s="1063"/>
      <c r="J205" s="1063"/>
      <c r="K205" s="1063"/>
      <c r="L205" s="1063"/>
      <c r="M205" s="1063"/>
      <c r="N205" s="1063"/>
      <c r="O205" s="1063"/>
      <c r="P205" s="1063"/>
    </row>
    <row r="206" spans="2:16">
      <c r="B206" s="1064" t="s">
        <v>11</v>
      </c>
      <c r="C206" s="1064"/>
      <c r="D206" s="1064"/>
      <c r="E206" s="1064"/>
      <c r="F206" s="1064"/>
      <c r="G206" s="1064"/>
      <c r="H206" s="1064"/>
      <c r="I206" s="1064"/>
      <c r="J206" s="1064"/>
      <c r="K206" s="1064"/>
      <c r="L206" s="1064"/>
      <c r="M206" s="1064"/>
      <c r="N206" s="1064"/>
      <c r="O206" s="1064"/>
      <c r="P206" s="1064"/>
    </row>
    <row r="207" spans="2:16">
      <c r="B207" s="1064"/>
      <c r="C207" s="1064"/>
      <c r="D207" s="1064"/>
      <c r="E207" s="1064"/>
      <c r="F207" s="1064"/>
      <c r="G207" s="1064"/>
      <c r="H207" s="1064"/>
      <c r="I207" s="1064"/>
      <c r="J207" s="1064"/>
      <c r="K207" s="1064"/>
      <c r="L207" s="1064"/>
      <c r="M207" s="1064"/>
      <c r="N207" s="1064"/>
      <c r="O207" s="1064"/>
      <c r="P207" s="1064"/>
    </row>
    <row r="208" spans="2:16" ht="24.75">
      <c r="B208" s="1062" t="s">
        <v>40</v>
      </c>
      <c r="C208" s="1062"/>
      <c r="D208" s="1061" t="s">
        <v>43</v>
      </c>
      <c r="E208" s="1062"/>
      <c r="F208" s="1061" t="s">
        <v>75</v>
      </c>
      <c r="G208" s="1062"/>
      <c r="H208" s="1061" t="s">
        <v>44</v>
      </c>
      <c r="I208" s="1062"/>
      <c r="J208" s="1061" t="s">
        <v>76</v>
      </c>
      <c r="K208" s="1062"/>
      <c r="L208" s="1061" t="s">
        <v>77</v>
      </c>
      <c r="M208" s="1061"/>
      <c r="N208" s="1061" t="s">
        <v>32</v>
      </c>
      <c r="O208" s="1061"/>
      <c r="P208" s="1061"/>
    </row>
    <row r="209" spans="2:16" ht="24.75">
      <c r="B209" s="1062"/>
      <c r="C209" s="1062"/>
      <c r="D209" s="44" t="s">
        <v>127</v>
      </c>
      <c r="E209" s="44" t="s">
        <v>34</v>
      </c>
      <c r="F209" s="44" t="s">
        <v>127</v>
      </c>
      <c r="G209" s="44" t="s">
        <v>34</v>
      </c>
      <c r="H209" s="44" t="s">
        <v>127</v>
      </c>
      <c r="I209" s="44" t="s">
        <v>34</v>
      </c>
      <c r="J209" s="44" t="s">
        <v>127</v>
      </c>
      <c r="K209" s="44" t="s">
        <v>34</v>
      </c>
      <c r="L209" s="44" t="s">
        <v>127</v>
      </c>
      <c r="M209" s="44" t="s">
        <v>34</v>
      </c>
      <c r="N209" s="44" t="s">
        <v>127</v>
      </c>
      <c r="O209" s="44" t="s">
        <v>34</v>
      </c>
      <c r="P209" s="44" t="s">
        <v>32</v>
      </c>
    </row>
    <row r="210" spans="2:16" ht="24.75">
      <c r="B210" s="1062" t="s">
        <v>52</v>
      </c>
      <c r="C210" s="1062"/>
      <c r="D210" s="45">
        <f t="shared" ref="D210:M210" si="28">D180+C153</f>
        <v>35437</v>
      </c>
      <c r="E210" s="45">
        <f t="shared" si="28"/>
        <v>31981</v>
      </c>
      <c r="F210" s="45">
        <f t="shared" si="28"/>
        <v>12292</v>
      </c>
      <c r="G210" s="45">
        <f t="shared" si="28"/>
        <v>10728</v>
      </c>
      <c r="H210" s="45">
        <f t="shared" si="28"/>
        <v>4844</v>
      </c>
      <c r="I210" s="45">
        <f t="shared" si="28"/>
        <v>4001</v>
      </c>
      <c r="J210" s="45">
        <f t="shared" si="28"/>
        <v>1928</v>
      </c>
      <c r="K210" s="45">
        <f t="shared" si="28"/>
        <v>1449</v>
      </c>
      <c r="L210" s="45">
        <f t="shared" si="28"/>
        <v>726</v>
      </c>
      <c r="M210" s="45">
        <f t="shared" si="28"/>
        <v>515</v>
      </c>
      <c r="N210" s="45">
        <f>SUM(L210,J210,H210,F210,D210)</f>
        <v>55227</v>
      </c>
      <c r="O210" s="45">
        <f>SUM(M210,K210,I210,G210,E210)</f>
        <v>48674</v>
      </c>
      <c r="P210" s="45">
        <f>SUM(N210:O210)</f>
        <v>103901</v>
      </c>
    </row>
    <row r="211" spans="2:16" ht="24.75">
      <c r="B211" s="1062" t="s">
        <v>53</v>
      </c>
      <c r="C211" s="1062"/>
      <c r="D211" s="45">
        <f t="shared" ref="D211:M229" si="29">D181+C154</f>
        <v>14576</v>
      </c>
      <c r="E211" s="45">
        <f t="shared" si="29"/>
        <v>12492</v>
      </c>
      <c r="F211" s="45">
        <f t="shared" si="29"/>
        <v>10265</v>
      </c>
      <c r="G211" s="45">
        <f t="shared" si="29"/>
        <v>7230</v>
      </c>
      <c r="H211" s="45">
        <f t="shared" si="29"/>
        <v>1325</v>
      </c>
      <c r="I211" s="45">
        <f t="shared" si="29"/>
        <v>2380</v>
      </c>
      <c r="J211" s="45">
        <f t="shared" si="29"/>
        <v>833</v>
      </c>
      <c r="K211" s="45">
        <f t="shared" si="29"/>
        <v>870</v>
      </c>
      <c r="L211" s="45">
        <f t="shared" si="29"/>
        <v>483</v>
      </c>
      <c r="M211" s="45">
        <f t="shared" si="29"/>
        <v>222</v>
      </c>
      <c r="N211" s="45">
        <f t="shared" ref="N211:O229" si="30">SUM(L211,J211,H211,F211,D211)</f>
        <v>27482</v>
      </c>
      <c r="O211" s="45">
        <f t="shared" si="30"/>
        <v>23194</v>
      </c>
      <c r="P211" s="45">
        <f t="shared" ref="P211:P229" si="31">SUM(N211:O211)</f>
        <v>50676</v>
      </c>
    </row>
    <row r="212" spans="2:16" ht="24.75">
      <c r="B212" s="1062" t="s">
        <v>54</v>
      </c>
      <c r="C212" s="1062"/>
      <c r="D212" s="45">
        <f t="shared" si="29"/>
        <v>12038</v>
      </c>
      <c r="E212" s="45">
        <f t="shared" si="29"/>
        <v>10894</v>
      </c>
      <c r="F212" s="45">
        <f t="shared" si="29"/>
        <v>5948</v>
      </c>
      <c r="G212" s="45">
        <f t="shared" si="29"/>
        <v>5722</v>
      </c>
      <c r="H212" s="45">
        <f t="shared" si="29"/>
        <v>1233</v>
      </c>
      <c r="I212" s="45">
        <f t="shared" si="29"/>
        <v>1117</v>
      </c>
      <c r="J212" s="45">
        <f t="shared" si="29"/>
        <v>326</v>
      </c>
      <c r="K212" s="45">
        <f t="shared" si="29"/>
        <v>268</v>
      </c>
      <c r="L212" s="45">
        <f t="shared" si="29"/>
        <v>128</v>
      </c>
      <c r="M212" s="45">
        <f t="shared" si="29"/>
        <v>90</v>
      </c>
      <c r="N212" s="45">
        <f t="shared" si="30"/>
        <v>19673</v>
      </c>
      <c r="O212" s="45">
        <f t="shared" si="30"/>
        <v>18091</v>
      </c>
      <c r="P212" s="45">
        <f t="shared" si="31"/>
        <v>37764</v>
      </c>
    </row>
    <row r="213" spans="2:16" ht="24.75">
      <c r="B213" s="1062" t="s">
        <v>55</v>
      </c>
      <c r="C213" s="1062"/>
      <c r="D213" s="45">
        <f t="shared" si="29"/>
        <v>18161</v>
      </c>
      <c r="E213" s="45">
        <f t="shared" si="29"/>
        <v>17005</v>
      </c>
      <c r="F213" s="45">
        <f t="shared" si="29"/>
        <v>3722</v>
      </c>
      <c r="G213" s="45">
        <f t="shared" si="29"/>
        <v>3151</v>
      </c>
      <c r="H213" s="45">
        <f t="shared" si="29"/>
        <v>1508</v>
      </c>
      <c r="I213" s="45">
        <f t="shared" si="29"/>
        <v>1101</v>
      </c>
      <c r="J213" s="45">
        <f t="shared" si="29"/>
        <v>493</v>
      </c>
      <c r="K213" s="45">
        <f t="shared" si="29"/>
        <v>330</v>
      </c>
      <c r="L213" s="45">
        <f t="shared" si="29"/>
        <v>229</v>
      </c>
      <c r="M213" s="45">
        <f t="shared" si="29"/>
        <v>118</v>
      </c>
      <c r="N213" s="45">
        <f t="shared" si="30"/>
        <v>24113</v>
      </c>
      <c r="O213" s="45">
        <f t="shared" si="30"/>
        <v>21705</v>
      </c>
      <c r="P213" s="45">
        <f t="shared" si="31"/>
        <v>45818</v>
      </c>
    </row>
    <row r="214" spans="2:16" ht="24.75">
      <c r="B214" s="1062" t="s">
        <v>56</v>
      </c>
      <c r="C214" s="44" t="s">
        <v>57</v>
      </c>
      <c r="D214" s="45">
        <f t="shared" si="29"/>
        <v>12613</v>
      </c>
      <c r="E214" s="45">
        <f t="shared" si="29"/>
        <v>11109</v>
      </c>
      <c r="F214" s="45">
        <f t="shared" si="29"/>
        <v>4469</v>
      </c>
      <c r="G214" s="45">
        <f t="shared" si="29"/>
        <v>4862</v>
      </c>
      <c r="H214" s="45">
        <f t="shared" si="29"/>
        <v>1031</v>
      </c>
      <c r="I214" s="45">
        <f t="shared" si="29"/>
        <v>823</v>
      </c>
      <c r="J214" s="45">
        <f t="shared" si="29"/>
        <v>411</v>
      </c>
      <c r="K214" s="45">
        <f t="shared" si="29"/>
        <v>253</v>
      </c>
      <c r="L214" s="45">
        <f t="shared" si="29"/>
        <v>147</v>
      </c>
      <c r="M214" s="45">
        <f t="shared" si="29"/>
        <v>82</v>
      </c>
      <c r="N214" s="45">
        <f t="shared" si="30"/>
        <v>18671</v>
      </c>
      <c r="O214" s="45">
        <f t="shared" si="30"/>
        <v>17129</v>
      </c>
      <c r="P214" s="45">
        <f t="shared" si="31"/>
        <v>35800</v>
      </c>
    </row>
    <row r="215" spans="2:16" ht="24.75">
      <c r="B215" s="1062"/>
      <c r="C215" s="44" t="s">
        <v>58</v>
      </c>
      <c r="D215" s="45">
        <f t="shared" si="29"/>
        <v>26581</v>
      </c>
      <c r="E215" s="45">
        <f t="shared" si="29"/>
        <v>24830</v>
      </c>
      <c r="F215" s="45">
        <f t="shared" si="29"/>
        <v>5424</v>
      </c>
      <c r="G215" s="45">
        <f t="shared" si="29"/>
        <v>4677</v>
      </c>
      <c r="H215" s="45">
        <f t="shared" si="29"/>
        <v>2086</v>
      </c>
      <c r="I215" s="45">
        <f t="shared" si="29"/>
        <v>1851</v>
      </c>
      <c r="J215" s="45">
        <f t="shared" si="29"/>
        <v>828</v>
      </c>
      <c r="K215" s="45">
        <f t="shared" si="29"/>
        <v>699</v>
      </c>
      <c r="L215" s="45">
        <f t="shared" si="29"/>
        <v>324</v>
      </c>
      <c r="M215" s="45">
        <f t="shared" si="29"/>
        <v>141</v>
      </c>
      <c r="N215" s="45">
        <f t="shared" si="30"/>
        <v>35243</v>
      </c>
      <c r="O215" s="45">
        <f t="shared" si="30"/>
        <v>32198</v>
      </c>
      <c r="P215" s="45">
        <f t="shared" si="31"/>
        <v>67441</v>
      </c>
    </row>
    <row r="216" spans="2:16" ht="24.75">
      <c r="B216" s="1062"/>
      <c r="C216" s="44" t="s">
        <v>59</v>
      </c>
      <c r="D216" s="45">
        <f t="shared" si="29"/>
        <v>10899</v>
      </c>
      <c r="E216" s="45">
        <f t="shared" si="29"/>
        <v>9138</v>
      </c>
      <c r="F216" s="45">
        <f t="shared" si="29"/>
        <v>4137</v>
      </c>
      <c r="G216" s="45">
        <f t="shared" si="29"/>
        <v>4936</v>
      </c>
      <c r="H216" s="45">
        <f t="shared" si="29"/>
        <v>1299</v>
      </c>
      <c r="I216" s="45">
        <f t="shared" si="29"/>
        <v>1271</v>
      </c>
      <c r="J216" s="45">
        <f t="shared" si="29"/>
        <v>479</v>
      </c>
      <c r="K216" s="45">
        <f t="shared" si="29"/>
        <v>283</v>
      </c>
      <c r="L216" s="45">
        <f t="shared" si="29"/>
        <v>156</v>
      </c>
      <c r="M216" s="45">
        <f t="shared" si="29"/>
        <v>63</v>
      </c>
      <c r="N216" s="45">
        <f t="shared" si="30"/>
        <v>16970</v>
      </c>
      <c r="O216" s="45">
        <f t="shared" si="30"/>
        <v>15691</v>
      </c>
      <c r="P216" s="45">
        <f t="shared" si="31"/>
        <v>32661</v>
      </c>
    </row>
    <row r="217" spans="2:16" ht="24.75">
      <c r="B217" s="1062"/>
      <c r="C217" s="44" t="s">
        <v>60</v>
      </c>
      <c r="D217" s="45">
        <f t="shared" si="29"/>
        <v>6921</v>
      </c>
      <c r="E217" s="45">
        <f t="shared" si="29"/>
        <v>6291</v>
      </c>
      <c r="F217" s="45">
        <f t="shared" si="29"/>
        <v>3288</v>
      </c>
      <c r="G217" s="45">
        <f t="shared" si="29"/>
        <v>3184</v>
      </c>
      <c r="H217" s="45">
        <f t="shared" si="29"/>
        <v>711</v>
      </c>
      <c r="I217" s="45">
        <f t="shared" si="29"/>
        <v>538</v>
      </c>
      <c r="J217" s="45">
        <f t="shared" si="29"/>
        <v>198</v>
      </c>
      <c r="K217" s="45">
        <f t="shared" si="29"/>
        <v>200</v>
      </c>
      <c r="L217" s="45">
        <f t="shared" si="29"/>
        <v>92</v>
      </c>
      <c r="M217" s="45">
        <f t="shared" si="29"/>
        <v>63</v>
      </c>
      <c r="N217" s="45">
        <f t="shared" si="30"/>
        <v>11210</v>
      </c>
      <c r="O217" s="45">
        <f t="shared" si="30"/>
        <v>10276</v>
      </c>
      <c r="P217" s="45">
        <f t="shared" si="31"/>
        <v>21486</v>
      </c>
    </row>
    <row r="218" spans="2:16" ht="24.75">
      <c r="B218" s="1062"/>
      <c r="C218" s="44" t="s">
        <v>61</v>
      </c>
      <c r="D218" s="45">
        <f t="shared" si="29"/>
        <v>14401</v>
      </c>
      <c r="E218" s="45">
        <f t="shared" si="29"/>
        <v>12358</v>
      </c>
      <c r="F218" s="45">
        <f t="shared" si="29"/>
        <v>6133</v>
      </c>
      <c r="G218" s="45">
        <f t="shared" si="29"/>
        <v>6570</v>
      </c>
      <c r="H218" s="45">
        <f t="shared" si="29"/>
        <v>1217</v>
      </c>
      <c r="I218" s="45">
        <f t="shared" si="29"/>
        <v>1126</v>
      </c>
      <c r="J218" s="45">
        <f t="shared" si="29"/>
        <v>402</v>
      </c>
      <c r="K218" s="45">
        <f t="shared" si="29"/>
        <v>331</v>
      </c>
      <c r="L218" s="45">
        <f t="shared" si="29"/>
        <v>157</v>
      </c>
      <c r="M218" s="45">
        <f t="shared" si="29"/>
        <v>112</v>
      </c>
      <c r="N218" s="45">
        <f t="shared" si="30"/>
        <v>22310</v>
      </c>
      <c r="O218" s="45">
        <f t="shared" si="30"/>
        <v>20497</v>
      </c>
      <c r="P218" s="45">
        <f t="shared" si="31"/>
        <v>42807</v>
      </c>
    </row>
    <row r="219" spans="2:16" ht="24.75">
      <c r="B219" s="1062"/>
      <c r="C219" s="44" t="s">
        <v>62</v>
      </c>
      <c r="D219" s="45">
        <f t="shared" si="29"/>
        <v>10594</v>
      </c>
      <c r="E219" s="45">
        <f t="shared" si="29"/>
        <v>9820</v>
      </c>
      <c r="F219" s="45">
        <f t="shared" si="29"/>
        <v>4427</v>
      </c>
      <c r="G219" s="45">
        <f t="shared" si="29"/>
        <v>4243</v>
      </c>
      <c r="H219" s="45">
        <f t="shared" si="29"/>
        <v>943</v>
      </c>
      <c r="I219" s="45">
        <f t="shared" si="29"/>
        <v>1012</v>
      </c>
      <c r="J219" s="45">
        <f t="shared" si="29"/>
        <v>339</v>
      </c>
      <c r="K219" s="45">
        <f t="shared" si="29"/>
        <v>224</v>
      </c>
      <c r="L219" s="45">
        <f t="shared" si="29"/>
        <v>94</v>
      </c>
      <c r="M219" s="45">
        <f t="shared" si="29"/>
        <v>49</v>
      </c>
      <c r="N219" s="45">
        <f t="shared" si="30"/>
        <v>16397</v>
      </c>
      <c r="O219" s="45">
        <f t="shared" si="30"/>
        <v>15348</v>
      </c>
      <c r="P219" s="45">
        <f t="shared" si="31"/>
        <v>31745</v>
      </c>
    </row>
    <row r="220" spans="2:16" ht="24.75">
      <c r="B220" s="1062" t="s">
        <v>63</v>
      </c>
      <c r="C220" s="1062"/>
      <c r="D220" s="45">
        <f t="shared" si="29"/>
        <v>18089</v>
      </c>
      <c r="E220" s="45">
        <f t="shared" si="29"/>
        <v>15732</v>
      </c>
      <c r="F220" s="45">
        <f t="shared" si="29"/>
        <v>8154</v>
      </c>
      <c r="G220" s="45">
        <f t="shared" si="29"/>
        <v>7769</v>
      </c>
      <c r="H220" s="45">
        <f t="shared" si="29"/>
        <v>3038</v>
      </c>
      <c r="I220" s="45">
        <f t="shared" si="29"/>
        <v>2738</v>
      </c>
      <c r="J220" s="45">
        <f t="shared" si="29"/>
        <v>1086</v>
      </c>
      <c r="K220" s="45">
        <f t="shared" si="29"/>
        <v>1081</v>
      </c>
      <c r="L220" s="45">
        <f t="shared" si="29"/>
        <v>563</v>
      </c>
      <c r="M220" s="45">
        <f t="shared" si="29"/>
        <v>407</v>
      </c>
      <c r="N220" s="45">
        <f t="shared" si="30"/>
        <v>30930</v>
      </c>
      <c r="O220" s="45">
        <f t="shared" si="30"/>
        <v>27727</v>
      </c>
      <c r="P220" s="45">
        <f t="shared" si="31"/>
        <v>58657</v>
      </c>
    </row>
    <row r="221" spans="2:16" ht="24.75">
      <c r="B221" s="1062" t="s">
        <v>64</v>
      </c>
      <c r="C221" s="1062"/>
      <c r="D221" s="45">
        <f t="shared" si="29"/>
        <v>19025</v>
      </c>
      <c r="E221" s="45">
        <f t="shared" si="29"/>
        <v>16435</v>
      </c>
      <c r="F221" s="45">
        <f t="shared" si="29"/>
        <v>9550</v>
      </c>
      <c r="G221" s="45">
        <f t="shared" si="29"/>
        <v>9270</v>
      </c>
      <c r="H221" s="45">
        <f t="shared" si="29"/>
        <v>3209</v>
      </c>
      <c r="I221" s="45">
        <f t="shared" si="29"/>
        <v>2616</v>
      </c>
      <c r="J221" s="45">
        <f t="shared" si="29"/>
        <v>1337</v>
      </c>
      <c r="K221" s="45">
        <f t="shared" si="29"/>
        <v>1068</v>
      </c>
      <c r="L221" s="45">
        <f t="shared" si="29"/>
        <v>1065</v>
      </c>
      <c r="M221" s="45">
        <f t="shared" si="29"/>
        <v>618</v>
      </c>
      <c r="N221" s="45">
        <f t="shared" si="30"/>
        <v>34186</v>
      </c>
      <c r="O221" s="45">
        <f t="shared" si="30"/>
        <v>30007</v>
      </c>
      <c r="P221" s="45">
        <f t="shared" si="31"/>
        <v>64193</v>
      </c>
    </row>
    <row r="222" spans="2:16" ht="24.75">
      <c r="B222" s="1062" t="s">
        <v>65</v>
      </c>
      <c r="C222" s="1062"/>
      <c r="D222" s="45">
        <f t="shared" si="29"/>
        <v>11302</v>
      </c>
      <c r="E222" s="45">
        <f t="shared" si="29"/>
        <v>10248</v>
      </c>
      <c r="F222" s="45">
        <f t="shared" si="29"/>
        <v>5632</v>
      </c>
      <c r="G222" s="45">
        <f t="shared" si="29"/>
        <v>5735</v>
      </c>
      <c r="H222" s="45">
        <f t="shared" si="29"/>
        <v>2045</v>
      </c>
      <c r="I222" s="45">
        <f t="shared" si="29"/>
        <v>1651</v>
      </c>
      <c r="J222" s="45">
        <f t="shared" si="29"/>
        <v>903</v>
      </c>
      <c r="K222" s="45">
        <f t="shared" si="29"/>
        <v>641</v>
      </c>
      <c r="L222" s="45">
        <f t="shared" si="29"/>
        <v>453</v>
      </c>
      <c r="M222" s="45">
        <f t="shared" si="29"/>
        <v>260</v>
      </c>
      <c r="N222" s="45">
        <f t="shared" si="30"/>
        <v>20335</v>
      </c>
      <c r="O222" s="45">
        <f t="shared" si="30"/>
        <v>18535</v>
      </c>
      <c r="P222" s="45">
        <f t="shared" si="31"/>
        <v>38870</v>
      </c>
    </row>
    <row r="223" spans="2:16" ht="24.75">
      <c r="B223" s="1062" t="s">
        <v>66</v>
      </c>
      <c r="C223" s="1062"/>
      <c r="D223" s="45">
        <f t="shared" si="29"/>
        <v>14979</v>
      </c>
      <c r="E223" s="45">
        <f t="shared" si="29"/>
        <v>12042</v>
      </c>
      <c r="F223" s="45">
        <f t="shared" si="29"/>
        <v>5620</v>
      </c>
      <c r="G223" s="45">
        <f t="shared" si="29"/>
        <v>6055</v>
      </c>
      <c r="H223" s="45">
        <f t="shared" si="29"/>
        <v>1901</v>
      </c>
      <c r="I223" s="45">
        <f t="shared" si="29"/>
        <v>2214</v>
      </c>
      <c r="J223" s="45">
        <f t="shared" si="29"/>
        <v>793</v>
      </c>
      <c r="K223" s="45">
        <f t="shared" si="29"/>
        <v>639</v>
      </c>
      <c r="L223" s="45">
        <f t="shared" si="29"/>
        <v>333</v>
      </c>
      <c r="M223" s="45">
        <f t="shared" si="29"/>
        <v>262</v>
      </c>
      <c r="N223" s="45">
        <f t="shared" si="30"/>
        <v>23626</v>
      </c>
      <c r="O223" s="45">
        <f t="shared" si="30"/>
        <v>21212</v>
      </c>
      <c r="P223" s="45">
        <f t="shared" si="31"/>
        <v>44838</v>
      </c>
    </row>
    <row r="224" spans="2:16" ht="24.75">
      <c r="B224" s="1062" t="s">
        <v>92</v>
      </c>
      <c r="C224" s="1062"/>
      <c r="D224" s="45">
        <f t="shared" si="29"/>
        <v>14039</v>
      </c>
      <c r="E224" s="45">
        <f t="shared" si="29"/>
        <v>10876</v>
      </c>
      <c r="F224" s="45">
        <f t="shared" si="29"/>
        <v>4703</v>
      </c>
      <c r="G224" s="45">
        <f t="shared" si="29"/>
        <v>5614</v>
      </c>
      <c r="H224" s="45">
        <f t="shared" si="29"/>
        <v>1531</v>
      </c>
      <c r="I224" s="45">
        <f t="shared" si="29"/>
        <v>1516</v>
      </c>
      <c r="J224" s="45">
        <f t="shared" si="29"/>
        <v>569</v>
      </c>
      <c r="K224" s="45">
        <f t="shared" si="29"/>
        <v>483</v>
      </c>
      <c r="L224" s="45">
        <f t="shared" si="29"/>
        <v>200</v>
      </c>
      <c r="M224" s="45">
        <f t="shared" si="29"/>
        <v>131</v>
      </c>
      <c r="N224" s="45">
        <f t="shared" si="30"/>
        <v>21042</v>
      </c>
      <c r="O224" s="45">
        <f t="shared" si="30"/>
        <v>18620</v>
      </c>
      <c r="P224" s="45">
        <f t="shared" si="31"/>
        <v>39662</v>
      </c>
    </row>
    <row r="225" spans="1:16" ht="24.75">
      <c r="B225" s="1062" t="s">
        <v>68</v>
      </c>
      <c r="C225" s="1062"/>
      <c r="D225" s="45">
        <f t="shared" si="29"/>
        <v>7391</v>
      </c>
      <c r="E225" s="45">
        <f t="shared" si="29"/>
        <v>6080</v>
      </c>
      <c r="F225" s="45">
        <f t="shared" si="29"/>
        <v>3638</v>
      </c>
      <c r="G225" s="45">
        <f t="shared" si="29"/>
        <v>3534</v>
      </c>
      <c r="H225" s="45">
        <f t="shared" si="29"/>
        <v>1248</v>
      </c>
      <c r="I225" s="45">
        <f t="shared" si="29"/>
        <v>1143</v>
      </c>
      <c r="J225" s="45">
        <f t="shared" si="29"/>
        <v>451</v>
      </c>
      <c r="K225" s="45">
        <f t="shared" si="29"/>
        <v>345</v>
      </c>
      <c r="L225" s="45">
        <f t="shared" si="29"/>
        <v>194</v>
      </c>
      <c r="M225" s="45">
        <f t="shared" si="29"/>
        <v>115</v>
      </c>
      <c r="N225" s="45">
        <f t="shared" si="30"/>
        <v>12922</v>
      </c>
      <c r="O225" s="45">
        <f t="shared" si="30"/>
        <v>11217</v>
      </c>
      <c r="P225" s="45">
        <f t="shared" si="31"/>
        <v>24139</v>
      </c>
    </row>
    <row r="226" spans="1:16" ht="24.75">
      <c r="B226" s="1062" t="s">
        <v>69</v>
      </c>
      <c r="C226" s="1062"/>
      <c r="D226" s="45">
        <f t="shared" si="29"/>
        <v>13032</v>
      </c>
      <c r="E226" s="45">
        <f t="shared" si="29"/>
        <v>10005</v>
      </c>
      <c r="F226" s="45">
        <f t="shared" si="29"/>
        <v>6054</v>
      </c>
      <c r="G226" s="45">
        <f t="shared" si="29"/>
        <v>6316</v>
      </c>
      <c r="H226" s="45">
        <f t="shared" si="29"/>
        <v>2267</v>
      </c>
      <c r="I226" s="45">
        <f t="shared" si="29"/>
        <v>1721</v>
      </c>
      <c r="J226" s="45">
        <f t="shared" si="29"/>
        <v>825</v>
      </c>
      <c r="K226" s="45">
        <f t="shared" si="29"/>
        <v>599</v>
      </c>
      <c r="L226" s="45">
        <f t="shared" si="29"/>
        <v>349</v>
      </c>
      <c r="M226" s="45">
        <f t="shared" si="29"/>
        <v>164</v>
      </c>
      <c r="N226" s="45">
        <f t="shared" si="30"/>
        <v>22527</v>
      </c>
      <c r="O226" s="45">
        <f t="shared" si="30"/>
        <v>18805</v>
      </c>
      <c r="P226" s="45">
        <f t="shared" si="31"/>
        <v>41332</v>
      </c>
    </row>
    <row r="227" spans="1:16" ht="24.75">
      <c r="B227" s="1062" t="s">
        <v>70</v>
      </c>
      <c r="C227" s="1062"/>
      <c r="D227" s="45">
        <f t="shared" si="29"/>
        <v>18647</v>
      </c>
      <c r="E227" s="45">
        <f t="shared" si="29"/>
        <v>13921</v>
      </c>
      <c r="F227" s="45">
        <f t="shared" si="29"/>
        <v>10403</v>
      </c>
      <c r="G227" s="45">
        <f t="shared" si="29"/>
        <v>11359</v>
      </c>
      <c r="H227" s="45">
        <f t="shared" si="29"/>
        <v>4209</v>
      </c>
      <c r="I227" s="45">
        <f t="shared" si="29"/>
        <v>3795</v>
      </c>
      <c r="J227" s="45">
        <f t="shared" si="29"/>
        <v>1655</v>
      </c>
      <c r="K227" s="45">
        <f t="shared" si="29"/>
        <v>1253</v>
      </c>
      <c r="L227" s="45">
        <f t="shared" si="29"/>
        <v>755</v>
      </c>
      <c r="M227" s="45">
        <f t="shared" si="29"/>
        <v>464</v>
      </c>
      <c r="N227" s="45">
        <f t="shared" si="30"/>
        <v>35669</v>
      </c>
      <c r="O227" s="45">
        <f t="shared" si="30"/>
        <v>30792</v>
      </c>
      <c r="P227" s="45">
        <f t="shared" si="31"/>
        <v>66461</v>
      </c>
    </row>
    <row r="228" spans="1:16" ht="24.75">
      <c r="B228" s="1062" t="s">
        <v>71</v>
      </c>
      <c r="C228" s="1062"/>
      <c r="D228" s="45">
        <f t="shared" si="29"/>
        <v>10165</v>
      </c>
      <c r="E228" s="45">
        <f t="shared" si="29"/>
        <v>7645</v>
      </c>
      <c r="F228" s="45">
        <f t="shared" si="29"/>
        <v>5375</v>
      </c>
      <c r="G228" s="45">
        <f t="shared" si="29"/>
        <v>4940</v>
      </c>
      <c r="H228" s="45">
        <f t="shared" si="29"/>
        <v>1997</v>
      </c>
      <c r="I228" s="45">
        <f t="shared" si="29"/>
        <v>1709</v>
      </c>
      <c r="J228" s="45">
        <f t="shared" si="29"/>
        <v>1366</v>
      </c>
      <c r="K228" s="45">
        <f t="shared" si="29"/>
        <v>667</v>
      </c>
      <c r="L228" s="45">
        <f t="shared" si="29"/>
        <v>1120</v>
      </c>
      <c r="M228" s="45">
        <f t="shared" si="29"/>
        <v>188</v>
      </c>
      <c r="N228" s="45">
        <f t="shared" si="30"/>
        <v>20023</v>
      </c>
      <c r="O228" s="45">
        <f t="shared" si="30"/>
        <v>15149</v>
      </c>
      <c r="P228" s="45">
        <f t="shared" si="31"/>
        <v>35172</v>
      </c>
    </row>
    <row r="229" spans="1:16" ht="24.75">
      <c r="B229" s="1062" t="s">
        <v>72</v>
      </c>
      <c r="C229" s="1062"/>
      <c r="D229" s="45">
        <f t="shared" si="29"/>
        <v>29959</v>
      </c>
      <c r="E229" s="45">
        <f t="shared" si="29"/>
        <v>25308</v>
      </c>
      <c r="F229" s="45">
        <f t="shared" si="29"/>
        <v>13014</v>
      </c>
      <c r="G229" s="45">
        <f t="shared" si="29"/>
        <v>14016</v>
      </c>
      <c r="H229" s="45">
        <f t="shared" si="29"/>
        <v>3930</v>
      </c>
      <c r="I229" s="45">
        <f t="shared" si="29"/>
        <v>3790</v>
      </c>
      <c r="J229" s="45">
        <f t="shared" si="29"/>
        <v>1420</v>
      </c>
      <c r="K229" s="45">
        <f t="shared" si="29"/>
        <v>1150</v>
      </c>
      <c r="L229" s="45">
        <f t="shared" si="29"/>
        <v>595</v>
      </c>
      <c r="M229" s="45">
        <f t="shared" si="29"/>
        <v>396</v>
      </c>
      <c r="N229" s="45">
        <f t="shared" si="30"/>
        <v>48918</v>
      </c>
      <c r="O229" s="45">
        <f t="shared" si="30"/>
        <v>44660</v>
      </c>
      <c r="P229" s="45">
        <f t="shared" si="31"/>
        <v>93578</v>
      </c>
    </row>
    <row r="230" spans="1:16" ht="24.75">
      <c r="B230" s="1062" t="s">
        <v>32</v>
      </c>
      <c r="C230" s="1062"/>
      <c r="D230" s="45">
        <f t="shared" ref="D230:M230" si="32">SUM(D210:D229)</f>
        <v>318849</v>
      </c>
      <c r="E230" s="45">
        <f t="shared" si="32"/>
        <v>274210</v>
      </c>
      <c r="F230" s="45">
        <f t="shared" si="32"/>
        <v>132248</v>
      </c>
      <c r="G230" s="45">
        <f t="shared" si="32"/>
        <v>129911</v>
      </c>
      <c r="H230" s="45">
        <f t="shared" si="32"/>
        <v>41572</v>
      </c>
      <c r="I230" s="45">
        <f t="shared" si="32"/>
        <v>38113</v>
      </c>
      <c r="J230" s="45">
        <f t="shared" si="32"/>
        <v>16642</v>
      </c>
      <c r="K230" s="45">
        <f t="shared" si="32"/>
        <v>12833</v>
      </c>
      <c r="L230" s="45">
        <f t="shared" si="32"/>
        <v>8163</v>
      </c>
      <c r="M230" s="45">
        <f t="shared" si="32"/>
        <v>4460</v>
      </c>
      <c r="N230" s="45">
        <f>SUM(L230,J230,H230,F230,D230)</f>
        <v>517474</v>
      </c>
      <c r="O230" s="45">
        <f>SUM(M230,K230,I230,G230,E230)</f>
        <v>459527</v>
      </c>
      <c r="P230" s="45">
        <f>SUM(N230:O230)</f>
        <v>977001</v>
      </c>
    </row>
    <row r="231" spans="1:16">
      <c r="B231" s="46"/>
      <c r="C231" s="46"/>
      <c r="D231" s="46"/>
      <c r="E231" s="46"/>
      <c r="F231" s="46"/>
      <c r="G231" s="46"/>
      <c r="H231" s="46"/>
      <c r="I231" s="46"/>
      <c r="J231" s="46"/>
      <c r="K231" s="46"/>
      <c r="L231" s="46"/>
      <c r="M231" s="46"/>
      <c r="N231" s="46"/>
      <c r="O231" s="46"/>
      <c r="P231" s="46"/>
    </row>
    <row r="232" spans="1:16">
      <c r="B232" s="46"/>
      <c r="C232" s="46"/>
      <c r="D232" s="46"/>
      <c r="E232" s="46"/>
      <c r="F232" s="46"/>
      <c r="G232" s="46"/>
      <c r="H232" s="46"/>
      <c r="I232" s="46"/>
      <c r="J232" s="46"/>
      <c r="K232" s="46"/>
      <c r="L232" s="46"/>
      <c r="M232" s="46"/>
      <c r="N232" s="46"/>
      <c r="O232" s="46"/>
      <c r="P232" s="46"/>
    </row>
    <row r="234" spans="1:16" ht="18">
      <c r="A234" s="1058" t="s">
        <v>153</v>
      </c>
      <c r="B234" s="1058"/>
      <c r="C234" s="1058"/>
      <c r="D234" s="1058"/>
      <c r="E234" s="1058"/>
      <c r="F234" s="1058"/>
      <c r="G234" s="1058"/>
      <c r="H234" s="1058"/>
      <c r="I234" s="1058"/>
      <c r="J234" s="1058"/>
      <c r="K234" s="1058"/>
      <c r="L234" s="1058"/>
      <c r="M234" s="1058"/>
      <c r="N234" s="1058"/>
      <c r="O234" s="1058"/>
    </row>
    <row r="235" spans="1:16">
      <c r="A235" s="1048" t="s">
        <v>17</v>
      </c>
      <c r="B235" s="1048"/>
      <c r="C235" s="1048"/>
      <c r="D235" s="1048"/>
      <c r="E235" s="1048"/>
      <c r="F235" s="1048"/>
      <c r="G235" s="1048"/>
      <c r="H235" s="1048"/>
      <c r="I235" s="1048"/>
      <c r="J235" s="1048"/>
      <c r="K235" s="1048"/>
      <c r="L235" s="1048"/>
      <c r="M235" s="1048"/>
      <c r="N235" s="1048"/>
      <c r="O235" s="1048"/>
    </row>
    <row r="236" spans="1:16">
      <c r="A236" s="1048"/>
      <c r="B236" s="1048"/>
      <c r="C236" s="1048"/>
      <c r="D236" s="1048"/>
      <c r="E236" s="1048"/>
      <c r="F236" s="1048"/>
      <c r="G236" s="1048"/>
      <c r="H236" s="1048"/>
      <c r="I236" s="1048"/>
      <c r="J236" s="1048"/>
      <c r="K236" s="1048"/>
      <c r="L236" s="1048"/>
      <c r="M236" s="1048"/>
      <c r="N236" s="1048"/>
      <c r="O236" s="1048"/>
    </row>
    <row r="237" spans="1:16" ht="24.75">
      <c r="A237" s="1047" t="s">
        <v>40</v>
      </c>
      <c r="B237" s="1047"/>
      <c r="C237" s="1040" t="s">
        <v>73</v>
      </c>
      <c r="D237" s="1047"/>
      <c r="E237" s="1040" t="s">
        <v>44</v>
      </c>
      <c r="F237" s="1047"/>
      <c r="G237" s="1040" t="s">
        <v>74</v>
      </c>
      <c r="H237" s="1047"/>
      <c r="I237" s="1040" t="s">
        <v>78</v>
      </c>
      <c r="J237" s="1047"/>
      <c r="K237" s="1040" t="s">
        <v>79</v>
      </c>
      <c r="L237" s="1040"/>
      <c r="M237" s="1040" t="s">
        <v>32</v>
      </c>
      <c r="N237" s="1040"/>
      <c r="O237" s="1040"/>
    </row>
    <row r="238" spans="1:16" ht="24.75">
      <c r="A238" s="1047"/>
      <c r="B238" s="1047"/>
      <c r="C238" s="18" t="s">
        <v>127</v>
      </c>
      <c r="D238" s="18" t="s">
        <v>34</v>
      </c>
      <c r="E238" s="18" t="s">
        <v>127</v>
      </c>
      <c r="F238" s="18" t="s">
        <v>34</v>
      </c>
      <c r="G238" s="18" t="s">
        <v>127</v>
      </c>
      <c r="H238" s="18" t="s">
        <v>34</v>
      </c>
      <c r="I238" s="18" t="s">
        <v>127</v>
      </c>
      <c r="J238" s="18" t="s">
        <v>34</v>
      </c>
      <c r="K238" s="18" t="s">
        <v>127</v>
      </c>
      <c r="L238" s="18" t="s">
        <v>34</v>
      </c>
      <c r="M238" s="18" t="s">
        <v>127</v>
      </c>
      <c r="N238" s="18" t="s">
        <v>34</v>
      </c>
      <c r="O238" s="18" t="s">
        <v>32</v>
      </c>
    </row>
    <row r="239" spans="1:16" ht="24.75">
      <c r="A239" s="1044" t="s">
        <v>52</v>
      </c>
      <c r="B239" s="1044"/>
      <c r="C239" s="4">
        <v>29288</v>
      </c>
      <c r="D239" s="4">
        <v>26757</v>
      </c>
      <c r="E239" s="4">
        <v>11256</v>
      </c>
      <c r="F239" s="4">
        <v>9541</v>
      </c>
      <c r="G239" s="4">
        <v>5251</v>
      </c>
      <c r="H239" s="4">
        <v>4324</v>
      </c>
      <c r="I239" s="4">
        <v>2655</v>
      </c>
      <c r="J239" s="4">
        <v>1943</v>
      </c>
      <c r="K239" s="4">
        <v>1222</v>
      </c>
      <c r="L239" s="4">
        <v>699</v>
      </c>
      <c r="M239" s="4">
        <f>K239+I239+G239+E239+C239</f>
        <v>49672</v>
      </c>
      <c r="N239" s="4">
        <f>L239+J239+H239+F239+D239</f>
        <v>43264</v>
      </c>
      <c r="O239" s="4">
        <f>SUM(M239:N239)</f>
        <v>92936</v>
      </c>
    </row>
    <row r="240" spans="1:16" ht="24.75">
      <c r="A240" s="1044" t="s">
        <v>53</v>
      </c>
      <c r="B240" s="1044"/>
      <c r="C240" s="4">
        <v>11584</v>
      </c>
      <c r="D240" s="4">
        <v>10635</v>
      </c>
      <c r="E240" s="4">
        <v>9107</v>
      </c>
      <c r="F240" s="4">
        <v>8219</v>
      </c>
      <c r="G240" s="4">
        <v>2158</v>
      </c>
      <c r="H240" s="4">
        <v>2475</v>
      </c>
      <c r="I240" s="4">
        <v>1006</v>
      </c>
      <c r="J240" s="4">
        <v>593</v>
      </c>
      <c r="K240" s="4">
        <v>644</v>
      </c>
      <c r="L240" s="4">
        <v>249</v>
      </c>
      <c r="M240" s="4">
        <f t="shared" ref="M240:N258" si="33">K240+I240+G240+E240+C240</f>
        <v>24499</v>
      </c>
      <c r="N240" s="4">
        <f t="shared" si="33"/>
        <v>22171</v>
      </c>
      <c r="O240" s="4">
        <f t="shared" ref="O240:O258" si="34">SUM(M240:N240)</f>
        <v>46670</v>
      </c>
    </row>
    <row r="241" spans="1:15" ht="24.75">
      <c r="A241" s="1044" t="s">
        <v>54</v>
      </c>
      <c r="B241" s="1044"/>
      <c r="C241" s="4">
        <v>10486</v>
      </c>
      <c r="D241" s="4">
        <v>9160</v>
      </c>
      <c r="E241" s="4">
        <v>5283</v>
      </c>
      <c r="F241" s="4">
        <v>4876</v>
      </c>
      <c r="G241" s="4">
        <v>1404</v>
      </c>
      <c r="H241" s="4">
        <v>1276</v>
      </c>
      <c r="I241" s="4">
        <v>477</v>
      </c>
      <c r="J241" s="4">
        <v>402</v>
      </c>
      <c r="K241" s="4">
        <v>200</v>
      </c>
      <c r="L241" s="4">
        <v>158</v>
      </c>
      <c r="M241" s="4">
        <f t="shared" si="33"/>
        <v>17850</v>
      </c>
      <c r="N241" s="4">
        <f t="shared" si="33"/>
        <v>15872</v>
      </c>
      <c r="O241" s="4">
        <f t="shared" si="34"/>
        <v>33722</v>
      </c>
    </row>
    <row r="242" spans="1:15" ht="24.75">
      <c r="A242" s="1044" t="s">
        <v>55</v>
      </c>
      <c r="B242" s="1044"/>
      <c r="C242" s="4">
        <v>16465</v>
      </c>
      <c r="D242" s="4">
        <v>15535</v>
      </c>
      <c r="E242" s="4">
        <v>3458</v>
      </c>
      <c r="F242" s="4">
        <v>2931</v>
      </c>
      <c r="G242" s="4">
        <v>1612</v>
      </c>
      <c r="H242" s="4">
        <v>1182</v>
      </c>
      <c r="I242" s="4">
        <v>707</v>
      </c>
      <c r="J242" s="4">
        <v>482</v>
      </c>
      <c r="K242" s="4">
        <v>349</v>
      </c>
      <c r="L242" s="4">
        <v>199</v>
      </c>
      <c r="M242" s="4">
        <f t="shared" si="33"/>
        <v>22591</v>
      </c>
      <c r="N242" s="4">
        <f t="shared" si="33"/>
        <v>20329</v>
      </c>
      <c r="O242" s="4">
        <f t="shared" si="34"/>
        <v>42920</v>
      </c>
    </row>
    <row r="243" spans="1:15" ht="24.75">
      <c r="A243" s="1044" t="s">
        <v>56</v>
      </c>
      <c r="B243" s="3" t="s">
        <v>57</v>
      </c>
      <c r="C243" s="4">
        <v>10773</v>
      </c>
      <c r="D243" s="4">
        <v>9722</v>
      </c>
      <c r="E243" s="4">
        <v>4473</v>
      </c>
      <c r="F243" s="4">
        <v>4796</v>
      </c>
      <c r="G243" s="4">
        <v>1040</v>
      </c>
      <c r="H243" s="4">
        <v>911</v>
      </c>
      <c r="I243" s="4">
        <v>377</v>
      </c>
      <c r="J243" s="4">
        <v>330</v>
      </c>
      <c r="K243" s="4">
        <v>155</v>
      </c>
      <c r="L243" s="4">
        <v>94</v>
      </c>
      <c r="M243" s="4">
        <f t="shared" si="33"/>
        <v>16818</v>
      </c>
      <c r="N243" s="4">
        <f t="shared" si="33"/>
        <v>15853</v>
      </c>
      <c r="O243" s="4">
        <f t="shared" si="34"/>
        <v>32671</v>
      </c>
    </row>
    <row r="244" spans="1:15" ht="24.75">
      <c r="A244" s="1044"/>
      <c r="B244" s="3" t="s">
        <v>58</v>
      </c>
      <c r="C244" s="4">
        <v>23226</v>
      </c>
      <c r="D244" s="4">
        <v>21345</v>
      </c>
      <c r="E244" s="4">
        <v>4973</v>
      </c>
      <c r="F244" s="4">
        <v>4201</v>
      </c>
      <c r="G244" s="4">
        <v>2215</v>
      </c>
      <c r="H244" s="4">
        <v>1758</v>
      </c>
      <c r="I244" s="4">
        <v>1006</v>
      </c>
      <c r="J244" s="4">
        <v>671</v>
      </c>
      <c r="K244" s="4">
        <v>321</v>
      </c>
      <c r="L244" s="4">
        <v>170</v>
      </c>
      <c r="M244" s="4">
        <f t="shared" si="33"/>
        <v>31741</v>
      </c>
      <c r="N244" s="4">
        <f t="shared" si="33"/>
        <v>28145</v>
      </c>
      <c r="O244" s="4">
        <f t="shared" si="34"/>
        <v>59886</v>
      </c>
    </row>
    <row r="245" spans="1:15" ht="24.75">
      <c r="A245" s="1044"/>
      <c r="B245" s="3" t="s">
        <v>59</v>
      </c>
      <c r="C245" s="4">
        <v>10019</v>
      </c>
      <c r="D245" s="4">
        <v>7861</v>
      </c>
      <c r="E245" s="4">
        <v>3695</v>
      </c>
      <c r="F245" s="4">
        <v>4615</v>
      </c>
      <c r="G245" s="4">
        <v>1251</v>
      </c>
      <c r="H245" s="4">
        <v>1116</v>
      </c>
      <c r="I245" s="4">
        <v>532</v>
      </c>
      <c r="J245" s="4">
        <v>581</v>
      </c>
      <c r="K245" s="4">
        <v>337</v>
      </c>
      <c r="L245" s="4">
        <v>148</v>
      </c>
      <c r="M245" s="4">
        <f t="shared" si="33"/>
        <v>15834</v>
      </c>
      <c r="N245" s="4">
        <f t="shared" si="33"/>
        <v>14321</v>
      </c>
      <c r="O245" s="4">
        <f t="shared" si="34"/>
        <v>30155</v>
      </c>
    </row>
    <row r="246" spans="1:15" ht="24.75">
      <c r="A246" s="1044"/>
      <c r="B246" s="3" t="s">
        <v>60</v>
      </c>
      <c r="C246" s="4">
        <v>4942</v>
      </c>
      <c r="D246" s="4">
        <v>5790</v>
      </c>
      <c r="E246" s="4">
        <v>3164</v>
      </c>
      <c r="F246" s="4">
        <v>2729</v>
      </c>
      <c r="G246" s="4">
        <v>727</v>
      </c>
      <c r="H246" s="4">
        <v>601</v>
      </c>
      <c r="I246" s="4">
        <v>293</v>
      </c>
      <c r="J246" s="4">
        <v>234</v>
      </c>
      <c r="K246" s="4">
        <v>149</v>
      </c>
      <c r="L246" s="4">
        <v>106</v>
      </c>
      <c r="M246" s="4">
        <f t="shared" si="33"/>
        <v>9275</v>
      </c>
      <c r="N246" s="4">
        <f t="shared" si="33"/>
        <v>9460</v>
      </c>
      <c r="O246" s="4">
        <f t="shared" si="34"/>
        <v>18735</v>
      </c>
    </row>
    <row r="247" spans="1:15" ht="24.75">
      <c r="A247" s="1044"/>
      <c r="B247" s="3" t="s">
        <v>61</v>
      </c>
      <c r="C247" s="4">
        <v>12257</v>
      </c>
      <c r="D247" s="4">
        <v>10286</v>
      </c>
      <c r="E247" s="4">
        <v>5816</v>
      </c>
      <c r="F247" s="4">
        <v>6301</v>
      </c>
      <c r="G247" s="4">
        <v>1442</v>
      </c>
      <c r="H247" s="4">
        <v>1330</v>
      </c>
      <c r="I247" s="4">
        <v>625</v>
      </c>
      <c r="J247" s="4">
        <v>467</v>
      </c>
      <c r="K247" s="4">
        <v>287</v>
      </c>
      <c r="L247" s="4">
        <v>201</v>
      </c>
      <c r="M247" s="4">
        <f t="shared" si="33"/>
        <v>20427</v>
      </c>
      <c r="N247" s="4">
        <f t="shared" si="33"/>
        <v>18585</v>
      </c>
      <c r="O247" s="4">
        <f t="shared" si="34"/>
        <v>39012</v>
      </c>
    </row>
    <row r="248" spans="1:15" ht="24.75">
      <c r="A248" s="1044"/>
      <c r="B248" s="3" t="s">
        <v>62</v>
      </c>
      <c r="C248" s="4">
        <v>8734</v>
      </c>
      <c r="D248" s="4">
        <v>8314</v>
      </c>
      <c r="E248" s="4">
        <v>4330</v>
      </c>
      <c r="F248" s="4">
        <v>3783</v>
      </c>
      <c r="G248" s="4">
        <v>1014</v>
      </c>
      <c r="H248" s="4">
        <v>967</v>
      </c>
      <c r="I248" s="4">
        <v>423</v>
      </c>
      <c r="J248" s="4">
        <v>294</v>
      </c>
      <c r="K248" s="4">
        <v>193</v>
      </c>
      <c r="L248" s="4">
        <v>106</v>
      </c>
      <c r="M248" s="4">
        <f t="shared" si="33"/>
        <v>14694</v>
      </c>
      <c r="N248" s="4">
        <f t="shared" si="33"/>
        <v>13464</v>
      </c>
      <c r="O248" s="4">
        <f t="shared" si="34"/>
        <v>28158</v>
      </c>
    </row>
    <row r="249" spans="1:15" ht="24.75">
      <c r="A249" s="1044" t="s">
        <v>63</v>
      </c>
      <c r="B249" s="1044"/>
      <c r="C249" s="4">
        <v>16278</v>
      </c>
      <c r="D249" s="4">
        <v>14125</v>
      </c>
      <c r="E249" s="4">
        <v>7702</v>
      </c>
      <c r="F249" s="4">
        <v>7338</v>
      </c>
      <c r="G249" s="4">
        <v>3020</v>
      </c>
      <c r="H249" s="4">
        <v>2714</v>
      </c>
      <c r="I249" s="4">
        <v>1382</v>
      </c>
      <c r="J249" s="4">
        <v>1101</v>
      </c>
      <c r="K249" s="4">
        <v>737</v>
      </c>
      <c r="L249" s="4">
        <v>453</v>
      </c>
      <c r="M249" s="4">
        <f t="shared" si="33"/>
        <v>29119</v>
      </c>
      <c r="N249" s="4">
        <f t="shared" si="33"/>
        <v>25731</v>
      </c>
      <c r="O249" s="4">
        <f t="shared" si="34"/>
        <v>54850</v>
      </c>
    </row>
    <row r="250" spans="1:15" ht="24.75">
      <c r="A250" s="1044" t="s">
        <v>64</v>
      </c>
      <c r="B250" s="1044"/>
      <c r="C250" s="4">
        <v>17140</v>
      </c>
      <c r="D250" s="4">
        <v>14709</v>
      </c>
      <c r="E250" s="4">
        <v>8796</v>
      </c>
      <c r="F250" s="4">
        <v>8487</v>
      </c>
      <c r="G250" s="4">
        <v>3085</v>
      </c>
      <c r="H250" s="4">
        <v>2586</v>
      </c>
      <c r="I250" s="4">
        <v>1683</v>
      </c>
      <c r="J250" s="4">
        <v>1273</v>
      </c>
      <c r="K250" s="4">
        <v>1364</v>
      </c>
      <c r="L250" s="4">
        <v>673</v>
      </c>
      <c r="M250" s="4">
        <f t="shared" si="33"/>
        <v>32068</v>
      </c>
      <c r="N250" s="4">
        <f t="shared" si="33"/>
        <v>27728</v>
      </c>
      <c r="O250" s="4">
        <f t="shared" si="34"/>
        <v>59796</v>
      </c>
    </row>
    <row r="251" spans="1:15" ht="24.75">
      <c r="A251" s="1044" t="s">
        <v>65</v>
      </c>
      <c r="B251" s="1044"/>
      <c r="C251" s="4">
        <v>9762</v>
      </c>
      <c r="D251" s="4">
        <v>8868</v>
      </c>
      <c r="E251" s="4">
        <v>5408</v>
      </c>
      <c r="F251" s="4">
        <v>5101</v>
      </c>
      <c r="G251" s="4">
        <v>2081</v>
      </c>
      <c r="H251" s="4">
        <v>1650</v>
      </c>
      <c r="I251" s="4">
        <v>944</v>
      </c>
      <c r="J251" s="4">
        <v>776</v>
      </c>
      <c r="K251" s="4">
        <v>571</v>
      </c>
      <c r="L251" s="4">
        <v>322</v>
      </c>
      <c r="M251" s="4">
        <f t="shared" si="33"/>
        <v>18766</v>
      </c>
      <c r="N251" s="4">
        <f t="shared" si="33"/>
        <v>16717</v>
      </c>
      <c r="O251" s="4">
        <f t="shared" si="34"/>
        <v>35483</v>
      </c>
    </row>
    <row r="252" spans="1:15" ht="24.75">
      <c r="A252" s="1044" t="s">
        <v>66</v>
      </c>
      <c r="B252" s="1044"/>
      <c r="C252" s="4">
        <v>13280</v>
      </c>
      <c r="D252" s="4">
        <v>10691</v>
      </c>
      <c r="E252" s="4">
        <v>4992</v>
      </c>
      <c r="F252" s="4">
        <v>5553</v>
      </c>
      <c r="G252" s="4">
        <v>2107</v>
      </c>
      <c r="H252" s="4">
        <v>2019</v>
      </c>
      <c r="I252" s="4">
        <v>1033</v>
      </c>
      <c r="J252" s="4">
        <v>877</v>
      </c>
      <c r="K252" s="4">
        <v>556</v>
      </c>
      <c r="L252" s="4">
        <v>351</v>
      </c>
      <c r="M252" s="4">
        <f t="shared" si="33"/>
        <v>21968</v>
      </c>
      <c r="N252" s="4">
        <f t="shared" si="33"/>
        <v>19491</v>
      </c>
      <c r="O252" s="4">
        <f t="shared" si="34"/>
        <v>41459</v>
      </c>
    </row>
    <row r="253" spans="1:15" ht="24.75">
      <c r="A253" s="1044" t="s">
        <v>92</v>
      </c>
      <c r="B253" s="1044"/>
      <c r="C253" s="4">
        <v>13136</v>
      </c>
      <c r="D253" s="4">
        <v>9749</v>
      </c>
      <c r="E253" s="4">
        <v>4581</v>
      </c>
      <c r="F253" s="4">
        <v>5149</v>
      </c>
      <c r="G253" s="4">
        <v>1604</v>
      </c>
      <c r="H253" s="4">
        <v>1575</v>
      </c>
      <c r="I253" s="4">
        <v>654</v>
      </c>
      <c r="J253" s="4">
        <v>583</v>
      </c>
      <c r="K253" s="4">
        <v>410</v>
      </c>
      <c r="L253" s="4">
        <v>212</v>
      </c>
      <c r="M253" s="4">
        <f t="shared" si="33"/>
        <v>20385</v>
      </c>
      <c r="N253" s="4">
        <f t="shared" si="33"/>
        <v>17268</v>
      </c>
      <c r="O253" s="4">
        <f t="shared" si="34"/>
        <v>37653</v>
      </c>
    </row>
    <row r="254" spans="1:15" ht="24.75">
      <c r="A254" s="1044" t="s">
        <v>68</v>
      </c>
      <c r="B254" s="1044"/>
      <c r="C254" s="4">
        <v>6479</v>
      </c>
      <c r="D254" s="4">
        <v>5278</v>
      </c>
      <c r="E254" s="4">
        <v>3664</v>
      </c>
      <c r="F254" s="4">
        <v>3515</v>
      </c>
      <c r="G254" s="4">
        <v>1497</v>
      </c>
      <c r="H254" s="4">
        <v>1293</v>
      </c>
      <c r="I254" s="4">
        <v>720</v>
      </c>
      <c r="J254" s="4">
        <v>467</v>
      </c>
      <c r="K254" s="4">
        <v>392</v>
      </c>
      <c r="L254" s="4">
        <v>215</v>
      </c>
      <c r="M254" s="4">
        <f t="shared" si="33"/>
        <v>12752</v>
      </c>
      <c r="N254" s="4">
        <f t="shared" si="33"/>
        <v>10768</v>
      </c>
      <c r="O254" s="4">
        <f t="shared" si="34"/>
        <v>23520</v>
      </c>
    </row>
    <row r="255" spans="1:15" ht="24.75">
      <c r="A255" s="1044" t="s">
        <v>69</v>
      </c>
      <c r="B255" s="1044"/>
      <c r="C255" s="4">
        <v>11380</v>
      </c>
      <c r="D255" s="4">
        <v>8496</v>
      </c>
      <c r="E255" s="4">
        <v>5634</v>
      </c>
      <c r="F255" s="4">
        <v>5846</v>
      </c>
      <c r="G255" s="4">
        <v>2186</v>
      </c>
      <c r="H255" s="4">
        <v>1906</v>
      </c>
      <c r="I255" s="4">
        <v>956</v>
      </c>
      <c r="J255" s="4">
        <v>593</v>
      </c>
      <c r="K255" s="4">
        <v>567</v>
      </c>
      <c r="L255" s="4">
        <v>199</v>
      </c>
      <c r="M255" s="4">
        <f t="shared" si="33"/>
        <v>20723</v>
      </c>
      <c r="N255" s="4">
        <f t="shared" si="33"/>
        <v>17040</v>
      </c>
      <c r="O255" s="4">
        <f t="shared" si="34"/>
        <v>37763</v>
      </c>
    </row>
    <row r="256" spans="1:15" ht="24.75">
      <c r="A256" s="1044" t="s">
        <v>70</v>
      </c>
      <c r="B256" s="1044"/>
      <c r="C256" s="4">
        <v>15802</v>
      </c>
      <c r="D256" s="4">
        <v>11614</v>
      </c>
      <c r="E256" s="4">
        <v>9752</v>
      </c>
      <c r="F256" s="4">
        <v>10679</v>
      </c>
      <c r="G256" s="4">
        <v>4090</v>
      </c>
      <c r="H256" s="4">
        <v>3692</v>
      </c>
      <c r="I256" s="4">
        <v>2078</v>
      </c>
      <c r="J256" s="4">
        <v>1524</v>
      </c>
      <c r="K256" s="4">
        <v>1183</v>
      </c>
      <c r="L256" s="4">
        <v>577</v>
      </c>
      <c r="M256" s="4">
        <f t="shared" si="33"/>
        <v>32905</v>
      </c>
      <c r="N256" s="4">
        <f t="shared" si="33"/>
        <v>28086</v>
      </c>
      <c r="O256" s="4">
        <f t="shared" si="34"/>
        <v>60991</v>
      </c>
    </row>
    <row r="257" spans="1:17" ht="24.75">
      <c r="A257" s="1044" t="s">
        <v>71</v>
      </c>
      <c r="B257" s="1044"/>
      <c r="C257" s="4">
        <v>7297</v>
      </c>
      <c r="D257" s="4">
        <v>6209</v>
      </c>
      <c r="E257" s="4">
        <v>4882</v>
      </c>
      <c r="F257" s="4">
        <v>4229</v>
      </c>
      <c r="G257" s="4">
        <v>2376</v>
      </c>
      <c r="H257" s="4">
        <v>1241</v>
      </c>
      <c r="I257" s="4">
        <v>1893</v>
      </c>
      <c r="J257" s="4">
        <v>865</v>
      </c>
      <c r="K257" s="4">
        <v>1401</v>
      </c>
      <c r="L257" s="4">
        <v>301</v>
      </c>
      <c r="M257" s="4">
        <f t="shared" si="33"/>
        <v>17849</v>
      </c>
      <c r="N257" s="4">
        <f t="shared" si="33"/>
        <v>12845</v>
      </c>
      <c r="O257" s="4">
        <f t="shared" si="34"/>
        <v>30694</v>
      </c>
    </row>
    <row r="258" spans="1:17" ht="24.75">
      <c r="A258" s="1044" t="s">
        <v>72</v>
      </c>
      <c r="B258" s="1044"/>
      <c r="C258" s="4">
        <v>25054</v>
      </c>
      <c r="D258" s="4">
        <v>21585</v>
      </c>
      <c r="E258" s="4">
        <v>11827</v>
      </c>
      <c r="F258" s="4">
        <v>12117</v>
      </c>
      <c r="G258" s="4">
        <v>4208</v>
      </c>
      <c r="H258" s="4">
        <v>3960</v>
      </c>
      <c r="I258" s="4">
        <v>1910</v>
      </c>
      <c r="J258" s="4">
        <v>1514</v>
      </c>
      <c r="K258" s="4">
        <v>892</v>
      </c>
      <c r="L258" s="4">
        <v>559</v>
      </c>
      <c r="M258" s="4">
        <f t="shared" si="33"/>
        <v>43891</v>
      </c>
      <c r="N258" s="4">
        <f t="shared" si="33"/>
        <v>39735</v>
      </c>
      <c r="O258" s="4">
        <f t="shared" si="34"/>
        <v>83626</v>
      </c>
    </row>
    <row r="259" spans="1:17" ht="24.75">
      <c r="A259" s="1047" t="s">
        <v>32</v>
      </c>
      <c r="B259" s="1047"/>
      <c r="C259" s="20">
        <f t="shared" ref="C259:O259" si="35">SUM(C239:C258)</f>
        <v>273382</v>
      </c>
      <c r="D259" s="20">
        <f t="shared" si="35"/>
        <v>236729</v>
      </c>
      <c r="E259" s="20">
        <f t="shared" si="35"/>
        <v>122793</v>
      </c>
      <c r="F259" s="20">
        <f t="shared" si="35"/>
        <v>120006</v>
      </c>
      <c r="G259" s="20">
        <f t="shared" si="35"/>
        <v>44368</v>
      </c>
      <c r="H259" s="20">
        <f t="shared" si="35"/>
        <v>38576</v>
      </c>
      <c r="I259" s="20">
        <f t="shared" si="35"/>
        <v>21354</v>
      </c>
      <c r="J259" s="20">
        <f t="shared" si="35"/>
        <v>15570</v>
      </c>
      <c r="K259" s="20">
        <f t="shared" si="35"/>
        <v>11930</v>
      </c>
      <c r="L259" s="20">
        <f t="shared" si="35"/>
        <v>5992</v>
      </c>
      <c r="M259" s="20">
        <f t="shared" si="35"/>
        <v>473827</v>
      </c>
      <c r="N259" s="20">
        <f t="shared" si="35"/>
        <v>416873</v>
      </c>
      <c r="O259" s="20">
        <f t="shared" si="35"/>
        <v>890700</v>
      </c>
    </row>
    <row r="262" spans="1:17" ht="18">
      <c r="A262" s="1048" t="s">
        <v>158</v>
      </c>
      <c r="B262" s="1048"/>
      <c r="C262" s="1048"/>
      <c r="D262" s="1048"/>
      <c r="E262" s="1048"/>
      <c r="F262" s="1048"/>
      <c r="G262" s="1048"/>
      <c r="H262" s="1048"/>
      <c r="I262" s="1048"/>
      <c r="J262" s="1048"/>
      <c r="K262" s="1048"/>
      <c r="L262" s="1048"/>
      <c r="M262" s="1048"/>
      <c r="N262" s="1048"/>
      <c r="O262" s="1048"/>
      <c r="P262" s="1048"/>
      <c r="Q262" s="1048"/>
    </row>
    <row r="263" spans="1:17" ht="15">
      <c r="A263" s="1052" t="s">
        <v>5</v>
      </c>
      <c r="B263" s="1052"/>
      <c r="C263" s="1052"/>
      <c r="D263" s="1052"/>
      <c r="E263" s="1052"/>
      <c r="F263" s="1052"/>
      <c r="G263" s="1052"/>
      <c r="H263" s="1052"/>
      <c r="I263" s="1052"/>
      <c r="J263" s="1052"/>
      <c r="K263" s="1052"/>
      <c r="L263" s="1052"/>
      <c r="M263" s="1052"/>
      <c r="N263" s="1052"/>
      <c r="O263" s="1052"/>
      <c r="P263" s="1052"/>
      <c r="Q263" s="1052"/>
    </row>
    <row r="264" spans="1:17" ht="15.75">
      <c r="B264" s="1059" t="s">
        <v>113</v>
      </c>
      <c r="C264" s="1059"/>
      <c r="D264" s="1059" t="s">
        <v>138</v>
      </c>
      <c r="E264" s="1059"/>
      <c r="F264" s="1073" t="s">
        <v>44</v>
      </c>
      <c r="G264" s="1074"/>
      <c r="H264" s="1073" t="s">
        <v>74</v>
      </c>
      <c r="I264" s="1074"/>
      <c r="J264" s="1059" t="s">
        <v>77</v>
      </c>
      <c r="K264" s="1059"/>
      <c r="L264" s="1059" t="s">
        <v>79</v>
      </c>
      <c r="M264" s="1059"/>
      <c r="N264" s="1059" t="s">
        <v>32</v>
      </c>
      <c r="O264" s="1059"/>
      <c r="P264" s="1059"/>
    </row>
    <row r="265" spans="1:17" ht="15.75">
      <c r="B265" s="1059"/>
      <c r="C265" s="1059"/>
      <c r="D265" s="26" t="s">
        <v>33</v>
      </c>
      <c r="E265" s="26" t="s">
        <v>34</v>
      </c>
      <c r="F265" s="26" t="s">
        <v>33</v>
      </c>
      <c r="G265" s="26" t="s">
        <v>34</v>
      </c>
      <c r="H265" s="26" t="s">
        <v>33</v>
      </c>
      <c r="I265" s="26" t="s">
        <v>34</v>
      </c>
      <c r="J265" s="26" t="s">
        <v>33</v>
      </c>
      <c r="K265" s="26" t="s">
        <v>34</v>
      </c>
      <c r="L265" s="26" t="s">
        <v>33</v>
      </c>
      <c r="M265" s="26" t="s">
        <v>34</v>
      </c>
      <c r="N265" s="26" t="s">
        <v>33</v>
      </c>
      <c r="O265" s="26" t="s">
        <v>34</v>
      </c>
      <c r="P265" s="26" t="s">
        <v>32</v>
      </c>
    </row>
    <row r="266" spans="1:17" ht="15.75">
      <c r="B266" s="1060" t="s">
        <v>52</v>
      </c>
      <c r="C266" s="1066"/>
      <c r="D266" s="37">
        <v>414</v>
      </c>
      <c r="E266" s="37">
        <v>217</v>
      </c>
      <c r="F266" s="37">
        <v>106</v>
      </c>
      <c r="G266" s="37">
        <v>61</v>
      </c>
      <c r="H266" s="37">
        <v>17</v>
      </c>
      <c r="I266" s="37">
        <v>7</v>
      </c>
      <c r="J266" s="37">
        <v>4</v>
      </c>
      <c r="K266" s="37">
        <v>1</v>
      </c>
      <c r="L266" s="37">
        <v>4</v>
      </c>
      <c r="M266" s="37">
        <v>1</v>
      </c>
      <c r="N266" s="37">
        <f t="shared" ref="N266:O286" si="36">SUM(L266,J266,H266,F266,D266)</f>
        <v>545</v>
      </c>
      <c r="O266" s="37">
        <f t="shared" si="36"/>
        <v>287</v>
      </c>
      <c r="P266" s="37">
        <f t="shared" ref="P266:P286" si="37">SUM(N266:O266)</f>
        <v>832</v>
      </c>
    </row>
    <row r="267" spans="1:17" ht="15.75">
      <c r="B267" s="1060" t="s">
        <v>53</v>
      </c>
      <c r="C267" s="1066"/>
      <c r="D267" s="37">
        <v>61</v>
      </c>
      <c r="E267" s="37">
        <v>11</v>
      </c>
      <c r="F267" s="37">
        <v>4</v>
      </c>
      <c r="G267" s="37">
        <v>0</v>
      </c>
      <c r="H267" s="37">
        <v>1</v>
      </c>
      <c r="I267" s="37">
        <v>0</v>
      </c>
      <c r="J267" s="37">
        <v>1</v>
      </c>
      <c r="K267" s="37">
        <v>0</v>
      </c>
      <c r="L267" s="37">
        <v>0</v>
      </c>
      <c r="M267" s="37">
        <v>0</v>
      </c>
      <c r="N267" s="37">
        <f t="shared" si="36"/>
        <v>67</v>
      </c>
      <c r="O267" s="37">
        <f t="shared" si="36"/>
        <v>11</v>
      </c>
      <c r="P267" s="37">
        <f t="shared" si="37"/>
        <v>78</v>
      </c>
    </row>
    <row r="268" spans="1:17" ht="15.75">
      <c r="B268" s="1060" t="s">
        <v>54</v>
      </c>
      <c r="C268" s="1066"/>
      <c r="D268" s="37">
        <v>98</v>
      </c>
      <c r="E268" s="37">
        <v>58</v>
      </c>
      <c r="F268" s="37">
        <v>42</v>
      </c>
      <c r="G268" s="37">
        <v>24</v>
      </c>
      <c r="H268" s="37">
        <v>1</v>
      </c>
      <c r="I268" s="37">
        <v>0</v>
      </c>
      <c r="J268" s="37">
        <v>0</v>
      </c>
      <c r="K268" s="37">
        <v>0</v>
      </c>
      <c r="L268" s="37">
        <v>0</v>
      </c>
      <c r="M268" s="37">
        <v>0</v>
      </c>
      <c r="N268" s="37">
        <f t="shared" si="36"/>
        <v>141</v>
      </c>
      <c r="O268" s="37">
        <f t="shared" si="36"/>
        <v>82</v>
      </c>
      <c r="P268" s="37">
        <f t="shared" si="37"/>
        <v>223</v>
      </c>
    </row>
    <row r="269" spans="1:17" ht="15.75">
      <c r="B269" s="1060" t="s">
        <v>55</v>
      </c>
      <c r="C269" s="1066"/>
      <c r="D269" s="37">
        <v>0</v>
      </c>
      <c r="E269" s="37">
        <v>0</v>
      </c>
      <c r="F269" s="37">
        <v>0</v>
      </c>
      <c r="G269" s="37">
        <v>0</v>
      </c>
      <c r="H269" s="37">
        <v>0</v>
      </c>
      <c r="I269" s="37">
        <v>0</v>
      </c>
      <c r="J269" s="37">
        <v>0</v>
      </c>
      <c r="K269" s="37">
        <v>0</v>
      </c>
      <c r="L269" s="37">
        <v>0</v>
      </c>
      <c r="M269" s="37">
        <v>0</v>
      </c>
      <c r="N269" s="37">
        <f t="shared" si="36"/>
        <v>0</v>
      </c>
      <c r="O269" s="37">
        <f t="shared" si="36"/>
        <v>0</v>
      </c>
      <c r="P269" s="37">
        <f t="shared" si="37"/>
        <v>0</v>
      </c>
    </row>
    <row r="270" spans="1:17" ht="15.75">
      <c r="B270" s="1060" t="s">
        <v>56</v>
      </c>
      <c r="C270" s="16" t="s">
        <v>99</v>
      </c>
      <c r="D270" s="37">
        <v>250</v>
      </c>
      <c r="E270" s="37">
        <v>121</v>
      </c>
      <c r="F270" s="37">
        <v>61</v>
      </c>
      <c r="G270" s="37">
        <v>19</v>
      </c>
      <c r="H270" s="37">
        <v>5</v>
      </c>
      <c r="I270" s="37">
        <v>0</v>
      </c>
      <c r="J270" s="37">
        <v>0</v>
      </c>
      <c r="K270" s="37">
        <v>0</v>
      </c>
      <c r="L270" s="37">
        <v>0</v>
      </c>
      <c r="M270" s="37">
        <v>0</v>
      </c>
      <c r="N270" s="37">
        <f t="shared" si="36"/>
        <v>316</v>
      </c>
      <c r="O270" s="37">
        <f t="shared" si="36"/>
        <v>140</v>
      </c>
      <c r="P270" s="37">
        <f t="shared" si="37"/>
        <v>456</v>
      </c>
    </row>
    <row r="271" spans="1:17" ht="15.75">
      <c r="B271" s="1060"/>
      <c r="C271" s="16" t="s">
        <v>100</v>
      </c>
      <c r="D271" s="37">
        <v>396</v>
      </c>
      <c r="E271" s="37">
        <v>291</v>
      </c>
      <c r="F271" s="37">
        <v>202</v>
      </c>
      <c r="G271" s="37">
        <v>133</v>
      </c>
      <c r="H271" s="37">
        <v>7</v>
      </c>
      <c r="I271" s="37">
        <v>1</v>
      </c>
      <c r="J271" s="37">
        <v>0</v>
      </c>
      <c r="K271" s="37">
        <v>0</v>
      </c>
      <c r="L271" s="37">
        <v>0</v>
      </c>
      <c r="M271" s="37">
        <v>0</v>
      </c>
      <c r="N271" s="37">
        <f t="shared" si="36"/>
        <v>605</v>
      </c>
      <c r="O271" s="37">
        <f t="shared" si="36"/>
        <v>425</v>
      </c>
      <c r="P271" s="37">
        <f t="shared" si="37"/>
        <v>1030</v>
      </c>
    </row>
    <row r="272" spans="1:17" ht="15.75">
      <c r="B272" s="1060"/>
      <c r="C272" s="16" t="s">
        <v>101</v>
      </c>
      <c r="D272" s="37">
        <v>17</v>
      </c>
      <c r="E272" s="37">
        <v>10</v>
      </c>
      <c r="F272" s="37">
        <v>4</v>
      </c>
      <c r="G272" s="37">
        <v>0</v>
      </c>
      <c r="H272" s="37">
        <v>1</v>
      </c>
      <c r="I272" s="37">
        <v>0</v>
      </c>
      <c r="J272" s="37">
        <v>0</v>
      </c>
      <c r="K272" s="37">
        <v>0</v>
      </c>
      <c r="L272" s="37">
        <v>0</v>
      </c>
      <c r="M272" s="37">
        <v>0</v>
      </c>
      <c r="N272" s="37">
        <f t="shared" si="36"/>
        <v>22</v>
      </c>
      <c r="O272" s="37">
        <f t="shared" si="36"/>
        <v>10</v>
      </c>
      <c r="P272" s="37">
        <f t="shared" si="37"/>
        <v>32</v>
      </c>
    </row>
    <row r="273" spans="2:16" ht="15.75">
      <c r="B273" s="1060"/>
      <c r="C273" s="16" t="s">
        <v>104</v>
      </c>
      <c r="D273" s="37">
        <v>204</v>
      </c>
      <c r="E273" s="37">
        <v>150</v>
      </c>
      <c r="F273" s="37">
        <v>85</v>
      </c>
      <c r="G273" s="37">
        <v>65</v>
      </c>
      <c r="H273" s="37">
        <v>3</v>
      </c>
      <c r="I273" s="37">
        <v>3</v>
      </c>
      <c r="J273" s="37">
        <v>0</v>
      </c>
      <c r="K273" s="37">
        <v>0</v>
      </c>
      <c r="L273" s="37">
        <v>0</v>
      </c>
      <c r="M273" s="37">
        <v>0</v>
      </c>
      <c r="N273" s="37">
        <f t="shared" si="36"/>
        <v>292</v>
      </c>
      <c r="O273" s="37">
        <f t="shared" si="36"/>
        <v>218</v>
      </c>
      <c r="P273" s="37">
        <f t="shared" si="37"/>
        <v>510</v>
      </c>
    </row>
    <row r="274" spans="2:16" ht="15.75">
      <c r="B274" s="1060"/>
      <c r="C274" s="16" t="s">
        <v>105</v>
      </c>
      <c r="D274" s="37">
        <v>115</v>
      </c>
      <c r="E274" s="37">
        <v>58</v>
      </c>
      <c r="F274" s="37">
        <v>10</v>
      </c>
      <c r="G274" s="37">
        <v>10</v>
      </c>
      <c r="H274" s="37">
        <v>2</v>
      </c>
      <c r="I274" s="37">
        <v>1</v>
      </c>
      <c r="J274" s="37">
        <v>0</v>
      </c>
      <c r="K274" s="37">
        <v>0</v>
      </c>
      <c r="L274" s="37">
        <v>0</v>
      </c>
      <c r="M274" s="37">
        <v>0</v>
      </c>
      <c r="N274" s="37">
        <f t="shared" si="36"/>
        <v>127</v>
      </c>
      <c r="O274" s="37">
        <f t="shared" si="36"/>
        <v>69</v>
      </c>
      <c r="P274" s="37">
        <f t="shared" si="37"/>
        <v>196</v>
      </c>
    </row>
    <row r="275" spans="2:16" ht="15.75">
      <c r="B275" s="1060"/>
      <c r="C275" s="16" t="s">
        <v>106</v>
      </c>
      <c r="D275" s="37">
        <v>198</v>
      </c>
      <c r="E275" s="37">
        <v>167</v>
      </c>
      <c r="F275" s="37">
        <v>60</v>
      </c>
      <c r="G275" s="37">
        <v>33</v>
      </c>
      <c r="H275" s="37">
        <v>0</v>
      </c>
      <c r="I275" s="37">
        <v>0</v>
      </c>
      <c r="J275" s="37">
        <v>0</v>
      </c>
      <c r="K275" s="37">
        <v>0</v>
      </c>
      <c r="L275" s="37">
        <v>1</v>
      </c>
      <c r="M275" s="37">
        <v>0</v>
      </c>
      <c r="N275" s="37">
        <f t="shared" si="36"/>
        <v>259</v>
      </c>
      <c r="O275" s="37">
        <f t="shared" si="36"/>
        <v>200</v>
      </c>
      <c r="P275" s="37">
        <f t="shared" si="37"/>
        <v>459</v>
      </c>
    </row>
    <row r="276" spans="2:16" ht="15.75">
      <c r="B276" s="1060" t="s">
        <v>63</v>
      </c>
      <c r="C276" s="1066"/>
      <c r="D276" s="37">
        <v>48</v>
      </c>
      <c r="E276" s="37">
        <v>18</v>
      </c>
      <c r="F276" s="37">
        <v>6</v>
      </c>
      <c r="G276" s="37">
        <v>3</v>
      </c>
      <c r="H276" s="37">
        <v>1</v>
      </c>
      <c r="I276" s="37">
        <v>1</v>
      </c>
      <c r="J276" s="37">
        <v>0</v>
      </c>
      <c r="K276" s="37">
        <v>0</v>
      </c>
      <c r="L276" s="37">
        <v>0</v>
      </c>
      <c r="M276" s="37">
        <v>0</v>
      </c>
      <c r="N276" s="37">
        <f t="shared" si="36"/>
        <v>55</v>
      </c>
      <c r="O276" s="37">
        <f t="shared" si="36"/>
        <v>22</v>
      </c>
      <c r="P276" s="37">
        <f t="shared" si="37"/>
        <v>77</v>
      </c>
    </row>
    <row r="277" spans="2:16" ht="15.75">
      <c r="B277" s="1060" t="s">
        <v>64</v>
      </c>
      <c r="C277" s="1066"/>
      <c r="D277" s="37">
        <v>58</v>
      </c>
      <c r="E277" s="37">
        <v>33</v>
      </c>
      <c r="F277" s="37">
        <v>53</v>
      </c>
      <c r="G277" s="37">
        <v>17</v>
      </c>
      <c r="H277" s="37">
        <v>20</v>
      </c>
      <c r="I277" s="37">
        <v>8</v>
      </c>
      <c r="J277" s="37">
        <v>1</v>
      </c>
      <c r="K277" s="37">
        <v>1</v>
      </c>
      <c r="L277" s="37">
        <v>1</v>
      </c>
      <c r="M277" s="37">
        <v>0</v>
      </c>
      <c r="N277" s="37">
        <f t="shared" si="36"/>
        <v>133</v>
      </c>
      <c r="O277" s="37">
        <f t="shared" si="36"/>
        <v>59</v>
      </c>
      <c r="P277" s="37">
        <f t="shared" si="37"/>
        <v>192</v>
      </c>
    </row>
    <row r="278" spans="2:16" ht="15.75">
      <c r="B278" s="1060" t="s">
        <v>132</v>
      </c>
      <c r="C278" s="1066"/>
      <c r="D278" s="37">
        <v>193</v>
      </c>
      <c r="E278" s="37">
        <v>77</v>
      </c>
      <c r="F278" s="37">
        <v>97</v>
      </c>
      <c r="G278" s="37">
        <v>28</v>
      </c>
      <c r="H278" s="37">
        <v>22</v>
      </c>
      <c r="I278" s="37">
        <v>4</v>
      </c>
      <c r="J278" s="37">
        <v>4</v>
      </c>
      <c r="K278" s="37">
        <v>1</v>
      </c>
      <c r="L278" s="37">
        <v>4</v>
      </c>
      <c r="M278" s="37">
        <v>1</v>
      </c>
      <c r="N278" s="37">
        <f t="shared" si="36"/>
        <v>320</v>
      </c>
      <c r="O278" s="37">
        <f t="shared" si="36"/>
        <v>111</v>
      </c>
      <c r="P278" s="37">
        <f t="shared" si="37"/>
        <v>431</v>
      </c>
    </row>
    <row r="279" spans="2:16" ht="15.75">
      <c r="B279" s="1060" t="s">
        <v>134</v>
      </c>
      <c r="C279" s="1066"/>
      <c r="D279" s="37">
        <v>299</v>
      </c>
      <c r="E279" s="37">
        <v>113</v>
      </c>
      <c r="F279" s="37">
        <v>99</v>
      </c>
      <c r="G279" s="37">
        <v>81</v>
      </c>
      <c r="H279" s="37">
        <v>16</v>
      </c>
      <c r="I279" s="37">
        <v>6</v>
      </c>
      <c r="J279" s="37">
        <v>3</v>
      </c>
      <c r="K279" s="37">
        <v>0</v>
      </c>
      <c r="L279" s="37">
        <v>6</v>
      </c>
      <c r="M279" s="37">
        <v>0</v>
      </c>
      <c r="N279" s="37">
        <f t="shared" si="36"/>
        <v>423</v>
      </c>
      <c r="O279" s="37">
        <f t="shared" si="36"/>
        <v>200</v>
      </c>
      <c r="P279" s="37">
        <f t="shared" si="37"/>
        <v>623</v>
      </c>
    </row>
    <row r="280" spans="2:16" ht="15.75">
      <c r="B280" s="1060" t="s">
        <v>133</v>
      </c>
      <c r="C280" s="1066"/>
      <c r="D280" s="37">
        <v>134</v>
      </c>
      <c r="E280" s="37">
        <v>82</v>
      </c>
      <c r="F280" s="37">
        <v>22</v>
      </c>
      <c r="G280" s="37">
        <v>12</v>
      </c>
      <c r="H280" s="37">
        <v>1</v>
      </c>
      <c r="I280" s="37">
        <v>0</v>
      </c>
      <c r="J280" s="37">
        <v>4</v>
      </c>
      <c r="K280" s="37">
        <v>0</v>
      </c>
      <c r="L280" s="37">
        <v>1</v>
      </c>
      <c r="M280" s="37">
        <v>0</v>
      </c>
      <c r="N280" s="37">
        <f t="shared" si="36"/>
        <v>162</v>
      </c>
      <c r="O280" s="37">
        <f t="shared" si="36"/>
        <v>94</v>
      </c>
      <c r="P280" s="37">
        <f t="shared" si="37"/>
        <v>256</v>
      </c>
    </row>
    <row r="281" spans="2:16" ht="15.75">
      <c r="B281" s="1060" t="s">
        <v>68</v>
      </c>
      <c r="C281" s="1066"/>
      <c r="D281" s="37">
        <v>40</v>
      </c>
      <c r="E281" s="37">
        <v>17</v>
      </c>
      <c r="F281" s="37">
        <v>31</v>
      </c>
      <c r="G281" s="37">
        <v>6</v>
      </c>
      <c r="H281" s="37">
        <v>9</v>
      </c>
      <c r="I281" s="37">
        <v>1</v>
      </c>
      <c r="J281" s="37">
        <v>0</v>
      </c>
      <c r="K281" s="37">
        <v>0</v>
      </c>
      <c r="L281" s="37">
        <v>0</v>
      </c>
      <c r="M281" s="37">
        <v>0</v>
      </c>
      <c r="N281" s="37">
        <f t="shared" si="36"/>
        <v>80</v>
      </c>
      <c r="O281" s="37">
        <f t="shared" si="36"/>
        <v>24</v>
      </c>
      <c r="P281" s="37">
        <f t="shared" si="37"/>
        <v>104</v>
      </c>
    </row>
    <row r="282" spans="2:16" ht="15.75">
      <c r="B282" s="1060" t="s">
        <v>69</v>
      </c>
      <c r="C282" s="1066"/>
      <c r="D282" s="37">
        <v>88</v>
      </c>
      <c r="E282" s="37">
        <v>29</v>
      </c>
      <c r="F282" s="37">
        <v>9</v>
      </c>
      <c r="G282" s="37">
        <v>4</v>
      </c>
      <c r="H282" s="37">
        <v>1</v>
      </c>
      <c r="I282" s="37">
        <v>0</v>
      </c>
      <c r="J282" s="37">
        <v>0</v>
      </c>
      <c r="K282" s="37">
        <v>0</v>
      </c>
      <c r="L282" s="37">
        <v>0</v>
      </c>
      <c r="M282" s="37">
        <v>0</v>
      </c>
      <c r="N282" s="37">
        <f t="shared" si="36"/>
        <v>98</v>
      </c>
      <c r="O282" s="37">
        <f t="shared" si="36"/>
        <v>33</v>
      </c>
      <c r="P282" s="37">
        <f t="shared" si="37"/>
        <v>131</v>
      </c>
    </row>
    <row r="283" spans="2:16" ht="15.75">
      <c r="B283" s="1060" t="s">
        <v>70</v>
      </c>
      <c r="C283" s="1066"/>
      <c r="D283" s="37">
        <v>325</v>
      </c>
      <c r="E283" s="37">
        <v>110</v>
      </c>
      <c r="F283" s="37">
        <v>81</v>
      </c>
      <c r="G283" s="37">
        <v>29</v>
      </c>
      <c r="H283" s="37">
        <v>11</v>
      </c>
      <c r="I283" s="37">
        <v>7</v>
      </c>
      <c r="J283" s="37">
        <v>3</v>
      </c>
      <c r="K283" s="37">
        <v>0</v>
      </c>
      <c r="L283" s="37">
        <v>1</v>
      </c>
      <c r="M283" s="37">
        <v>0</v>
      </c>
      <c r="N283" s="37">
        <f t="shared" si="36"/>
        <v>421</v>
      </c>
      <c r="O283" s="37">
        <f t="shared" si="36"/>
        <v>146</v>
      </c>
      <c r="P283" s="37">
        <f t="shared" si="37"/>
        <v>567</v>
      </c>
    </row>
    <row r="284" spans="2:16" ht="15.75">
      <c r="B284" s="1060" t="s">
        <v>71</v>
      </c>
      <c r="C284" s="1066"/>
      <c r="D284" s="37">
        <v>33</v>
      </c>
      <c r="E284" s="37">
        <v>20</v>
      </c>
      <c r="F284" s="37">
        <v>31</v>
      </c>
      <c r="G284" s="37">
        <v>7</v>
      </c>
      <c r="H284" s="37">
        <v>2</v>
      </c>
      <c r="I284" s="37">
        <v>2</v>
      </c>
      <c r="J284" s="37">
        <v>0</v>
      </c>
      <c r="K284" s="37">
        <v>0</v>
      </c>
      <c r="L284" s="37">
        <v>0</v>
      </c>
      <c r="M284" s="37">
        <v>0</v>
      </c>
      <c r="N284" s="37">
        <f t="shared" si="36"/>
        <v>66</v>
      </c>
      <c r="O284" s="37">
        <f t="shared" si="36"/>
        <v>29</v>
      </c>
      <c r="P284" s="37">
        <f t="shared" si="37"/>
        <v>95</v>
      </c>
    </row>
    <row r="285" spans="2:16" ht="15.75">
      <c r="B285" s="1060" t="s">
        <v>72</v>
      </c>
      <c r="C285" s="1066"/>
      <c r="D285" s="37">
        <v>1565</v>
      </c>
      <c r="E285" s="37">
        <v>649</v>
      </c>
      <c r="F285" s="37">
        <v>794</v>
      </c>
      <c r="G285" s="37">
        <v>351</v>
      </c>
      <c r="H285" s="37">
        <v>78</v>
      </c>
      <c r="I285" s="37">
        <v>32</v>
      </c>
      <c r="J285" s="37">
        <v>15</v>
      </c>
      <c r="K285" s="37">
        <v>8</v>
      </c>
      <c r="L285" s="37">
        <v>2</v>
      </c>
      <c r="M285" s="37">
        <v>1</v>
      </c>
      <c r="N285" s="37">
        <f t="shared" si="36"/>
        <v>2454</v>
      </c>
      <c r="O285" s="37">
        <f t="shared" si="36"/>
        <v>1041</v>
      </c>
      <c r="P285" s="37">
        <f t="shared" si="37"/>
        <v>3495</v>
      </c>
    </row>
    <row r="286" spans="2:16" ht="15.75">
      <c r="B286" s="1059" t="s">
        <v>32</v>
      </c>
      <c r="C286" s="1070"/>
      <c r="D286" s="39">
        <f t="shared" ref="D286:M286" si="38">SUM(D266:D285)</f>
        <v>4536</v>
      </c>
      <c r="E286" s="39">
        <f t="shared" si="38"/>
        <v>2231</v>
      </c>
      <c r="F286" s="39">
        <f t="shared" si="38"/>
        <v>1797</v>
      </c>
      <c r="G286" s="39">
        <f t="shared" si="38"/>
        <v>883</v>
      </c>
      <c r="H286" s="39">
        <f t="shared" si="38"/>
        <v>198</v>
      </c>
      <c r="I286" s="39">
        <f t="shared" si="38"/>
        <v>73</v>
      </c>
      <c r="J286" s="39">
        <f t="shared" si="38"/>
        <v>35</v>
      </c>
      <c r="K286" s="39">
        <f t="shared" si="38"/>
        <v>11</v>
      </c>
      <c r="L286" s="39">
        <f t="shared" si="38"/>
        <v>20</v>
      </c>
      <c r="M286" s="39">
        <f t="shared" si="38"/>
        <v>3</v>
      </c>
      <c r="N286" s="37">
        <f t="shared" si="36"/>
        <v>6586</v>
      </c>
      <c r="O286" s="37">
        <f t="shared" si="36"/>
        <v>3201</v>
      </c>
      <c r="P286" s="37">
        <f t="shared" si="37"/>
        <v>9787</v>
      </c>
    </row>
    <row r="291" spans="1:15" ht="18">
      <c r="A291" s="1075" t="s">
        <v>146</v>
      </c>
      <c r="B291" s="1075"/>
      <c r="C291" s="1075"/>
      <c r="D291" s="1075"/>
      <c r="E291" s="1075"/>
      <c r="F291" s="1075"/>
      <c r="G291" s="1075"/>
      <c r="H291" s="1075"/>
      <c r="I291" s="1075"/>
      <c r="J291" s="1075"/>
      <c r="K291" s="1075"/>
      <c r="L291" s="1075"/>
      <c r="M291" s="1075"/>
      <c r="N291" s="1075"/>
      <c r="O291" s="1075"/>
    </row>
    <row r="292" spans="1:15">
      <c r="A292" s="1076" t="s">
        <v>12</v>
      </c>
      <c r="B292" s="1076"/>
      <c r="C292" s="1076"/>
      <c r="D292" s="1076"/>
      <c r="E292" s="1076"/>
      <c r="F292" s="1076"/>
      <c r="G292" s="1076"/>
      <c r="H292" s="1076"/>
      <c r="I292" s="1076"/>
      <c r="J292" s="1076"/>
      <c r="K292" s="1076"/>
      <c r="L292" s="1076"/>
      <c r="M292" s="1076"/>
      <c r="N292" s="1076"/>
      <c r="O292" s="1076"/>
    </row>
    <row r="293" spans="1:15">
      <c r="A293" s="1076"/>
      <c r="B293" s="1076"/>
      <c r="C293" s="1076"/>
      <c r="D293" s="1076"/>
      <c r="E293" s="1076"/>
      <c r="F293" s="1076"/>
      <c r="G293" s="1076"/>
      <c r="H293" s="1076"/>
      <c r="I293" s="1076"/>
      <c r="J293" s="1076"/>
      <c r="K293" s="1076"/>
      <c r="L293" s="1076"/>
      <c r="M293" s="1076"/>
      <c r="N293" s="1076"/>
      <c r="O293" s="1076"/>
    </row>
    <row r="294" spans="1:15" ht="24.75">
      <c r="A294" s="1072" t="s">
        <v>40</v>
      </c>
      <c r="B294" s="1072"/>
      <c r="C294" s="1071" t="s">
        <v>73</v>
      </c>
      <c r="D294" s="1072"/>
      <c r="E294" s="1071" t="s">
        <v>44</v>
      </c>
      <c r="F294" s="1072"/>
      <c r="G294" s="1071" t="s">
        <v>74</v>
      </c>
      <c r="H294" s="1072"/>
      <c r="I294" s="1071" t="s">
        <v>78</v>
      </c>
      <c r="J294" s="1072"/>
      <c r="K294" s="1071" t="s">
        <v>79</v>
      </c>
      <c r="L294" s="1071"/>
      <c r="M294" s="1071" t="s">
        <v>32</v>
      </c>
      <c r="N294" s="1071"/>
      <c r="O294" s="1071"/>
    </row>
    <row r="295" spans="1:15" ht="24.75">
      <c r="A295" s="1072"/>
      <c r="B295" s="1072"/>
      <c r="C295" s="47" t="s">
        <v>127</v>
      </c>
      <c r="D295" s="47" t="s">
        <v>34</v>
      </c>
      <c r="E295" s="47" t="s">
        <v>127</v>
      </c>
      <c r="F295" s="47" t="s">
        <v>34</v>
      </c>
      <c r="G295" s="47" t="s">
        <v>127</v>
      </c>
      <c r="H295" s="47" t="s">
        <v>34</v>
      </c>
      <c r="I295" s="47" t="s">
        <v>127</v>
      </c>
      <c r="J295" s="47" t="s">
        <v>34</v>
      </c>
      <c r="K295" s="47" t="s">
        <v>127</v>
      </c>
      <c r="L295" s="47" t="s">
        <v>34</v>
      </c>
      <c r="M295" s="47" t="s">
        <v>127</v>
      </c>
      <c r="N295" s="47" t="s">
        <v>34</v>
      </c>
      <c r="O295" s="47" t="s">
        <v>32</v>
      </c>
    </row>
    <row r="296" spans="1:15" ht="24.75">
      <c r="A296" s="1072" t="s">
        <v>52</v>
      </c>
      <c r="B296" s="1072"/>
      <c r="C296" s="48">
        <f t="shared" ref="C296:L296" si="39">D266+C239</f>
        <v>29702</v>
      </c>
      <c r="D296" s="48">
        <f t="shared" si="39"/>
        <v>26974</v>
      </c>
      <c r="E296" s="48">
        <f t="shared" si="39"/>
        <v>11362</v>
      </c>
      <c r="F296" s="48">
        <f t="shared" si="39"/>
        <v>9602</v>
      </c>
      <c r="G296" s="48">
        <f t="shared" si="39"/>
        <v>5268</v>
      </c>
      <c r="H296" s="48">
        <f t="shared" si="39"/>
        <v>4331</v>
      </c>
      <c r="I296" s="48">
        <f t="shared" si="39"/>
        <v>2659</v>
      </c>
      <c r="J296" s="48">
        <f t="shared" si="39"/>
        <v>1944</v>
      </c>
      <c r="K296" s="48">
        <f t="shared" si="39"/>
        <v>1226</v>
      </c>
      <c r="L296" s="48">
        <f t="shared" si="39"/>
        <v>700</v>
      </c>
      <c r="M296" s="48">
        <f>SUM(K296,I296,G296,E296,C296)</f>
        <v>50217</v>
      </c>
      <c r="N296" s="48">
        <f>SUM(L296,J296,H296,F296,D296)</f>
        <v>43551</v>
      </c>
      <c r="O296" s="48">
        <f>SUM(M296:N296)</f>
        <v>93768</v>
      </c>
    </row>
    <row r="297" spans="1:15" ht="24.75">
      <c r="A297" s="1072" t="s">
        <v>53</v>
      </c>
      <c r="B297" s="1072"/>
      <c r="C297" s="48">
        <f t="shared" ref="C297:L315" si="40">D267+C240</f>
        <v>11645</v>
      </c>
      <c r="D297" s="48">
        <f t="shared" si="40"/>
        <v>10646</v>
      </c>
      <c r="E297" s="48">
        <f t="shared" si="40"/>
        <v>9111</v>
      </c>
      <c r="F297" s="48">
        <f t="shared" si="40"/>
        <v>8219</v>
      </c>
      <c r="G297" s="48">
        <f t="shared" si="40"/>
        <v>2159</v>
      </c>
      <c r="H297" s="48">
        <f t="shared" si="40"/>
        <v>2475</v>
      </c>
      <c r="I297" s="48">
        <f t="shared" si="40"/>
        <v>1007</v>
      </c>
      <c r="J297" s="48">
        <f t="shared" si="40"/>
        <v>593</v>
      </c>
      <c r="K297" s="48">
        <f t="shared" si="40"/>
        <v>644</v>
      </c>
      <c r="L297" s="48">
        <f t="shared" si="40"/>
        <v>249</v>
      </c>
      <c r="M297" s="48">
        <f t="shared" ref="M297:N315" si="41">SUM(K297,I297,G297,E297,C297)</f>
        <v>24566</v>
      </c>
      <c r="N297" s="48">
        <f t="shared" si="41"/>
        <v>22182</v>
      </c>
      <c r="O297" s="48">
        <f t="shared" ref="O297:O315" si="42">SUM(M297:N297)</f>
        <v>46748</v>
      </c>
    </row>
    <row r="298" spans="1:15" ht="24.75">
      <c r="A298" s="1072" t="s">
        <v>54</v>
      </c>
      <c r="B298" s="1072"/>
      <c r="C298" s="48">
        <f t="shared" si="40"/>
        <v>10584</v>
      </c>
      <c r="D298" s="48">
        <f t="shared" si="40"/>
        <v>9218</v>
      </c>
      <c r="E298" s="48">
        <f t="shared" si="40"/>
        <v>5325</v>
      </c>
      <c r="F298" s="48">
        <f t="shared" si="40"/>
        <v>4900</v>
      </c>
      <c r="G298" s="48">
        <f t="shared" si="40"/>
        <v>1405</v>
      </c>
      <c r="H298" s="48">
        <f t="shared" si="40"/>
        <v>1276</v>
      </c>
      <c r="I298" s="48">
        <f t="shared" si="40"/>
        <v>477</v>
      </c>
      <c r="J298" s="48">
        <f t="shared" si="40"/>
        <v>402</v>
      </c>
      <c r="K298" s="48">
        <f t="shared" si="40"/>
        <v>200</v>
      </c>
      <c r="L298" s="48">
        <f t="shared" si="40"/>
        <v>158</v>
      </c>
      <c r="M298" s="48">
        <f t="shared" si="41"/>
        <v>17991</v>
      </c>
      <c r="N298" s="48">
        <f t="shared" si="41"/>
        <v>15954</v>
      </c>
      <c r="O298" s="48">
        <f t="shared" si="42"/>
        <v>33945</v>
      </c>
    </row>
    <row r="299" spans="1:15" ht="24.75">
      <c r="A299" s="1072" t="s">
        <v>55</v>
      </c>
      <c r="B299" s="1072"/>
      <c r="C299" s="48">
        <f t="shared" si="40"/>
        <v>16465</v>
      </c>
      <c r="D299" s="48">
        <f t="shared" si="40"/>
        <v>15535</v>
      </c>
      <c r="E299" s="48">
        <f t="shared" si="40"/>
        <v>3458</v>
      </c>
      <c r="F299" s="48">
        <f t="shared" si="40"/>
        <v>2931</v>
      </c>
      <c r="G299" s="48">
        <f t="shared" si="40"/>
        <v>1612</v>
      </c>
      <c r="H299" s="48">
        <f t="shared" si="40"/>
        <v>1182</v>
      </c>
      <c r="I299" s="48">
        <f t="shared" si="40"/>
        <v>707</v>
      </c>
      <c r="J299" s="48">
        <f t="shared" si="40"/>
        <v>482</v>
      </c>
      <c r="K299" s="48">
        <f t="shared" si="40"/>
        <v>349</v>
      </c>
      <c r="L299" s="48">
        <f t="shared" si="40"/>
        <v>199</v>
      </c>
      <c r="M299" s="48">
        <f t="shared" si="41"/>
        <v>22591</v>
      </c>
      <c r="N299" s="48">
        <f t="shared" si="41"/>
        <v>20329</v>
      </c>
      <c r="O299" s="48">
        <f t="shared" si="42"/>
        <v>42920</v>
      </c>
    </row>
    <row r="300" spans="1:15" ht="24.75">
      <c r="A300" s="1072" t="s">
        <v>56</v>
      </c>
      <c r="B300" s="47" t="s">
        <v>57</v>
      </c>
      <c r="C300" s="48">
        <f t="shared" si="40"/>
        <v>11023</v>
      </c>
      <c r="D300" s="48">
        <f t="shared" si="40"/>
        <v>9843</v>
      </c>
      <c r="E300" s="48">
        <f t="shared" si="40"/>
        <v>4534</v>
      </c>
      <c r="F300" s="48">
        <f t="shared" si="40"/>
        <v>4815</v>
      </c>
      <c r="G300" s="48">
        <f t="shared" si="40"/>
        <v>1045</v>
      </c>
      <c r="H300" s="48">
        <f t="shared" si="40"/>
        <v>911</v>
      </c>
      <c r="I300" s="48">
        <f t="shared" si="40"/>
        <v>377</v>
      </c>
      <c r="J300" s="48">
        <f t="shared" si="40"/>
        <v>330</v>
      </c>
      <c r="K300" s="48">
        <f t="shared" si="40"/>
        <v>155</v>
      </c>
      <c r="L300" s="48">
        <f t="shared" si="40"/>
        <v>94</v>
      </c>
      <c r="M300" s="48">
        <f t="shared" si="41"/>
        <v>17134</v>
      </c>
      <c r="N300" s="48">
        <f t="shared" si="41"/>
        <v>15993</v>
      </c>
      <c r="O300" s="48">
        <f t="shared" si="42"/>
        <v>33127</v>
      </c>
    </row>
    <row r="301" spans="1:15" ht="24.75">
      <c r="A301" s="1072"/>
      <c r="B301" s="47" t="s">
        <v>58</v>
      </c>
      <c r="C301" s="48">
        <f t="shared" si="40"/>
        <v>23622</v>
      </c>
      <c r="D301" s="48">
        <f t="shared" si="40"/>
        <v>21636</v>
      </c>
      <c r="E301" s="48">
        <f t="shared" si="40"/>
        <v>5175</v>
      </c>
      <c r="F301" s="48">
        <f t="shared" si="40"/>
        <v>4334</v>
      </c>
      <c r="G301" s="48">
        <f t="shared" si="40"/>
        <v>2222</v>
      </c>
      <c r="H301" s="48">
        <f t="shared" si="40"/>
        <v>1759</v>
      </c>
      <c r="I301" s="48">
        <f t="shared" si="40"/>
        <v>1006</v>
      </c>
      <c r="J301" s="48">
        <f t="shared" si="40"/>
        <v>671</v>
      </c>
      <c r="K301" s="48">
        <f t="shared" si="40"/>
        <v>321</v>
      </c>
      <c r="L301" s="48">
        <f t="shared" si="40"/>
        <v>170</v>
      </c>
      <c r="M301" s="48">
        <f t="shared" si="41"/>
        <v>32346</v>
      </c>
      <c r="N301" s="48">
        <f t="shared" si="41"/>
        <v>28570</v>
      </c>
      <c r="O301" s="48">
        <f t="shared" si="42"/>
        <v>60916</v>
      </c>
    </row>
    <row r="302" spans="1:15" ht="24.75">
      <c r="A302" s="1072"/>
      <c r="B302" s="47" t="s">
        <v>59</v>
      </c>
      <c r="C302" s="48">
        <f t="shared" si="40"/>
        <v>10036</v>
      </c>
      <c r="D302" s="48">
        <f t="shared" si="40"/>
        <v>7871</v>
      </c>
      <c r="E302" s="48">
        <f t="shared" si="40"/>
        <v>3699</v>
      </c>
      <c r="F302" s="48">
        <f t="shared" si="40"/>
        <v>4615</v>
      </c>
      <c r="G302" s="48">
        <f t="shared" si="40"/>
        <v>1252</v>
      </c>
      <c r="H302" s="48">
        <f t="shared" si="40"/>
        <v>1116</v>
      </c>
      <c r="I302" s="48">
        <f t="shared" si="40"/>
        <v>532</v>
      </c>
      <c r="J302" s="48">
        <f t="shared" si="40"/>
        <v>581</v>
      </c>
      <c r="K302" s="48">
        <f t="shared" si="40"/>
        <v>337</v>
      </c>
      <c r="L302" s="48">
        <f t="shared" si="40"/>
        <v>148</v>
      </c>
      <c r="M302" s="48">
        <f t="shared" si="41"/>
        <v>15856</v>
      </c>
      <c r="N302" s="48">
        <f t="shared" si="41"/>
        <v>14331</v>
      </c>
      <c r="O302" s="48">
        <f t="shared" si="42"/>
        <v>30187</v>
      </c>
    </row>
    <row r="303" spans="1:15" ht="24.75">
      <c r="A303" s="1072"/>
      <c r="B303" s="47" t="s">
        <v>60</v>
      </c>
      <c r="C303" s="48">
        <f t="shared" si="40"/>
        <v>5146</v>
      </c>
      <c r="D303" s="48">
        <f t="shared" si="40"/>
        <v>5940</v>
      </c>
      <c r="E303" s="48">
        <f t="shared" si="40"/>
        <v>3249</v>
      </c>
      <c r="F303" s="48">
        <f t="shared" si="40"/>
        <v>2794</v>
      </c>
      <c r="G303" s="48">
        <f t="shared" si="40"/>
        <v>730</v>
      </c>
      <c r="H303" s="48">
        <f t="shared" si="40"/>
        <v>604</v>
      </c>
      <c r="I303" s="48">
        <f t="shared" si="40"/>
        <v>293</v>
      </c>
      <c r="J303" s="48">
        <f t="shared" si="40"/>
        <v>234</v>
      </c>
      <c r="K303" s="48">
        <f t="shared" si="40"/>
        <v>149</v>
      </c>
      <c r="L303" s="48">
        <f t="shared" si="40"/>
        <v>106</v>
      </c>
      <c r="M303" s="48">
        <f t="shared" si="41"/>
        <v>9567</v>
      </c>
      <c r="N303" s="48">
        <f t="shared" si="41"/>
        <v>9678</v>
      </c>
      <c r="O303" s="48">
        <f t="shared" si="42"/>
        <v>19245</v>
      </c>
    </row>
    <row r="304" spans="1:15" ht="24.75">
      <c r="A304" s="1072"/>
      <c r="B304" s="47" t="s">
        <v>61</v>
      </c>
      <c r="C304" s="48">
        <f t="shared" si="40"/>
        <v>12372</v>
      </c>
      <c r="D304" s="48">
        <f t="shared" si="40"/>
        <v>10344</v>
      </c>
      <c r="E304" s="48">
        <f t="shared" si="40"/>
        <v>5826</v>
      </c>
      <c r="F304" s="48">
        <f t="shared" si="40"/>
        <v>6311</v>
      </c>
      <c r="G304" s="48">
        <f t="shared" si="40"/>
        <v>1444</v>
      </c>
      <c r="H304" s="48">
        <f t="shared" si="40"/>
        <v>1331</v>
      </c>
      <c r="I304" s="48">
        <f t="shared" si="40"/>
        <v>625</v>
      </c>
      <c r="J304" s="48">
        <f t="shared" si="40"/>
        <v>467</v>
      </c>
      <c r="K304" s="48">
        <f t="shared" si="40"/>
        <v>287</v>
      </c>
      <c r="L304" s="48">
        <f t="shared" si="40"/>
        <v>201</v>
      </c>
      <c r="M304" s="48">
        <f t="shared" si="41"/>
        <v>20554</v>
      </c>
      <c r="N304" s="48">
        <f t="shared" si="41"/>
        <v>18654</v>
      </c>
      <c r="O304" s="48">
        <f t="shared" si="42"/>
        <v>39208</v>
      </c>
    </row>
    <row r="305" spans="1:15" ht="24.75">
      <c r="A305" s="1072"/>
      <c r="B305" s="47" t="s">
        <v>62</v>
      </c>
      <c r="C305" s="48">
        <f t="shared" si="40"/>
        <v>8932</v>
      </c>
      <c r="D305" s="48">
        <f t="shared" si="40"/>
        <v>8481</v>
      </c>
      <c r="E305" s="48">
        <f t="shared" si="40"/>
        <v>4390</v>
      </c>
      <c r="F305" s="48">
        <f t="shared" si="40"/>
        <v>3816</v>
      </c>
      <c r="G305" s="48">
        <f t="shared" si="40"/>
        <v>1014</v>
      </c>
      <c r="H305" s="48">
        <f t="shared" si="40"/>
        <v>967</v>
      </c>
      <c r="I305" s="48">
        <f t="shared" si="40"/>
        <v>423</v>
      </c>
      <c r="J305" s="48">
        <f t="shared" si="40"/>
        <v>294</v>
      </c>
      <c r="K305" s="48">
        <f t="shared" si="40"/>
        <v>194</v>
      </c>
      <c r="L305" s="48">
        <f t="shared" si="40"/>
        <v>106</v>
      </c>
      <c r="M305" s="48">
        <f t="shared" si="41"/>
        <v>14953</v>
      </c>
      <c r="N305" s="48">
        <f t="shared" si="41"/>
        <v>13664</v>
      </c>
      <c r="O305" s="48">
        <f t="shared" si="42"/>
        <v>28617</v>
      </c>
    </row>
    <row r="306" spans="1:15" ht="24.75">
      <c r="A306" s="1072" t="s">
        <v>63</v>
      </c>
      <c r="B306" s="1072"/>
      <c r="C306" s="48">
        <f t="shared" si="40"/>
        <v>16326</v>
      </c>
      <c r="D306" s="48">
        <f t="shared" si="40"/>
        <v>14143</v>
      </c>
      <c r="E306" s="48">
        <f t="shared" si="40"/>
        <v>7708</v>
      </c>
      <c r="F306" s="48">
        <f t="shared" si="40"/>
        <v>7341</v>
      </c>
      <c r="G306" s="48">
        <f t="shared" si="40"/>
        <v>3021</v>
      </c>
      <c r="H306" s="48">
        <f t="shared" si="40"/>
        <v>2715</v>
      </c>
      <c r="I306" s="48">
        <f t="shared" si="40"/>
        <v>1382</v>
      </c>
      <c r="J306" s="48">
        <f t="shared" si="40"/>
        <v>1101</v>
      </c>
      <c r="K306" s="48">
        <f t="shared" si="40"/>
        <v>737</v>
      </c>
      <c r="L306" s="48">
        <f t="shared" si="40"/>
        <v>453</v>
      </c>
      <c r="M306" s="48">
        <f t="shared" si="41"/>
        <v>29174</v>
      </c>
      <c r="N306" s="48">
        <f t="shared" si="41"/>
        <v>25753</v>
      </c>
      <c r="O306" s="48">
        <f t="shared" si="42"/>
        <v>54927</v>
      </c>
    </row>
    <row r="307" spans="1:15" ht="24.75">
      <c r="A307" s="1072" t="s">
        <v>64</v>
      </c>
      <c r="B307" s="1072"/>
      <c r="C307" s="48">
        <f t="shared" si="40"/>
        <v>17198</v>
      </c>
      <c r="D307" s="48">
        <f t="shared" si="40"/>
        <v>14742</v>
      </c>
      <c r="E307" s="48">
        <f t="shared" si="40"/>
        <v>8849</v>
      </c>
      <c r="F307" s="48">
        <f t="shared" si="40"/>
        <v>8504</v>
      </c>
      <c r="G307" s="48">
        <f t="shared" si="40"/>
        <v>3105</v>
      </c>
      <c r="H307" s="48">
        <f t="shared" si="40"/>
        <v>2594</v>
      </c>
      <c r="I307" s="48">
        <f t="shared" si="40"/>
        <v>1684</v>
      </c>
      <c r="J307" s="48">
        <f t="shared" si="40"/>
        <v>1274</v>
      </c>
      <c r="K307" s="48">
        <f t="shared" si="40"/>
        <v>1365</v>
      </c>
      <c r="L307" s="48">
        <f t="shared" si="40"/>
        <v>673</v>
      </c>
      <c r="M307" s="48">
        <f t="shared" si="41"/>
        <v>32201</v>
      </c>
      <c r="N307" s="48">
        <f t="shared" si="41"/>
        <v>27787</v>
      </c>
      <c r="O307" s="48">
        <f t="shared" si="42"/>
        <v>59988</v>
      </c>
    </row>
    <row r="308" spans="1:15" ht="24.75">
      <c r="A308" s="1072" t="s">
        <v>65</v>
      </c>
      <c r="B308" s="1072"/>
      <c r="C308" s="48">
        <f t="shared" si="40"/>
        <v>9955</v>
      </c>
      <c r="D308" s="48">
        <f t="shared" si="40"/>
        <v>8945</v>
      </c>
      <c r="E308" s="48">
        <f t="shared" si="40"/>
        <v>5505</v>
      </c>
      <c r="F308" s="48">
        <f t="shared" si="40"/>
        <v>5129</v>
      </c>
      <c r="G308" s="48">
        <f t="shared" si="40"/>
        <v>2103</v>
      </c>
      <c r="H308" s="48">
        <f t="shared" si="40"/>
        <v>1654</v>
      </c>
      <c r="I308" s="48">
        <f t="shared" si="40"/>
        <v>948</v>
      </c>
      <c r="J308" s="48">
        <f t="shared" si="40"/>
        <v>777</v>
      </c>
      <c r="K308" s="48">
        <f t="shared" si="40"/>
        <v>575</v>
      </c>
      <c r="L308" s="48">
        <f t="shared" si="40"/>
        <v>323</v>
      </c>
      <c r="M308" s="48">
        <f t="shared" si="41"/>
        <v>19086</v>
      </c>
      <c r="N308" s="48">
        <f t="shared" si="41"/>
        <v>16828</v>
      </c>
      <c r="O308" s="48">
        <f t="shared" si="42"/>
        <v>35914</v>
      </c>
    </row>
    <row r="309" spans="1:15" ht="24.75">
      <c r="A309" s="1072" t="s">
        <v>66</v>
      </c>
      <c r="B309" s="1072"/>
      <c r="C309" s="48">
        <f t="shared" si="40"/>
        <v>13579</v>
      </c>
      <c r="D309" s="48">
        <f t="shared" si="40"/>
        <v>10804</v>
      </c>
      <c r="E309" s="48">
        <f t="shared" si="40"/>
        <v>5091</v>
      </c>
      <c r="F309" s="48">
        <f t="shared" si="40"/>
        <v>5634</v>
      </c>
      <c r="G309" s="48">
        <f t="shared" si="40"/>
        <v>2123</v>
      </c>
      <c r="H309" s="48">
        <f t="shared" si="40"/>
        <v>2025</v>
      </c>
      <c r="I309" s="48">
        <f t="shared" si="40"/>
        <v>1036</v>
      </c>
      <c r="J309" s="48">
        <f t="shared" si="40"/>
        <v>877</v>
      </c>
      <c r="K309" s="48">
        <f t="shared" si="40"/>
        <v>562</v>
      </c>
      <c r="L309" s="48">
        <f t="shared" si="40"/>
        <v>351</v>
      </c>
      <c r="M309" s="48">
        <f t="shared" si="41"/>
        <v>22391</v>
      </c>
      <c r="N309" s="48">
        <f t="shared" si="41"/>
        <v>19691</v>
      </c>
      <c r="O309" s="48">
        <f t="shared" si="42"/>
        <v>42082</v>
      </c>
    </row>
    <row r="310" spans="1:15" ht="24.75">
      <c r="A310" s="1072" t="s">
        <v>92</v>
      </c>
      <c r="B310" s="1072"/>
      <c r="C310" s="48">
        <f t="shared" si="40"/>
        <v>13270</v>
      </c>
      <c r="D310" s="48">
        <f t="shared" si="40"/>
        <v>9831</v>
      </c>
      <c r="E310" s="48">
        <f t="shared" si="40"/>
        <v>4603</v>
      </c>
      <c r="F310" s="48">
        <f t="shared" si="40"/>
        <v>5161</v>
      </c>
      <c r="G310" s="48">
        <f t="shared" si="40"/>
        <v>1605</v>
      </c>
      <c r="H310" s="48">
        <f t="shared" si="40"/>
        <v>1575</v>
      </c>
      <c r="I310" s="48">
        <f t="shared" si="40"/>
        <v>658</v>
      </c>
      <c r="J310" s="48">
        <f t="shared" si="40"/>
        <v>583</v>
      </c>
      <c r="K310" s="48">
        <f t="shared" si="40"/>
        <v>411</v>
      </c>
      <c r="L310" s="48">
        <f t="shared" si="40"/>
        <v>212</v>
      </c>
      <c r="M310" s="48">
        <f t="shared" si="41"/>
        <v>20547</v>
      </c>
      <c r="N310" s="48">
        <f t="shared" si="41"/>
        <v>17362</v>
      </c>
      <c r="O310" s="48">
        <f t="shared" si="42"/>
        <v>37909</v>
      </c>
    </row>
    <row r="311" spans="1:15" ht="24.75">
      <c r="A311" s="1072" t="s">
        <v>68</v>
      </c>
      <c r="B311" s="1072"/>
      <c r="C311" s="48">
        <f t="shared" si="40"/>
        <v>6519</v>
      </c>
      <c r="D311" s="48">
        <f t="shared" si="40"/>
        <v>5295</v>
      </c>
      <c r="E311" s="48">
        <f t="shared" si="40"/>
        <v>3695</v>
      </c>
      <c r="F311" s="48">
        <f t="shared" si="40"/>
        <v>3521</v>
      </c>
      <c r="G311" s="48">
        <f t="shared" si="40"/>
        <v>1506</v>
      </c>
      <c r="H311" s="48">
        <f t="shared" si="40"/>
        <v>1294</v>
      </c>
      <c r="I311" s="48">
        <f t="shared" si="40"/>
        <v>720</v>
      </c>
      <c r="J311" s="48">
        <f t="shared" si="40"/>
        <v>467</v>
      </c>
      <c r="K311" s="48">
        <f t="shared" si="40"/>
        <v>392</v>
      </c>
      <c r="L311" s="48">
        <f t="shared" si="40"/>
        <v>215</v>
      </c>
      <c r="M311" s="48">
        <f t="shared" si="41"/>
        <v>12832</v>
      </c>
      <c r="N311" s="48">
        <f t="shared" si="41"/>
        <v>10792</v>
      </c>
      <c r="O311" s="48">
        <f t="shared" si="42"/>
        <v>23624</v>
      </c>
    </row>
    <row r="312" spans="1:15" ht="24.75">
      <c r="A312" s="1072" t="s">
        <v>69</v>
      </c>
      <c r="B312" s="1072"/>
      <c r="C312" s="48">
        <f t="shared" si="40"/>
        <v>11468</v>
      </c>
      <c r="D312" s="48">
        <f t="shared" si="40"/>
        <v>8525</v>
      </c>
      <c r="E312" s="48">
        <f t="shared" si="40"/>
        <v>5643</v>
      </c>
      <c r="F312" s="48">
        <f t="shared" si="40"/>
        <v>5850</v>
      </c>
      <c r="G312" s="48">
        <f t="shared" si="40"/>
        <v>2187</v>
      </c>
      <c r="H312" s="48">
        <f t="shared" si="40"/>
        <v>1906</v>
      </c>
      <c r="I312" s="48">
        <f t="shared" si="40"/>
        <v>956</v>
      </c>
      <c r="J312" s="48">
        <f t="shared" si="40"/>
        <v>593</v>
      </c>
      <c r="K312" s="48">
        <f t="shared" si="40"/>
        <v>567</v>
      </c>
      <c r="L312" s="48">
        <f t="shared" si="40"/>
        <v>199</v>
      </c>
      <c r="M312" s="48">
        <f t="shared" si="41"/>
        <v>20821</v>
      </c>
      <c r="N312" s="48">
        <f t="shared" si="41"/>
        <v>17073</v>
      </c>
      <c r="O312" s="48">
        <f t="shared" si="42"/>
        <v>37894</v>
      </c>
    </row>
    <row r="313" spans="1:15" ht="24.75">
      <c r="A313" s="1072" t="s">
        <v>70</v>
      </c>
      <c r="B313" s="1072"/>
      <c r="C313" s="48">
        <f t="shared" si="40"/>
        <v>16127</v>
      </c>
      <c r="D313" s="48">
        <f t="shared" si="40"/>
        <v>11724</v>
      </c>
      <c r="E313" s="48">
        <f t="shared" si="40"/>
        <v>9833</v>
      </c>
      <c r="F313" s="48">
        <f t="shared" si="40"/>
        <v>10708</v>
      </c>
      <c r="G313" s="48">
        <f t="shared" si="40"/>
        <v>4101</v>
      </c>
      <c r="H313" s="48">
        <f t="shared" si="40"/>
        <v>3699</v>
      </c>
      <c r="I313" s="48">
        <f t="shared" si="40"/>
        <v>2081</v>
      </c>
      <c r="J313" s="48">
        <f t="shared" si="40"/>
        <v>1524</v>
      </c>
      <c r="K313" s="48">
        <f t="shared" si="40"/>
        <v>1184</v>
      </c>
      <c r="L313" s="48">
        <f t="shared" si="40"/>
        <v>577</v>
      </c>
      <c r="M313" s="48">
        <f t="shared" si="41"/>
        <v>33326</v>
      </c>
      <c r="N313" s="48">
        <f t="shared" si="41"/>
        <v>28232</v>
      </c>
      <c r="O313" s="48">
        <f t="shared" si="42"/>
        <v>61558</v>
      </c>
    </row>
    <row r="314" spans="1:15" ht="24.75">
      <c r="A314" s="1072" t="s">
        <v>71</v>
      </c>
      <c r="B314" s="1072"/>
      <c r="C314" s="48">
        <f t="shared" si="40"/>
        <v>7330</v>
      </c>
      <c r="D314" s="48">
        <f t="shared" si="40"/>
        <v>6229</v>
      </c>
      <c r="E314" s="48">
        <f t="shared" si="40"/>
        <v>4913</v>
      </c>
      <c r="F314" s="48">
        <f t="shared" si="40"/>
        <v>4236</v>
      </c>
      <c r="G314" s="48">
        <f t="shared" si="40"/>
        <v>2378</v>
      </c>
      <c r="H314" s="48">
        <f t="shared" si="40"/>
        <v>1243</v>
      </c>
      <c r="I314" s="48">
        <f t="shared" si="40"/>
        <v>1893</v>
      </c>
      <c r="J314" s="48">
        <f t="shared" si="40"/>
        <v>865</v>
      </c>
      <c r="K314" s="48">
        <f t="shared" si="40"/>
        <v>1401</v>
      </c>
      <c r="L314" s="48">
        <f t="shared" si="40"/>
        <v>301</v>
      </c>
      <c r="M314" s="48">
        <f t="shared" si="41"/>
        <v>17915</v>
      </c>
      <c r="N314" s="48">
        <f t="shared" si="41"/>
        <v>12874</v>
      </c>
      <c r="O314" s="48">
        <f t="shared" si="42"/>
        <v>30789</v>
      </c>
    </row>
    <row r="315" spans="1:15" ht="24.75">
      <c r="A315" s="1072" t="s">
        <v>72</v>
      </c>
      <c r="B315" s="1072"/>
      <c r="C315" s="48">
        <f t="shared" si="40"/>
        <v>26619</v>
      </c>
      <c r="D315" s="48">
        <f t="shared" si="40"/>
        <v>22234</v>
      </c>
      <c r="E315" s="48">
        <f t="shared" si="40"/>
        <v>12621</v>
      </c>
      <c r="F315" s="48">
        <f t="shared" si="40"/>
        <v>12468</v>
      </c>
      <c r="G315" s="48">
        <f t="shared" si="40"/>
        <v>4286</v>
      </c>
      <c r="H315" s="48">
        <f t="shared" si="40"/>
        <v>3992</v>
      </c>
      <c r="I315" s="48">
        <f>J285+I258</f>
        <v>1925</v>
      </c>
      <c r="J315" s="48">
        <f>K285+J258</f>
        <v>1522</v>
      </c>
      <c r="K315" s="48">
        <f>L285+K258</f>
        <v>894</v>
      </c>
      <c r="L315" s="48">
        <f>M285+L258</f>
        <v>560</v>
      </c>
      <c r="M315" s="48">
        <f t="shared" si="41"/>
        <v>46345</v>
      </c>
      <c r="N315" s="48">
        <f t="shared" si="41"/>
        <v>40776</v>
      </c>
      <c r="O315" s="48">
        <f t="shared" si="42"/>
        <v>87121</v>
      </c>
    </row>
    <row r="316" spans="1:15" ht="24.75">
      <c r="A316" s="1072" t="s">
        <v>32</v>
      </c>
      <c r="B316" s="1072"/>
      <c r="C316" s="48">
        <f t="shared" ref="C316:L316" si="43">SUM(C296:C315)</f>
        <v>277918</v>
      </c>
      <c r="D316" s="48">
        <f t="shared" si="43"/>
        <v>238960</v>
      </c>
      <c r="E316" s="48">
        <f t="shared" si="43"/>
        <v>124590</v>
      </c>
      <c r="F316" s="48">
        <f t="shared" si="43"/>
        <v>120889</v>
      </c>
      <c r="G316" s="48">
        <f t="shared" si="43"/>
        <v>44566</v>
      </c>
      <c r="H316" s="48">
        <f t="shared" si="43"/>
        <v>38649</v>
      </c>
      <c r="I316" s="48">
        <f t="shared" si="43"/>
        <v>21389</v>
      </c>
      <c r="J316" s="48">
        <f t="shared" si="43"/>
        <v>15581</v>
      </c>
      <c r="K316" s="48">
        <f t="shared" si="43"/>
        <v>11950</v>
      </c>
      <c r="L316" s="48">
        <f t="shared" si="43"/>
        <v>5995</v>
      </c>
      <c r="M316" s="48">
        <f>SUM(K316,I316,G316,E316,C316)</f>
        <v>480413</v>
      </c>
      <c r="N316" s="48">
        <f>SUM(L316,J316,H316,F316,D316)</f>
        <v>420074</v>
      </c>
      <c r="O316" s="48">
        <f>SUM(M316:N316)</f>
        <v>900487</v>
      </c>
    </row>
    <row r="317" spans="1:15" ht="24.75">
      <c r="A317" s="41"/>
      <c r="B317" s="41"/>
      <c r="C317" s="49"/>
      <c r="D317" s="49"/>
      <c r="E317" s="49"/>
      <c r="F317" s="49"/>
      <c r="G317" s="49"/>
      <c r="H317" s="49"/>
      <c r="I317" s="49"/>
      <c r="J317" s="49"/>
      <c r="K317" s="49"/>
      <c r="L317" s="49"/>
      <c r="M317" s="49"/>
      <c r="N317" s="49"/>
      <c r="O317" s="49"/>
    </row>
    <row r="318" spans="1:15" ht="24.75">
      <c r="A318" s="41"/>
      <c r="B318" s="41"/>
      <c r="C318" s="49"/>
      <c r="D318" s="49"/>
      <c r="E318" s="49"/>
      <c r="F318" s="49"/>
      <c r="G318" s="49"/>
      <c r="H318" s="49"/>
      <c r="I318" s="49"/>
      <c r="J318" s="49"/>
      <c r="K318" s="49"/>
      <c r="L318" s="49"/>
      <c r="M318" s="49"/>
      <c r="N318" s="49"/>
      <c r="O318" s="49"/>
    </row>
    <row r="321" spans="1:15" ht="18">
      <c r="A321" s="1058" t="s">
        <v>154</v>
      </c>
      <c r="B321" s="1058"/>
      <c r="C321" s="1058"/>
      <c r="D321" s="1058"/>
      <c r="E321" s="1058"/>
      <c r="F321" s="1058"/>
      <c r="G321" s="1058"/>
      <c r="H321" s="1058"/>
      <c r="I321" s="1058"/>
      <c r="J321" s="1058"/>
      <c r="K321" s="1058"/>
      <c r="L321" s="1058"/>
      <c r="M321" s="1058"/>
      <c r="N321" s="1058"/>
      <c r="O321" s="1058"/>
    </row>
    <row r="322" spans="1:15">
      <c r="A322" s="1048" t="s">
        <v>18</v>
      </c>
      <c r="B322" s="1048"/>
      <c r="C322" s="1048"/>
      <c r="D322" s="1048"/>
      <c r="E322" s="1048"/>
      <c r="F322" s="1048"/>
      <c r="G322" s="1048"/>
      <c r="H322" s="1048"/>
      <c r="I322" s="1048"/>
      <c r="J322" s="1048"/>
      <c r="K322" s="1048"/>
      <c r="L322" s="1048"/>
      <c r="M322" s="1048"/>
      <c r="N322" s="1048"/>
      <c r="O322" s="1048"/>
    </row>
    <row r="323" spans="1:15">
      <c r="A323" s="1048"/>
      <c r="B323" s="1048"/>
      <c r="C323" s="1048"/>
      <c r="D323" s="1048"/>
      <c r="E323" s="1048"/>
      <c r="F323" s="1048"/>
      <c r="G323" s="1048"/>
      <c r="H323" s="1048"/>
      <c r="I323" s="1048"/>
      <c r="J323" s="1048"/>
      <c r="K323" s="1048"/>
      <c r="L323" s="1048"/>
      <c r="M323" s="1048"/>
      <c r="N323" s="1048"/>
      <c r="O323" s="1048"/>
    </row>
    <row r="324" spans="1:15" ht="24.75">
      <c r="A324" s="1047" t="s">
        <v>40</v>
      </c>
      <c r="B324" s="1047"/>
      <c r="C324" s="1040" t="s">
        <v>44</v>
      </c>
      <c r="D324" s="1047"/>
      <c r="E324" s="1040" t="s">
        <v>74</v>
      </c>
      <c r="F324" s="1047"/>
      <c r="G324" s="1040" t="s">
        <v>80</v>
      </c>
      <c r="H324" s="1047"/>
      <c r="I324" s="1040" t="s">
        <v>81</v>
      </c>
      <c r="J324" s="1047"/>
      <c r="K324" s="1040" t="s">
        <v>82</v>
      </c>
      <c r="L324" s="1040"/>
      <c r="M324" s="1040" t="s">
        <v>32</v>
      </c>
      <c r="N324" s="1040"/>
      <c r="O324" s="1040"/>
    </row>
    <row r="325" spans="1:15" ht="24.75">
      <c r="A325" s="1047"/>
      <c r="B325" s="1047"/>
      <c r="C325" s="18" t="s">
        <v>127</v>
      </c>
      <c r="D325" s="18" t="s">
        <v>34</v>
      </c>
      <c r="E325" s="18" t="s">
        <v>127</v>
      </c>
      <c r="F325" s="18" t="s">
        <v>34</v>
      </c>
      <c r="G325" s="18" t="s">
        <v>127</v>
      </c>
      <c r="H325" s="18" t="s">
        <v>34</v>
      </c>
      <c r="I325" s="18" t="s">
        <v>127</v>
      </c>
      <c r="J325" s="18" t="s">
        <v>34</v>
      </c>
      <c r="K325" s="18" t="s">
        <v>127</v>
      </c>
      <c r="L325" s="18" t="s">
        <v>34</v>
      </c>
      <c r="M325" s="18" t="s">
        <v>127</v>
      </c>
      <c r="N325" s="18" t="s">
        <v>34</v>
      </c>
      <c r="O325" s="18" t="s">
        <v>32</v>
      </c>
    </row>
    <row r="326" spans="1:15" ht="24.75">
      <c r="A326" s="1044" t="s">
        <v>52</v>
      </c>
      <c r="B326" s="1044"/>
      <c r="C326" s="4">
        <v>24713</v>
      </c>
      <c r="D326" s="4">
        <v>22419</v>
      </c>
      <c r="E326" s="4">
        <v>10863</v>
      </c>
      <c r="F326" s="4">
        <v>9243</v>
      </c>
      <c r="G326" s="4">
        <v>6125</v>
      </c>
      <c r="H326" s="4">
        <v>5009</v>
      </c>
      <c r="I326" s="4">
        <v>3465</v>
      </c>
      <c r="J326" s="4">
        <v>2289</v>
      </c>
      <c r="K326" s="4">
        <v>1850</v>
      </c>
      <c r="L326" s="4">
        <v>861</v>
      </c>
      <c r="M326" s="4">
        <f>K326+I326+G326+E326+C326</f>
        <v>47016</v>
      </c>
      <c r="N326" s="4">
        <f>L326+J326+H326+F326+D326</f>
        <v>39821</v>
      </c>
      <c r="O326" s="4">
        <f>SUM(M326:N326)</f>
        <v>86837</v>
      </c>
    </row>
    <row r="327" spans="1:15" ht="24.75">
      <c r="A327" s="1044" t="s">
        <v>53</v>
      </c>
      <c r="B327" s="1044"/>
      <c r="C327" s="4">
        <v>10768</v>
      </c>
      <c r="D327" s="4">
        <v>8826</v>
      </c>
      <c r="E327" s="4">
        <v>8064</v>
      </c>
      <c r="F327" s="4">
        <v>7139</v>
      </c>
      <c r="G327" s="4">
        <v>2798</v>
      </c>
      <c r="H327" s="4">
        <v>1709</v>
      </c>
      <c r="I327" s="4">
        <v>906</v>
      </c>
      <c r="J327" s="4">
        <v>668</v>
      </c>
      <c r="K327" s="4">
        <v>921</v>
      </c>
      <c r="L327" s="4">
        <v>377</v>
      </c>
      <c r="M327" s="4">
        <f t="shared" ref="M327:N345" si="44">K327+I327+G327+E327+C327</f>
        <v>23457</v>
      </c>
      <c r="N327" s="4">
        <f t="shared" si="44"/>
        <v>18719</v>
      </c>
      <c r="O327" s="4">
        <f t="shared" ref="O327:O345" si="45">SUM(M327:N327)</f>
        <v>42176</v>
      </c>
    </row>
    <row r="328" spans="1:15" ht="24.75">
      <c r="A328" s="1044" t="s">
        <v>54</v>
      </c>
      <c r="B328" s="1044"/>
      <c r="C328" s="4">
        <v>9521</v>
      </c>
      <c r="D328" s="4">
        <v>8233</v>
      </c>
      <c r="E328" s="4">
        <v>5086</v>
      </c>
      <c r="F328" s="4">
        <v>4521</v>
      </c>
      <c r="G328" s="4">
        <v>1732</v>
      </c>
      <c r="H328" s="4">
        <v>1435</v>
      </c>
      <c r="I328" s="4">
        <v>818</v>
      </c>
      <c r="J328" s="4">
        <v>526</v>
      </c>
      <c r="K328" s="4">
        <v>381</v>
      </c>
      <c r="L328" s="4">
        <v>190</v>
      </c>
      <c r="M328" s="4">
        <f t="shared" si="44"/>
        <v>17538</v>
      </c>
      <c r="N328" s="4">
        <f t="shared" si="44"/>
        <v>14905</v>
      </c>
      <c r="O328" s="4">
        <f t="shared" si="45"/>
        <v>32443</v>
      </c>
    </row>
    <row r="329" spans="1:15" ht="24.75">
      <c r="A329" s="1044" t="s">
        <v>55</v>
      </c>
      <c r="B329" s="1044"/>
      <c r="C329" s="4">
        <v>14757</v>
      </c>
      <c r="D329" s="4">
        <v>13727</v>
      </c>
      <c r="E329" s="4">
        <v>3659</v>
      </c>
      <c r="F329" s="4">
        <v>3058</v>
      </c>
      <c r="G329" s="4">
        <v>1869</v>
      </c>
      <c r="H329" s="4">
        <v>1465</v>
      </c>
      <c r="I329" s="4">
        <v>942</v>
      </c>
      <c r="J329" s="4">
        <v>614</v>
      </c>
      <c r="K329" s="4">
        <v>600</v>
      </c>
      <c r="L329" s="4">
        <v>223</v>
      </c>
      <c r="M329" s="4">
        <f t="shared" si="44"/>
        <v>21827</v>
      </c>
      <c r="N329" s="4">
        <f t="shared" si="44"/>
        <v>19087</v>
      </c>
      <c r="O329" s="4">
        <f t="shared" si="45"/>
        <v>40914</v>
      </c>
    </row>
    <row r="330" spans="1:15" ht="24.75">
      <c r="A330" s="1044" t="s">
        <v>56</v>
      </c>
      <c r="B330" s="3" t="s">
        <v>57</v>
      </c>
      <c r="C330" s="4">
        <v>9559</v>
      </c>
      <c r="D330" s="4">
        <v>8574</v>
      </c>
      <c r="E330" s="4">
        <v>4351</v>
      </c>
      <c r="F330" s="4">
        <v>4086</v>
      </c>
      <c r="G330" s="4">
        <v>1115</v>
      </c>
      <c r="H330" s="4">
        <v>997</v>
      </c>
      <c r="I330" s="4">
        <v>520</v>
      </c>
      <c r="J330" s="4">
        <v>373</v>
      </c>
      <c r="K330" s="4">
        <v>222</v>
      </c>
      <c r="L330" s="4">
        <v>127</v>
      </c>
      <c r="M330" s="4">
        <f t="shared" si="44"/>
        <v>15767</v>
      </c>
      <c r="N330" s="4">
        <f t="shared" si="44"/>
        <v>14157</v>
      </c>
      <c r="O330" s="4">
        <f t="shared" si="45"/>
        <v>29924</v>
      </c>
    </row>
    <row r="331" spans="1:15" ht="24.75">
      <c r="A331" s="1044"/>
      <c r="B331" s="3" t="s">
        <v>58</v>
      </c>
      <c r="C331" s="4">
        <v>21411</v>
      </c>
      <c r="D331" s="4">
        <v>18742</v>
      </c>
      <c r="E331" s="4">
        <v>4915</v>
      </c>
      <c r="F331" s="4">
        <v>4201</v>
      </c>
      <c r="G331" s="4">
        <v>2398</v>
      </c>
      <c r="H331" s="4">
        <v>1806</v>
      </c>
      <c r="I331" s="4">
        <v>1249</v>
      </c>
      <c r="J331" s="4">
        <v>801</v>
      </c>
      <c r="K331" s="4">
        <v>556</v>
      </c>
      <c r="L331" s="4">
        <v>222</v>
      </c>
      <c r="M331" s="4">
        <f t="shared" si="44"/>
        <v>30529</v>
      </c>
      <c r="N331" s="4">
        <f t="shared" si="44"/>
        <v>25772</v>
      </c>
      <c r="O331" s="4">
        <f t="shared" si="45"/>
        <v>56301</v>
      </c>
    </row>
    <row r="332" spans="1:15" ht="24.75">
      <c r="A332" s="1044"/>
      <c r="B332" s="3" t="s">
        <v>59</v>
      </c>
      <c r="C332" s="4">
        <v>8393</v>
      </c>
      <c r="D332" s="4">
        <v>7020</v>
      </c>
      <c r="E332" s="4">
        <v>4040</v>
      </c>
      <c r="F332" s="4">
        <v>4327</v>
      </c>
      <c r="G332" s="4">
        <v>1490</v>
      </c>
      <c r="H332" s="4">
        <v>1272</v>
      </c>
      <c r="I332" s="4">
        <v>741</v>
      </c>
      <c r="J332" s="4">
        <v>508</v>
      </c>
      <c r="K332" s="4">
        <v>445</v>
      </c>
      <c r="L332" s="4">
        <v>231</v>
      </c>
      <c r="M332" s="4">
        <f t="shared" si="44"/>
        <v>15109</v>
      </c>
      <c r="N332" s="4">
        <f t="shared" si="44"/>
        <v>13358</v>
      </c>
      <c r="O332" s="4">
        <f t="shared" si="45"/>
        <v>28467</v>
      </c>
    </row>
    <row r="333" spans="1:15" ht="24.75">
      <c r="A333" s="1044"/>
      <c r="B333" s="3" t="s">
        <v>89</v>
      </c>
      <c r="C333" s="4">
        <v>5362</v>
      </c>
      <c r="D333" s="4">
        <v>4815</v>
      </c>
      <c r="E333" s="4">
        <v>2905</v>
      </c>
      <c r="F333" s="4">
        <v>2520</v>
      </c>
      <c r="G333" s="4">
        <v>730</v>
      </c>
      <c r="H333" s="4">
        <v>628</v>
      </c>
      <c r="I333" s="4">
        <v>388</v>
      </c>
      <c r="J333" s="4">
        <v>262</v>
      </c>
      <c r="K333" s="4">
        <v>200</v>
      </c>
      <c r="L333" s="4">
        <v>99</v>
      </c>
      <c r="M333" s="4">
        <f t="shared" si="44"/>
        <v>9585</v>
      </c>
      <c r="N333" s="4">
        <f t="shared" si="44"/>
        <v>8324</v>
      </c>
      <c r="O333" s="4">
        <f t="shared" si="45"/>
        <v>17909</v>
      </c>
    </row>
    <row r="334" spans="1:15" ht="24.75">
      <c r="A334" s="1044"/>
      <c r="B334" s="3" t="s">
        <v>90</v>
      </c>
      <c r="C334" s="4">
        <v>10809</v>
      </c>
      <c r="D334" s="4">
        <v>8854</v>
      </c>
      <c r="E334" s="4">
        <v>5859</v>
      </c>
      <c r="F334" s="4">
        <v>5763</v>
      </c>
      <c r="G334" s="4">
        <v>1769</v>
      </c>
      <c r="H334" s="4">
        <v>1389</v>
      </c>
      <c r="I334" s="4">
        <v>779</v>
      </c>
      <c r="J334" s="4">
        <v>604</v>
      </c>
      <c r="K334" s="4">
        <v>435</v>
      </c>
      <c r="L334" s="4">
        <v>272</v>
      </c>
      <c r="M334" s="4">
        <f t="shared" si="44"/>
        <v>19651</v>
      </c>
      <c r="N334" s="4">
        <f t="shared" si="44"/>
        <v>16882</v>
      </c>
      <c r="O334" s="4">
        <f t="shared" si="45"/>
        <v>36533</v>
      </c>
    </row>
    <row r="335" spans="1:15" ht="24.75">
      <c r="A335" s="1044"/>
      <c r="B335" s="3" t="s">
        <v>91</v>
      </c>
      <c r="C335" s="4">
        <v>8023</v>
      </c>
      <c r="D335" s="4">
        <v>7376</v>
      </c>
      <c r="E335" s="4">
        <v>4224</v>
      </c>
      <c r="F335" s="4">
        <v>3700</v>
      </c>
      <c r="G335" s="4">
        <v>1493</v>
      </c>
      <c r="H335" s="4">
        <v>1063</v>
      </c>
      <c r="I335" s="4">
        <v>594</v>
      </c>
      <c r="J335" s="4">
        <v>360</v>
      </c>
      <c r="K335" s="4">
        <v>274</v>
      </c>
      <c r="L335" s="4">
        <v>153</v>
      </c>
      <c r="M335" s="4">
        <f t="shared" si="44"/>
        <v>14608</v>
      </c>
      <c r="N335" s="4">
        <f t="shared" si="44"/>
        <v>12652</v>
      </c>
      <c r="O335" s="4">
        <f t="shared" si="45"/>
        <v>27260</v>
      </c>
    </row>
    <row r="336" spans="1:15" ht="24.75">
      <c r="A336" s="1044" t="s">
        <v>63</v>
      </c>
      <c r="B336" s="1044"/>
      <c r="C336" s="4">
        <v>15363</v>
      </c>
      <c r="D336" s="4">
        <v>12652</v>
      </c>
      <c r="E336" s="4">
        <v>7160</v>
      </c>
      <c r="F336" s="4">
        <v>6730</v>
      </c>
      <c r="G336" s="4">
        <v>3048</v>
      </c>
      <c r="H336" s="4">
        <v>2914</v>
      </c>
      <c r="I336" s="4">
        <v>1621</v>
      </c>
      <c r="J336" s="4">
        <v>1195</v>
      </c>
      <c r="K336" s="4">
        <v>972</v>
      </c>
      <c r="L336" s="4">
        <v>528</v>
      </c>
      <c r="M336" s="4">
        <f t="shared" si="44"/>
        <v>28164</v>
      </c>
      <c r="N336" s="4">
        <f t="shared" si="44"/>
        <v>24019</v>
      </c>
      <c r="O336" s="4">
        <f t="shared" si="45"/>
        <v>52183</v>
      </c>
    </row>
    <row r="337" spans="1:17" ht="24.75">
      <c r="A337" s="1044" t="s">
        <v>64</v>
      </c>
      <c r="B337" s="1044"/>
      <c r="C337" s="4">
        <v>15087</v>
      </c>
      <c r="D337" s="4">
        <v>12584</v>
      </c>
      <c r="E337" s="4">
        <v>8479</v>
      </c>
      <c r="F337" s="4">
        <v>7895</v>
      </c>
      <c r="G337" s="4">
        <v>3515</v>
      </c>
      <c r="H337" s="4">
        <v>3120</v>
      </c>
      <c r="I337" s="4">
        <v>1996</v>
      </c>
      <c r="J337" s="4">
        <v>1479</v>
      </c>
      <c r="K337" s="4">
        <v>1738</v>
      </c>
      <c r="L337" s="4">
        <v>929</v>
      </c>
      <c r="M337" s="4">
        <f t="shared" si="44"/>
        <v>30815</v>
      </c>
      <c r="N337" s="4">
        <f t="shared" si="44"/>
        <v>26007</v>
      </c>
      <c r="O337" s="4">
        <f t="shared" si="45"/>
        <v>56822</v>
      </c>
    </row>
    <row r="338" spans="1:17" ht="24.75">
      <c r="A338" s="1044" t="s">
        <v>65</v>
      </c>
      <c r="B338" s="1044"/>
      <c r="C338" s="4">
        <v>8795</v>
      </c>
      <c r="D338" s="4">
        <v>7373</v>
      </c>
      <c r="E338" s="4">
        <v>5000</v>
      </c>
      <c r="F338" s="4">
        <v>4968</v>
      </c>
      <c r="G338" s="4">
        <v>2442</v>
      </c>
      <c r="H338" s="4">
        <v>1887</v>
      </c>
      <c r="I338" s="4">
        <v>1257</v>
      </c>
      <c r="J338" s="4">
        <v>880</v>
      </c>
      <c r="K338" s="4">
        <v>770</v>
      </c>
      <c r="L338" s="4">
        <v>482</v>
      </c>
      <c r="M338" s="4">
        <f t="shared" si="44"/>
        <v>18264</v>
      </c>
      <c r="N338" s="4">
        <f t="shared" si="44"/>
        <v>15590</v>
      </c>
      <c r="O338" s="4">
        <f t="shared" si="45"/>
        <v>33854</v>
      </c>
    </row>
    <row r="339" spans="1:17" ht="24.75">
      <c r="A339" s="1044" t="s">
        <v>66</v>
      </c>
      <c r="B339" s="1044"/>
      <c r="C339" s="4">
        <v>11808</v>
      </c>
      <c r="D339" s="4">
        <v>9294</v>
      </c>
      <c r="E339" s="4">
        <v>5099</v>
      </c>
      <c r="F339" s="4">
        <v>5402</v>
      </c>
      <c r="G339" s="4">
        <v>2506</v>
      </c>
      <c r="H339" s="4">
        <v>2163</v>
      </c>
      <c r="I339" s="4">
        <v>1289</v>
      </c>
      <c r="J339" s="4">
        <v>903</v>
      </c>
      <c r="K339" s="4">
        <v>773</v>
      </c>
      <c r="L339" s="4">
        <v>441</v>
      </c>
      <c r="M339" s="4">
        <f t="shared" si="44"/>
        <v>21475</v>
      </c>
      <c r="N339" s="4">
        <f t="shared" si="44"/>
        <v>18203</v>
      </c>
      <c r="O339" s="4">
        <f t="shared" si="45"/>
        <v>39678</v>
      </c>
    </row>
    <row r="340" spans="1:17" ht="24.75">
      <c r="A340" s="1044" t="s">
        <v>92</v>
      </c>
      <c r="B340" s="1044"/>
      <c r="C340" s="4">
        <v>11457</v>
      </c>
      <c r="D340" s="4">
        <v>8331</v>
      </c>
      <c r="E340" s="4">
        <v>4632</v>
      </c>
      <c r="F340" s="4">
        <v>4513</v>
      </c>
      <c r="G340" s="4">
        <v>2081</v>
      </c>
      <c r="H340" s="4">
        <v>1731</v>
      </c>
      <c r="I340" s="4">
        <v>1001</v>
      </c>
      <c r="J340" s="4">
        <v>737</v>
      </c>
      <c r="K340" s="4">
        <v>633</v>
      </c>
      <c r="L340" s="4">
        <v>317</v>
      </c>
      <c r="M340" s="4">
        <f t="shared" si="44"/>
        <v>19804</v>
      </c>
      <c r="N340" s="4">
        <f t="shared" si="44"/>
        <v>15629</v>
      </c>
      <c r="O340" s="4">
        <f t="shared" si="45"/>
        <v>35433</v>
      </c>
    </row>
    <row r="341" spans="1:17" ht="24.75">
      <c r="A341" s="1044" t="s">
        <v>68</v>
      </c>
      <c r="B341" s="1044"/>
      <c r="C341" s="4">
        <v>5539</v>
      </c>
      <c r="D341" s="4">
        <v>4437</v>
      </c>
      <c r="E341" s="4">
        <v>3399</v>
      </c>
      <c r="F341" s="4">
        <v>3030</v>
      </c>
      <c r="G341" s="4">
        <v>1799</v>
      </c>
      <c r="H341" s="4">
        <v>1277</v>
      </c>
      <c r="I341" s="4">
        <v>956</v>
      </c>
      <c r="J341" s="4">
        <v>524</v>
      </c>
      <c r="K341" s="4">
        <v>731</v>
      </c>
      <c r="L341" s="4">
        <v>310</v>
      </c>
      <c r="M341" s="4">
        <f t="shared" si="44"/>
        <v>12424</v>
      </c>
      <c r="N341" s="4">
        <f t="shared" si="44"/>
        <v>9578</v>
      </c>
      <c r="O341" s="4">
        <f t="shared" si="45"/>
        <v>22002</v>
      </c>
    </row>
    <row r="342" spans="1:17" ht="24.75">
      <c r="A342" s="1044" t="s">
        <v>69</v>
      </c>
      <c r="B342" s="1044"/>
      <c r="C342" s="4">
        <v>9805</v>
      </c>
      <c r="D342" s="4">
        <v>6968</v>
      </c>
      <c r="E342" s="4">
        <v>5366</v>
      </c>
      <c r="F342" s="4">
        <v>5198</v>
      </c>
      <c r="G342" s="4">
        <v>2534</v>
      </c>
      <c r="H342" s="4">
        <v>1786</v>
      </c>
      <c r="I342" s="4">
        <v>1181</v>
      </c>
      <c r="J342" s="4">
        <v>734</v>
      </c>
      <c r="K342" s="4">
        <v>765</v>
      </c>
      <c r="L342" s="4">
        <v>240</v>
      </c>
      <c r="M342" s="4">
        <f t="shared" si="44"/>
        <v>19651</v>
      </c>
      <c r="N342" s="4">
        <f t="shared" si="44"/>
        <v>14926</v>
      </c>
      <c r="O342" s="4">
        <f t="shared" si="45"/>
        <v>34577</v>
      </c>
    </row>
    <row r="343" spans="1:17" ht="24.75">
      <c r="A343" s="1044" t="s">
        <v>70</v>
      </c>
      <c r="B343" s="1044"/>
      <c r="C343" s="4">
        <v>13155</v>
      </c>
      <c r="D343" s="4">
        <v>9543</v>
      </c>
      <c r="E343" s="4">
        <v>8861</v>
      </c>
      <c r="F343" s="4">
        <v>8859</v>
      </c>
      <c r="G343" s="4">
        <v>4398</v>
      </c>
      <c r="H343" s="4">
        <v>3749</v>
      </c>
      <c r="I343" s="4">
        <v>2446</v>
      </c>
      <c r="J343" s="4">
        <v>1761</v>
      </c>
      <c r="K343" s="4">
        <v>1622</v>
      </c>
      <c r="L343" s="4">
        <v>736</v>
      </c>
      <c r="M343" s="4">
        <f t="shared" si="44"/>
        <v>30482</v>
      </c>
      <c r="N343" s="4">
        <f t="shared" si="44"/>
        <v>24648</v>
      </c>
      <c r="O343" s="4">
        <f t="shared" si="45"/>
        <v>55130</v>
      </c>
    </row>
    <row r="344" spans="1:17" ht="24.75">
      <c r="A344" s="1044" t="s">
        <v>71</v>
      </c>
      <c r="B344" s="1044"/>
      <c r="C344" s="4">
        <v>7161</v>
      </c>
      <c r="D344" s="4">
        <v>5941</v>
      </c>
      <c r="E344" s="4">
        <v>4151</v>
      </c>
      <c r="F344" s="4">
        <v>3780</v>
      </c>
      <c r="G344" s="4">
        <v>2387</v>
      </c>
      <c r="H344" s="4">
        <v>1978</v>
      </c>
      <c r="I344" s="4">
        <v>1146</v>
      </c>
      <c r="J344" s="4">
        <v>1115</v>
      </c>
      <c r="K344" s="4">
        <v>689</v>
      </c>
      <c r="L344" s="4">
        <v>890</v>
      </c>
      <c r="M344" s="4">
        <f t="shared" si="44"/>
        <v>15534</v>
      </c>
      <c r="N344" s="4">
        <f t="shared" si="44"/>
        <v>13704</v>
      </c>
      <c r="O344" s="4">
        <f t="shared" si="45"/>
        <v>29238</v>
      </c>
    </row>
    <row r="345" spans="1:17" ht="24.75">
      <c r="A345" s="1044" t="s">
        <v>72</v>
      </c>
      <c r="B345" s="1044"/>
      <c r="C345" s="4">
        <v>22202</v>
      </c>
      <c r="D345" s="4">
        <v>18332</v>
      </c>
      <c r="E345" s="4">
        <v>11542</v>
      </c>
      <c r="F345" s="4">
        <v>11533</v>
      </c>
      <c r="G345" s="4">
        <v>4700</v>
      </c>
      <c r="H345" s="4">
        <v>4014</v>
      </c>
      <c r="I345" s="4">
        <v>2391</v>
      </c>
      <c r="J345" s="4">
        <v>1634</v>
      </c>
      <c r="K345" s="4">
        <v>1314</v>
      </c>
      <c r="L345" s="4">
        <v>695</v>
      </c>
      <c r="M345" s="4">
        <f t="shared" si="44"/>
        <v>42149</v>
      </c>
      <c r="N345" s="4">
        <f t="shared" si="44"/>
        <v>36208</v>
      </c>
      <c r="O345" s="4">
        <f t="shared" si="45"/>
        <v>78357</v>
      </c>
    </row>
    <row r="346" spans="1:17" ht="24.75">
      <c r="A346" s="1047" t="s">
        <v>32</v>
      </c>
      <c r="B346" s="1047"/>
      <c r="C346" s="20">
        <f t="shared" ref="C346:O346" si="46">SUM(C326:C345)</f>
        <v>243688</v>
      </c>
      <c r="D346" s="20">
        <f t="shared" si="46"/>
        <v>204041</v>
      </c>
      <c r="E346" s="20">
        <f t="shared" si="46"/>
        <v>117655</v>
      </c>
      <c r="F346" s="20">
        <f t="shared" si="46"/>
        <v>110466</v>
      </c>
      <c r="G346" s="20">
        <f t="shared" si="46"/>
        <v>50929</v>
      </c>
      <c r="H346" s="20">
        <f t="shared" si="46"/>
        <v>41392</v>
      </c>
      <c r="I346" s="20">
        <f t="shared" si="46"/>
        <v>25686</v>
      </c>
      <c r="J346" s="20">
        <f t="shared" si="46"/>
        <v>17967</v>
      </c>
      <c r="K346" s="20">
        <f t="shared" si="46"/>
        <v>15891</v>
      </c>
      <c r="L346" s="20">
        <f t="shared" si="46"/>
        <v>8323</v>
      </c>
      <c r="M346" s="20">
        <f t="shared" si="46"/>
        <v>453849</v>
      </c>
      <c r="N346" s="20">
        <f t="shared" si="46"/>
        <v>382189</v>
      </c>
      <c r="O346" s="20">
        <f t="shared" si="46"/>
        <v>836038</v>
      </c>
    </row>
    <row r="349" spans="1:17" ht="18">
      <c r="A349" s="1048" t="s">
        <v>159</v>
      </c>
      <c r="B349" s="1048"/>
      <c r="C349" s="1048"/>
      <c r="D349" s="1048"/>
      <c r="E349" s="1048"/>
      <c r="F349" s="1048"/>
      <c r="G349" s="1048"/>
      <c r="H349" s="1048"/>
      <c r="I349" s="1048"/>
      <c r="J349" s="1048"/>
      <c r="K349" s="1048"/>
      <c r="L349" s="1048"/>
      <c r="M349" s="1048"/>
      <c r="N349" s="1048"/>
      <c r="O349" s="1048"/>
      <c r="P349" s="1048"/>
      <c r="Q349" s="1048"/>
    </row>
    <row r="350" spans="1:17" ht="15">
      <c r="A350" s="1052" t="s">
        <v>6</v>
      </c>
      <c r="B350" s="1052"/>
      <c r="C350" s="1052"/>
      <c r="D350" s="1052"/>
      <c r="E350" s="1052"/>
      <c r="F350" s="1052"/>
      <c r="G350" s="1052"/>
      <c r="H350" s="1052"/>
      <c r="I350" s="1052"/>
      <c r="J350" s="1052"/>
      <c r="K350" s="1052"/>
      <c r="L350" s="1052"/>
      <c r="M350" s="1052"/>
      <c r="N350" s="1052"/>
      <c r="O350" s="1052"/>
      <c r="P350" s="1052"/>
      <c r="Q350" s="1052"/>
    </row>
    <row r="351" spans="1:17" ht="15.75">
      <c r="B351" s="1059" t="s">
        <v>113</v>
      </c>
      <c r="C351" s="1059"/>
      <c r="D351" s="1059" t="s">
        <v>44</v>
      </c>
      <c r="E351" s="1059"/>
      <c r="F351" s="1059" t="s">
        <v>74</v>
      </c>
      <c r="G351" s="1059"/>
      <c r="H351" s="1059" t="s">
        <v>77</v>
      </c>
      <c r="I351" s="1059"/>
      <c r="J351" s="1059" t="s">
        <v>139</v>
      </c>
      <c r="K351" s="1059"/>
      <c r="L351" s="1059" t="s">
        <v>82</v>
      </c>
      <c r="M351" s="1059"/>
      <c r="N351" s="1059" t="s">
        <v>32</v>
      </c>
      <c r="O351" s="1059"/>
      <c r="P351" s="1059"/>
    </row>
    <row r="352" spans="1:17" ht="15.75">
      <c r="B352" s="1059"/>
      <c r="C352" s="1059"/>
      <c r="D352" s="26" t="s">
        <v>33</v>
      </c>
      <c r="E352" s="26" t="s">
        <v>34</v>
      </c>
      <c r="F352" s="26" t="s">
        <v>33</v>
      </c>
      <c r="G352" s="26" t="s">
        <v>34</v>
      </c>
      <c r="H352" s="26" t="s">
        <v>33</v>
      </c>
      <c r="I352" s="26" t="s">
        <v>34</v>
      </c>
      <c r="J352" s="26" t="s">
        <v>33</v>
      </c>
      <c r="K352" s="26" t="s">
        <v>34</v>
      </c>
      <c r="L352" s="26" t="s">
        <v>33</v>
      </c>
      <c r="M352" s="26" t="s">
        <v>34</v>
      </c>
      <c r="N352" s="26" t="s">
        <v>33</v>
      </c>
      <c r="O352" s="26" t="s">
        <v>34</v>
      </c>
      <c r="P352" s="26" t="s">
        <v>32</v>
      </c>
    </row>
    <row r="353" spans="2:16" ht="15.75">
      <c r="B353" s="1060" t="s">
        <v>52</v>
      </c>
      <c r="C353" s="1066"/>
      <c r="D353" s="37">
        <v>304</v>
      </c>
      <c r="E353" s="37">
        <v>144</v>
      </c>
      <c r="F353" s="37">
        <v>95</v>
      </c>
      <c r="G353" s="37">
        <v>36</v>
      </c>
      <c r="H353" s="37">
        <v>19</v>
      </c>
      <c r="I353" s="37">
        <v>4</v>
      </c>
      <c r="J353" s="37">
        <v>4</v>
      </c>
      <c r="K353" s="37">
        <v>1</v>
      </c>
      <c r="L353" s="37">
        <v>4</v>
      </c>
      <c r="M353" s="37">
        <v>1</v>
      </c>
      <c r="N353" s="37">
        <f t="shared" ref="N353:O372" si="47">L353+J353+H353+F353+D353</f>
        <v>426</v>
      </c>
      <c r="O353" s="37">
        <f t="shared" si="47"/>
        <v>186</v>
      </c>
      <c r="P353" s="37">
        <f t="shared" ref="P353:P373" si="48">SUM(N353:O353)</f>
        <v>612</v>
      </c>
    </row>
    <row r="354" spans="2:16" ht="15.75">
      <c r="B354" s="1060" t="s">
        <v>53</v>
      </c>
      <c r="C354" s="1066"/>
      <c r="D354" s="37">
        <v>37</v>
      </c>
      <c r="E354" s="37">
        <v>9</v>
      </c>
      <c r="F354" s="37">
        <v>4</v>
      </c>
      <c r="G354" s="37">
        <v>0</v>
      </c>
      <c r="H354" s="37">
        <v>1</v>
      </c>
      <c r="I354" s="37">
        <v>0</v>
      </c>
      <c r="J354" s="37">
        <v>0</v>
      </c>
      <c r="K354" s="37">
        <v>0</v>
      </c>
      <c r="L354" s="37">
        <v>0</v>
      </c>
      <c r="M354" s="37">
        <v>0</v>
      </c>
      <c r="N354" s="37">
        <f t="shared" si="47"/>
        <v>42</v>
      </c>
      <c r="O354" s="37">
        <f t="shared" si="47"/>
        <v>9</v>
      </c>
      <c r="P354" s="37">
        <f t="shared" si="48"/>
        <v>51</v>
      </c>
    </row>
    <row r="355" spans="2:16" ht="15.75">
      <c r="B355" s="1060" t="s">
        <v>54</v>
      </c>
      <c r="C355" s="1066"/>
      <c r="D355" s="37">
        <v>78</v>
      </c>
      <c r="E355" s="37">
        <v>61</v>
      </c>
      <c r="F355" s="37">
        <v>11</v>
      </c>
      <c r="G355" s="37">
        <v>5</v>
      </c>
      <c r="H355" s="37">
        <v>1</v>
      </c>
      <c r="I355" s="37">
        <v>0</v>
      </c>
      <c r="J355" s="37">
        <v>0</v>
      </c>
      <c r="K355" s="37">
        <v>0</v>
      </c>
      <c r="L355" s="37">
        <v>0</v>
      </c>
      <c r="M355" s="37">
        <v>0</v>
      </c>
      <c r="N355" s="37">
        <f t="shared" si="47"/>
        <v>90</v>
      </c>
      <c r="O355" s="37">
        <f t="shared" si="47"/>
        <v>66</v>
      </c>
      <c r="P355" s="37">
        <f t="shared" si="48"/>
        <v>156</v>
      </c>
    </row>
    <row r="356" spans="2:16" ht="15.75">
      <c r="B356" s="1060" t="s">
        <v>55</v>
      </c>
      <c r="C356" s="1066"/>
      <c r="D356" s="37">
        <v>0</v>
      </c>
      <c r="E356" s="37">
        <v>0</v>
      </c>
      <c r="F356" s="37">
        <v>0</v>
      </c>
      <c r="G356" s="37">
        <v>0</v>
      </c>
      <c r="H356" s="37">
        <v>0</v>
      </c>
      <c r="I356" s="37">
        <v>0</v>
      </c>
      <c r="J356" s="37">
        <v>0</v>
      </c>
      <c r="K356" s="37">
        <v>0</v>
      </c>
      <c r="L356" s="37">
        <v>0</v>
      </c>
      <c r="M356" s="37">
        <v>0</v>
      </c>
      <c r="N356" s="37">
        <f t="shared" si="47"/>
        <v>0</v>
      </c>
      <c r="O356" s="37">
        <f t="shared" si="47"/>
        <v>0</v>
      </c>
      <c r="P356" s="37">
        <f t="shared" si="48"/>
        <v>0</v>
      </c>
    </row>
    <row r="357" spans="2:16" ht="15.75">
      <c r="B357" s="1060" t="s">
        <v>56</v>
      </c>
      <c r="C357" s="16" t="s">
        <v>99</v>
      </c>
      <c r="D357" s="37">
        <v>165</v>
      </c>
      <c r="E357" s="37">
        <v>70</v>
      </c>
      <c r="F357" s="37">
        <v>34</v>
      </c>
      <c r="G357" s="37">
        <v>12</v>
      </c>
      <c r="H357" s="37">
        <v>4</v>
      </c>
      <c r="I357" s="37">
        <v>0</v>
      </c>
      <c r="J357" s="37">
        <v>1</v>
      </c>
      <c r="K357" s="37">
        <v>0</v>
      </c>
      <c r="L357" s="37">
        <v>0</v>
      </c>
      <c r="M357" s="37">
        <v>0</v>
      </c>
      <c r="N357" s="37">
        <f t="shared" si="47"/>
        <v>204</v>
      </c>
      <c r="O357" s="37">
        <f t="shared" si="47"/>
        <v>82</v>
      </c>
      <c r="P357" s="37">
        <f t="shared" si="48"/>
        <v>286</v>
      </c>
    </row>
    <row r="358" spans="2:16" ht="15.75">
      <c r="B358" s="1060"/>
      <c r="C358" s="16" t="s">
        <v>100</v>
      </c>
      <c r="D358" s="37">
        <v>253</v>
      </c>
      <c r="E358" s="37">
        <v>133</v>
      </c>
      <c r="F358" s="37">
        <v>166</v>
      </c>
      <c r="G358" s="37">
        <v>106</v>
      </c>
      <c r="H358" s="37">
        <v>6</v>
      </c>
      <c r="I358" s="37">
        <v>2</v>
      </c>
      <c r="J358" s="37">
        <v>1</v>
      </c>
      <c r="K358" s="37">
        <v>0</v>
      </c>
      <c r="L358" s="37">
        <v>1</v>
      </c>
      <c r="M358" s="37">
        <v>0</v>
      </c>
      <c r="N358" s="37">
        <f t="shared" si="47"/>
        <v>427</v>
      </c>
      <c r="O358" s="37">
        <f t="shared" si="47"/>
        <v>241</v>
      </c>
      <c r="P358" s="37">
        <f t="shared" si="48"/>
        <v>668</v>
      </c>
    </row>
    <row r="359" spans="2:16" ht="15.75">
      <c r="B359" s="1060"/>
      <c r="C359" s="16" t="s">
        <v>101</v>
      </c>
      <c r="D359" s="37">
        <v>21</v>
      </c>
      <c r="E359" s="37">
        <v>4</v>
      </c>
      <c r="F359" s="37">
        <v>4</v>
      </c>
      <c r="G359" s="37">
        <v>1</v>
      </c>
      <c r="H359" s="37">
        <v>1</v>
      </c>
      <c r="I359" s="37">
        <v>0</v>
      </c>
      <c r="J359" s="37">
        <v>0</v>
      </c>
      <c r="K359" s="37">
        <v>0</v>
      </c>
      <c r="L359" s="37">
        <v>0</v>
      </c>
      <c r="M359" s="37">
        <v>0</v>
      </c>
      <c r="N359" s="37">
        <f t="shared" si="47"/>
        <v>26</v>
      </c>
      <c r="O359" s="37">
        <f t="shared" si="47"/>
        <v>5</v>
      </c>
      <c r="P359" s="37">
        <f t="shared" si="48"/>
        <v>31</v>
      </c>
    </row>
    <row r="360" spans="2:16" ht="15.75">
      <c r="B360" s="1060"/>
      <c r="C360" s="16" t="s">
        <v>104</v>
      </c>
      <c r="D360" s="37">
        <v>158</v>
      </c>
      <c r="E360" s="37">
        <v>93</v>
      </c>
      <c r="F360" s="37">
        <v>45</v>
      </c>
      <c r="G360" s="37">
        <v>43</v>
      </c>
      <c r="H360" s="37">
        <v>7</v>
      </c>
      <c r="I360" s="37">
        <v>3</v>
      </c>
      <c r="J360" s="37">
        <v>3</v>
      </c>
      <c r="K360" s="37">
        <v>0</v>
      </c>
      <c r="L360" s="37">
        <v>5</v>
      </c>
      <c r="M360" s="37">
        <v>0</v>
      </c>
      <c r="N360" s="37">
        <f t="shared" si="47"/>
        <v>218</v>
      </c>
      <c r="O360" s="37">
        <f t="shared" si="47"/>
        <v>139</v>
      </c>
      <c r="P360" s="37">
        <f t="shared" si="48"/>
        <v>357</v>
      </c>
    </row>
    <row r="361" spans="2:16" ht="15.75">
      <c r="B361" s="1060"/>
      <c r="C361" s="16" t="s">
        <v>105</v>
      </c>
      <c r="D361" s="37">
        <v>65</v>
      </c>
      <c r="E361" s="37">
        <v>38</v>
      </c>
      <c r="F361" s="37">
        <v>8</v>
      </c>
      <c r="G361" s="37">
        <v>5</v>
      </c>
      <c r="H361" s="37">
        <v>2</v>
      </c>
      <c r="I361" s="37">
        <v>0</v>
      </c>
      <c r="J361" s="37">
        <v>0</v>
      </c>
      <c r="K361" s="37">
        <v>0</v>
      </c>
      <c r="L361" s="37">
        <v>0</v>
      </c>
      <c r="M361" s="37">
        <v>0</v>
      </c>
      <c r="N361" s="37">
        <f t="shared" si="47"/>
        <v>75</v>
      </c>
      <c r="O361" s="37">
        <f t="shared" si="47"/>
        <v>43</v>
      </c>
      <c r="P361" s="37">
        <f t="shared" si="48"/>
        <v>118</v>
      </c>
    </row>
    <row r="362" spans="2:16" ht="15.75">
      <c r="B362" s="1060"/>
      <c r="C362" s="16" t="s">
        <v>106</v>
      </c>
      <c r="D362" s="37">
        <v>118</v>
      </c>
      <c r="E362" s="37">
        <v>111</v>
      </c>
      <c r="F362" s="37">
        <v>50</v>
      </c>
      <c r="G362" s="37">
        <v>28</v>
      </c>
      <c r="H362" s="37">
        <v>3</v>
      </c>
      <c r="I362" s="37">
        <v>2</v>
      </c>
      <c r="J362" s="37">
        <v>5</v>
      </c>
      <c r="K362" s="37">
        <v>0</v>
      </c>
      <c r="L362" s="37">
        <v>1</v>
      </c>
      <c r="M362" s="37">
        <v>0</v>
      </c>
      <c r="N362" s="37">
        <f t="shared" si="47"/>
        <v>177</v>
      </c>
      <c r="O362" s="37">
        <f t="shared" si="47"/>
        <v>141</v>
      </c>
      <c r="P362" s="37">
        <f t="shared" si="48"/>
        <v>318</v>
      </c>
    </row>
    <row r="363" spans="2:16" ht="15.75">
      <c r="B363" s="1060" t="s">
        <v>63</v>
      </c>
      <c r="C363" s="1066"/>
      <c r="D363" s="37">
        <v>44</v>
      </c>
      <c r="E363" s="37">
        <v>22</v>
      </c>
      <c r="F363" s="37">
        <v>10</v>
      </c>
      <c r="G363" s="37">
        <v>13</v>
      </c>
      <c r="H363" s="37">
        <v>6</v>
      </c>
      <c r="I363" s="37">
        <v>7</v>
      </c>
      <c r="J363" s="37">
        <v>0</v>
      </c>
      <c r="K363" s="37">
        <v>0</v>
      </c>
      <c r="L363" s="37">
        <v>0</v>
      </c>
      <c r="M363" s="37">
        <v>0</v>
      </c>
      <c r="N363" s="37">
        <f t="shared" si="47"/>
        <v>60</v>
      </c>
      <c r="O363" s="37">
        <f t="shared" si="47"/>
        <v>42</v>
      </c>
      <c r="P363" s="37">
        <f t="shared" si="48"/>
        <v>102</v>
      </c>
    </row>
    <row r="364" spans="2:16" ht="15.75">
      <c r="B364" s="1060" t="s">
        <v>64</v>
      </c>
      <c r="C364" s="1066"/>
      <c r="D364" s="37">
        <v>42</v>
      </c>
      <c r="E364" s="37">
        <v>22</v>
      </c>
      <c r="F364" s="37">
        <v>33</v>
      </c>
      <c r="G364" s="37">
        <v>13</v>
      </c>
      <c r="H364" s="37">
        <v>8</v>
      </c>
      <c r="I364" s="37">
        <v>4</v>
      </c>
      <c r="J364" s="37">
        <v>5</v>
      </c>
      <c r="K364" s="37">
        <v>2</v>
      </c>
      <c r="L364" s="37">
        <v>1</v>
      </c>
      <c r="M364" s="37">
        <v>0</v>
      </c>
      <c r="N364" s="37">
        <f t="shared" si="47"/>
        <v>89</v>
      </c>
      <c r="O364" s="37">
        <f t="shared" si="47"/>
        <v>41</v>
      </c>
      <c r="P364" s="37">
        <f t="shared" si="48"/>
        <v>130</v>
      </c>
    </row>
    <row r="365" spans="2:16" ht="15.75">
      <c r="B365" s="1060" t="s">
        <v>132</v>
      </c>
      <c r="C365" s="1066"/>
      <c r="D365" s="37">
        <v>151</v>
      </c>
      <c r="E365" s="37">
        <v>55</v>
      </c>
      <c r="F365" s="37">
        <v>107</v>
      </c>
      <c r="G365" s="37">
        <v>44</v>
      </c>
      <c r="H365" s="37">
        <v>26</v>
      </c>
      <c r="I365" s="37">
        <v>11</v>
      </c>
      <c r="J365" s="37">
        <v>5</v>
      </c>
      <c r="K365" s="37">
        <v>4</v>
      </c>
      <c r="L365" s="37">
        <v>7</v>
      </c>
      <c r="M365" s="37">
        <v>0</v>
      </c>
      <c r="N365" s="37">
        <f t="shared" si="47"/>
        <v>296</v>
      </c>
      <c r="O365" s="37">
        <f t="shared" si="47"/>
        <v>114</v>
      </c>
      <c r="P365" s="37">
        <f t="shared" si="48"/>
        <v>410</v>
      </c>
    </row>
    <row r="366" spans="2:16" ht="15.75">
      <c r="B366" s="1060" t="s">
        <v>134</v>
      </c>
      <c r="C366" s="1066"/>
      <c r="D366" s="37">
        <v>219</v>
      </c>
      <c r="E366" s="37">
        <v>78</v>
      </c>
      <c r="F366" s="37">
        <v>73</v>
      </c>
      <c r="G366" s="37">
        <v>78</v>
      </c>
      <c r="H366" s="37">
        <v>13</v>
      </c>
      <c r="I366" s="37">
        <v>8</v>
      </c>
      <c r="J366" s="37">
        <v>7</v>
      </c>
      <c r="K366" s="37">
        <v>5</v>
      </c>
      <c r="L366" s="37">
        <v>0</v>
      </c>
      <c r="M366" s="37">
        <v>0</v>
      </c>
      <c r="N366" s="37">
        <f t="shared" si="47"/>
        <v>312</v>
      </c>
      <c r="O366" s="37">
        <f t="shared" si="47"/>
        <v>169</v>
      </c>
      <c r="P366" s="37">
        <f t="shared" si="48"/>
        <v>481</v>
      </c>
    </row>
    <row r="367" spans="2:16" ht="15.75">
      <c r="B367" s="1060" t="s">
        <v>133</v>
      </c>
      <c r="C367" s="1066"/>
      <c r="D367" s="37">
        <v>103</v>
      </c>
      <c r="E367" s="37">
        <v>52</v>
      </c>
      <c r="F367" s="37">
        <v>27</v>
      </c>
      <c r="G367" s="37">
        <v>13</v>
      </c>
      <c r="H367" s="37">
        <v>9</v>
      </c>
      <c r="I367" s="37">
        <v>0</v>
      </c>
      <c r="J367" s="37">
        <v>4</v>
      </c>
      <c r="K367" s="37">
        <v>1</v>
      </c>
      <c r="L367" s="37">
        <v>7</v>
      </c>
      <c r="M367" s="37">
        <v>0</v>
      </c>
      <c r="N367" s="37">
        <f t="shared" si="47"/>
        <v>150</v>
      </c>
      <c r="O367" s="37">
        <f t="shared" si="47"/>
        <v>66</v>
      </c>
      <c r="P367" s="37">
        <f t="shared" si="48"/>
        <v>216</v>
      </c>
    </row>
    <row r="368" spans="2:16" ht="15.75">
      <c r="B368" s="1060" t="s">
        <v>68</v>
      </c>
      <c r="C368" s="1066"/>
      <c r="D368" s="37">
        <v>44</v>
      </c>
      <c r="E368" s="37">
        <v>19</v>
      </c>
      <c r="F368" s="37">
        <v>11</v>
      </c>
      <c r="G368" s="37">
        <v>5</v>
      </c>
      <c r="H368" s="37">
        <v>15</v>
      </c>
      <c r="I368" s="37">
        <v>0</v>
      </c>
      <c r="J368" s="37">
        <v>0</v>
      </c>
      <c r="K368" s="37">
        <v>0</v>
      </c>
      <c r="L368" s="37">
        <v>1</v>
      </c>
      <c r="M368" s="37">
        <v>0</v>
      </c>
      <c r="N368" s="37">
        <f t="shared" si="47"/>
        <v>71</v>
      </c>
      <c r="O368" s="37">
        <f t="shared" si="47"/>
        <v>24</v>
      </c>
      <c r="P368" s="37">
        <f t="shared" si="48"/>
        <v>95</v>
      </c>
    </row>
    <row r="369" spans="1:16" ht="15.75">
      <c r="B369" s="1060" t="s">
        <v>69</v>
      </c>
      <c r="C369" s="1066"/>
      <c r="D369" s="37">
        <v>50</v>
      </c>
      <c r="E369" s="37">
        <v>16</v>
      </c>
      <c r="F369" s="37">
        <v>1</v>
      </c>
      <c r="G369" s="37">
        <v>0</v>
      </c>
      <c r="H369" s="37">
        <v>2</v>
      </c>
      <c r="I369" s="37">
        <v>0</v>
      </c>
      <c r="J369" s="37">
        <v>0</v>
      </c>
      <c r="K369" s="37">
        <v>0</v>
      </c>
      <c r="L369" s="37">
        <v>0</v>
      </c>
      <c r="M369" s="37">
        <v>0</v>
      </c>
      <c r="N369" s="37">
        <f t="shared" si="47"/>
        <v>53</v>
      </c>
      <c r="O369" s="37">
        <f t="shared" si="47"/>
        <v>16</v>
      </c>
      <c r="P369" s="37">
        <f t="shared" si="48"/>
        <v>69</v>
      </c>
    </row>
    <row r="370" spans="1:16" ht="15.75">
      <c r="B370" s="1060" t="s">
        <v>70</v>
      </c>
      <c r="C370" s="1066"/>
      <c r="D370" s="37">
        <v>197</v>
      </c>
      <c r="E370" s="37">
        <v>59</v>
      </c>
      <c r="F370" s="37">
        <v>81</v>
      </c>
      <c r="G370" s="37">
        <v>11</v>
      </c>
      <c r="H370" s="37">
        <v>24</v>
      </c>
      <c r="I370" s="37">
        <v>2</v>
      </c>
      <c r="J370" s="37">
        <v>10</v>
      </c>
      <c r="K370" s="37">
        <v>1</v>
      </c>
      <c r="L370" s="37">
        <v>2</v>
      </c>
      <c r="M370" s="37">
        <v>0</v>
      </c>
      <c r="N370" s="37">
        <f t="shared" si="47"/>
        <v>314</v>
      </c>
      <c r="O370" s="37">
        <f t="shared" si="47"/>
        <v>73</v>
      </c>
      <c r="P370" s="37">
        <f t="shared" si="48"/>
        <v>387</v>
      </c>
    </row>
    <row r="371" spans="1:16" ht="15.75">
      <c r="B371" s="1060" t="s">
        <v>71</v>
      </c>
      <c r="C371" s="1066"/>
      <c r="D371" s="37">
        <v>39</v>
      </c>
      <c r="E371" s="37">
        <v>16</v>
      </c>
      <c r="F371" s="37">
        <v>26</v>
      </c>
      <c r="G371" s="37">
        <v>9</v>
      </c>
      <c r="H371" s="37">
        <v>2</v>
      </c>
      <c r="I371" s="37">
        <v>1</v>
      </c>
      <c r="J371" s="37">
        <v>0</v>
      </c>
      <c r="K371" s="37">
        <v>0</v>
      </c>
      <c r="L371" s="37">
        <v>0</v>
      </c>
      <c r="M371" s="37">
        <v>0</v>
      </c>
      <c r="N371" s="37">
        <f t="shared" si="47"/>
        <v>67</v>
      </c>
      <c r="O371" s="37">
        <f t="shared" si="47"/>
        <v>26</v>
      </c>
      <c r="P371" s="37">
        <f t="shared" si="48"/>
        <v>93</v>
      </c>
    </row>
    <row r="372" spans="1:16" ht="15.75">
      <c r="B372" s="1060" t="s">
        <v>72</v>
      </c>
      <c r="C372" s="1066"/>
      <c r="D372" s="37">
        <v>1132</v>
      </c>
      <c r="E372" s="37">
        <v>483</v>
      </c>
      <c r="F372" s="37">
        <v>514</v>
      </c>
      <c r="G372" s="37">
        <v>222</v>
      </c>
      <c r="H372" s="37">
        <v>241</v>
      </c>
      <c r="I372" s="37">
        <v>108</v>
      </c>
      <c r="J372" s="37">
        <v>31</v>
      </c>
      <c r="K372" s="37">
        <v>9</v>
      </c>
      <c r="L372" s="37">
        <v>11</v>
      </c>
      <c r="M372" s="37">
        <v>1</v>
      </c>
      <c r="N372" s="37">
        <f t="shared" si="47"/>
        <v>1929</v>
      </c>
      <c r="O372" s="37">
        <f t="shared" si="47"/>
        <v>823</v>
      </c>
      <c r="P372" s="37">
        <f t="shared" si="48"/>
        <v>2752</v>
      </c>
    </row>
    <row r="373" spans="1:16" ht="15.75">
      <c r="B373" s="1059" t="s">
        <v>32</v>
      </c>
      <c r="C373" s="1070"/>
      <c r="D373" s="38">
        <f t="shared" ref="D373:O373" si="49">SUM(D353:D372)</f>
        <v>3220</v>
      </c>
      <c r="E373" s="38">
        <f t="shared" si="49"/>
        <v>1485</v>
      </c>
      <c r="F373" s="38">
        <f t="shared" si="49"/>
        <v>1300</v>
      </c>
      <c r="G373" s="38">
        <f t="shared" si="49"/>
        <v>644</v>
      </c>
      <c r="H373" s="38">
        <f t="shared" si="49"/>
        <v>390</v>
      </c>
      <c r="I373" s="38">
        <f t="shared" si="49"/>
        <v>152</v>
      </c>
      <c r="J373" s="38">
        <f t="shared" si="49"/>
        <v>76</v>
      </c>
      <c r="K373" s="38">
        <f t="shared" si="49"/>
        <v>23</v>
      </c>
      <c r="L373" s="38">
        <f t="shared" si="49"/>
        <v>40</v>
      </c>
      <c r="M373" s="38">
        <f t="shared" si="49"/>
        <v>2</v>
      </c>
      <c r="N373" s="38">
        <f t="shared" si="49"/>
        <v>5026</v>
      </c>
      <c r="O373" s="38">
        <f t="shared" si="49"/>
        <v>2306</v>
      </c>
      <c r="P373" s="37">
        <f t="shared" si="48"/>
        <v>7332</v>
      </c>
    </row>
    <row r="377" spans="1:16" ht="18">
      <c r="A377" s="1067" t="s">
        <v>147</v>
      </c>
      <c r="B377" s="1067"/>
      <c r="C377" s="1067"/>
      <c r="D377" s="1067"/>
      <c r="E377" s="1067"/>
      <c r="F377" s="1067"/>
      <c r="G377" s="1067"/>
      <c r="H377" s="1067"/>
      <c r="I377" s="1067"/>
      <c r="J377" s="1067"/>
      <c r="K377" s="1067"/>
      <c r="L377" s="1067"/>
      <c r="M377" s="1067"/>
      <c r="N377" s="1067"/>
      <c r="O377" s="1067"/>
    </row>
    <row r="378" spans="1:16">
      <c r="A378" s="1068" t="s">
        <v>13</v>
      </c>
      <c r="B378" s="1068"/>
      <c r="C378" s="1068"/>
      <c r="D378" s="1068"/>
      <c r="E378" s="1068"/>
      <c r="F378" s="1068"/>
      <c r="G378" s="1068"/>
      <c r="H378" s="1068"/>
      <c r="I378" s="1068"/>
      <c r="J378" s="1068"/>
      <c r="K378" s="1068"/>
      <c r="L378" s="1068"/>
      <c r="M378" s="1068"/>
      <c r="N378" s="1068"/>
      <c r="O378" s="1068"/>
    </row>
    <row r="379" spans="1:16">
      <c r="A379" s="1068"/>
      <c r="B379" s="1068"/>
      <c r="C379" s="1068"/>
      <c r="D379" s="1068"/>
      <c r="E379" s="1068"/>
      <c r="F379" s="1068"/>
      <c r="G379" s="1068"/>
      <c r="H379" s="1068"/>
      <c r="I379" s="1068"/>
      <c r="J379" s="1068"/>
      <c r="K379" s="1068"/>
      <c r="L379" s="1068"/>
      <c r="M379" s="1068"/>
      <c r="N379" s="1068"/>
      <c r="O379" s="1068"/>
    </row>
    <row r="380" spans="1:16" ht="24.75">
      <c r="A380" s="1065" t="s">
        <v>40</v>
      </c>
      <c r="B380" s="1065"/>
      <c r="C380" s="1069" t="s">
        <v>44</v>
      </c>
      <c r="D380" s="1065"/>
      <c r="E380" s="1069" t="s">
        <v>74</v>
      </c>
      <c r="F380" s="1065"/>
      <c r="G380" s="1069" t="s">
        <v>80</v>
      </c>
      <c r="H380" s="1065"/>
      <c r="I380" s="1069" t="s">
        <v>81</v>
      </c>
      <c r="J380" s="1065"/>
      <c r="K380" s="1069" t="s">
        <v>82</v>
      </c>
      <c r="L380" s="1069"/>
      <c r="M380" s="1069" t="s">
        <v>32</v>
      </c>
      <c r="N380" s="1069"/>
      <c r="O380" s="1069"/>
    </row>
    <row r="381" spans="1:16" ht="24.75">
      <c r="A381" s="1065"/>
      <c r="B381" s="1065"/>
      <c r="C381" s="50" t="s">
        <v>127</v>
      </c>
      <c r="D381" s="50" t="s">
        <v>34</v>
      </c>
      <c r="E381" s="50" t="s">
        <v>127</v>
      </c>
      <c r="F381" s="50" t="s">
        <v>34</v>
      </c>
      <c r="G381" s="50" t="s">
        <v>127</v>
      </c>
      <c r="H381" s="50" t="s">
        <v>34</v>
      </c>
      <c r="I381" s="50" t="s">
        <v>127</v>
      </c>
      <c r="J381" s="50" t="s">
        <v>34</v>
      </c>
      <c r="K381" s="50" t="s">
        <v>127</v>
      </c>
      <c r="L381" s="50" t="s">
        <v>34</v>
      </c>
      <c r="M381" s="50" t="s">
        <v>127</v>
      </c>
      <c r="N381" s="50" t="s">
        <v>34</v>
      </c>
      <c r="O381" s="50" t="s">
        <v>32</v>
      </c>
    </row>
    <row r="382" spans="1:16" ht="24.75">
      <c r="A382" s="1065" t="s">
        <v>52</v>
      </c>
      <c r="B382" s="1065"/>
      <c r="C382" s="51">
        <f t="shared" ref="C382:L382" si="50">D353+C326</f>
        <v>25017</v>
      </c>
      <c r="D382" s="51">
        <f t="shared" si="50"/>
        <v>22563</v>
      </c>
      <c r="E382" s="51">
        <f t="shared" si="50"/>
        <v>10958</v>
      </c>
      <c r="F382" s="51">
        <f t="shared" si="50"/>
        <v>9279</v>
      </c>
      <c r="G382" s="51">
        <f t="shared" si="50"/>
        <v>6144</v>
      </c>
      <c r="H382" s="51">
        <f t="shared" si="50"/>
        <v>5013</v>
      </c>
      <c r="I382" s="51">
        <f t="shared" si="50"/>
        <v>3469</v>
      </c>
      <c r="J382" s="51">
        <f t="shared" si="50"/>
        <v>2290</v>
      </c>
      <c r="K382" s="51">
        <f t="shared" si="50"/>
        <v>1854</v>
      </c>
      <c r="L382" s="51">
        <f t="shared" si="50"/>
        <v>862</v>
      </c>
      <c r="M382" s="51">
        <f>SUM(K382,I382,G382,E382,C382)</f>
        <v>47442</v>
      </c>
      <c r="N382" s="51">
        <f>SUM(L382,J382,H382,F382,D382)</f>
        <v>40007</v>
      </c>
      <c r="O382" s="51">
        <f>SUM(M382:N382)</f>
        <v>87449</v>
      </c>
    </row>
    <row r="383" spans="1:16" ht="24.75">
      <c r="A383" s="1065" t="s">
        <v>53</v>
      </c>
      <c r="B383" s="1065"/>
      <c r="C383" s="51">
        <f t="shared" ref="C383:L401" si="51">D354+C327</f>
        <v>10805</v>
      </c>
      <c r="D383" s="51">
        <f t="shared" si="51"/>
        <v>8835</v>
      </c>
      <c r="E383" s="51">
        <f t="shared" si="51"/>
        <v>8068</v>
      </c>
      <c r="F383" s="51">
        <f t="shared" si="51"/>
        <v>7139</v>
      </c>
      <c r="G383" s="51">
        <f t="shared" si="51"/>
        <v>2799</v>
      </c>
      <c r="H383" s="51">
        <f t="shared" si="51"/>
        <v>1709</v>
      </c>
      <c r="I383" s="51">
        <f t="shared" si="51"/>
        <v>906</v>
      </c>
      <c r="J383" s="51">
        <f t="shared" si="51"/>
        <v>668</v>
      </c>
      <c r="K383" s="51">
        <f t="shared" si="51"/>
        <v>921</v>
      </c>
      <c r="L383" s="51">
        <f t="shared" si="51"/>
        <v>377</v>
      </c>
      <c r="M383" s="51">
        <f t="shared" ref="M383:N401" si="52">SUM(K383,I383,G383,E383,C383)</f>
        <v>23499</v>
      </c>
      <c r="N383" s="51">
        <f t="shared" si="52"/>
        <v>18728</v>
      </c>
      <c r="O383" s="51">
        <f t="shared" ref="O383:O401" si="53">SUM(M383:N383)</f>
        <v>42227</v>
      </c>
    </row>
    <row r="384" spans="1:16" ht="24.75">
      <c r="A384" s="1065" t="s">
        <v>54</v>
      </c>
      <c r="B384" s="1065"/>
      <c r="C384" s="51">
        <f t="shared" si="51"/>
        <v>9599</v>
      </c>
      <c r="D384" s="51">
        <f t="shared" si="51"/>
        <v>8294</v>
      </c>
      <c r="E384" s="51">
        <f t="shared" si="51"/>
        <v>5097</v>
      </c>
      <c r="F384" s="51">
        <f t="shared" si="51"/>
        <v>4526</v>
      </c>
      <c r="G384" s="51">
        <f t="shared" si="51"/>
        <v>1733</v>
      </c>
      <c r="H384" s="51">
        <f t="shared" si="51"/>
        <v>1435</v>
      </c>
      <c r="I384" s="51">
        <f t="shared" si="51"/>
        <v>818</v>
      </c>
      <c r="J384" s="51">
        <f t="shared" si="51"/>
        <v>526</v>
      </c>
      <c r="K384" s="51">
        <f t="shared" si="51"/>
        <v>381</v>
      </c>
      <c r="L384" s="51">
        <f t="shared" si="51"/>
        <v>190</v>
      </c>
      <c r="M384" s="51">
        <f t="shared" si="52"/>
        <v>17628</v>
      </c>
      <c r="N384" s="51">
        <f t="shared" si="52"/>
        <v>14971</v>
      </c>
      <c r="O384" s="51">
        <f t="shared" si="53"/>
        <v>32599</v>
      </c>
    </row>
    <row r="385" spans="1:15" ht="24.75">
      <c r="A385" s="1065" t="s">
        <v>55</v>
      </c>
      <c r="B385" s="1065"/>
      <c r="C385" s="51">
        <f t="shared" si="51"/>
        <v>14757</v>
      </c>
      <c r="D385" s="51">
        <f t="shared" si="51"/>
        <v>13727</v>
      </c>
      <c r="E385" s="51">
        <f t="shared" si="51"/>
        <v>3659</v>
      </c>
      <c r="F385" s="51">
        <f t="shared" si="51"/>
        <v>3058</v>
      </c>
      <c r="G385" s="51">
        <f t="shared" si="51"/>
        <v>1869</v>
      </c>
      <c r="H385" s="51">
        <f t="shared" si="51"/>
        <v>1465</v>
      </c>
      <c r="I385" s="51">
        <f t="shared" si="51"/>
        <v>942</v>
      </c>
      <c r="J385" s="51">
        <f t="shared" si="51"/>
        <v>614</v>
      </c>
      <c r="K385" s="51">
        <f t="shared" si="51"/>
        <v>600</v>
      </c>
      <c r="L385" s="51">
        <f t="shared" si="51"/>
        <v>223</v>
      </c>
      <c r="M385" s="51">
        <f t="shared" si="52"/>
        <v>21827</v>
      </c>
      <c r="N385" s="51">
        <f t="shared" si="52"/>
        <v>19087</v>
      </c>
      <c r="O385" s="51">
        <f t="shared" si="53"/>
        <v>40914</v>
      </c>
    </row>
    <row r="386" spans="1:15" ht="24.75">
      <c r="A386" s="1065" t="s">
        <v>56</v>
      </c>
      <c r="B386" s="50" t="s">
        <v>57</v>
      </c>
      <c r="C386" s="51">
        <f t="shared" si="51"/>
        <v>9724</v>
      </c>
      <c r="D386" s="51">
        <f t="shared" si="51"/>
        <v>8644</v>
      </c>
      <c r="E386" s="51">
        <f t="shared" si="51"/>
        <v>4385</v>
      </c>
      <c r="F386" s="51">
        <f t="shared" si="51"/>
        <v>4098</v>
      </c>
      <c r="G386" s="51">
        <f t="shared" si="51"/>
        <v>1119</v>
      </c>
      <c r="H386" s="51">
        <f t="shared" si="51"/>
        <v>997</v>
      </c>
      <c r="I386" s="51">
        <f t="shared" si="51"/>
        <v>521</v>
      </c>
      <c r="J386" s="51">
        <f t="shared" si="51"/>
        <v>373</v>
      </c>
      <c r="K386" s="51">
        <f t="shared" si="51"/>
        <v>222</v>
      </c>
      <c r="L386" s="51">
        <f t="shared" si="51"/>
        <v>127</v>
      </c>
      <c r="M386" s="51">
        <f t="shared" si="52"/>
        <v>15971</v>
      </c>
      <c r="N386" s="51">
        <f t="shared" si="52"/>
        <v>14239</v>
      </c>
      <c r="O386" s="51">
        <f t="shared" si="53"/>
        <v>30210</v>
      </c>
    </row>
    <row r="387" spans="1:15" ht="24.75">
      <c r="A387" s="1065"/>
      <c r="B387" s="50" t="s">
        <v>58</v>
      </c>
      <c r="C387" s="51">
        <f t="shared" si="51"/>
        <v>21664</v>
      </c>
      <c r="D387" s="51">
        <f t="shared" si="51"/>
        <v>18875</v>
      </c>
      <c r="E387" s="51">
        <f t="shared" si="51"/>
        <v>5081</v>
      </c>
      <c r="F387" s="51">
        <f t="shared" si="51"/>
        <v>4307</v>
      </c>
      <c r="G387" s="51">
        <f t="shared" si="51"/>
        <v>2404</v>
      </c>
      <c r="H387" s="51">
        <f t="shared" si="51"/>
        <v>1808</v>
      </c>
      <c r="I387" s="51">
        <f t="shared" si="51"/>
        <v>1250</v>
      </c>
      <c r="J387" s="51">
        <f t="shared" si="51"/>
        <v>801</v>
      </c>
      <c r="K387" s="51">
        <f t="shared" si="51"/>
        <v>557</v>
      </c>
      <c r="L387" s="51">
        <f t="shared" si="51"/>
        <v>222</v>
      </c>
      <c r="M387" s="51">
        <f t="shared" si="52"/>
        <v>30956</v>
      </c>
      <c r="N387" s="51">
        <f t="shared" si="52"/>
        <v>26013</v>
      </c>
      <c r="O387" s="51">
        <f t="shared" si="53"/>
        <v>56969</v>
      </c>
    </row>
    <row r="388" spans="1:15" ht="24.75">
      <c r="A388" s="1065"/>
      <c r="B388" s="50" t="s">
        <v>59</v>
      </c>
      <c r="C388" s="51">
        <f t="shared" si="51"/>
        <v>8414</v>
      </c>
      <c r="D388" s="51">
        <f t="shared" si="51"/>
        <v>7024</v>
      </c>
      <c r="E388" s="51">
        <f t="shared" si="51"/>
        <v>4044</v>
      </c>
      <c r="F388" s="51">
        <f t="shared" si="51"/>
        <v>4328</v>
      </c>
      <c r="G388" s="51">
        <f t="shared" si="51"/>
        <v>1491</v>
      </c>
      <c r="H388" s="51">
        <f t="shared" si="51"/>
        <v>1272</v>
      </c>
      <c r="I388" s="51">
        <f t="shared" si="51"/>
        <v>741</v>
      </c>
      <c r="J388" s="51">
        <f t="shared" si="51"/>
        <v>508</v>
      </c>
      <c r="K388" s="51">
        <f t="shared" si="51"/>
        <v>445</v>
      </c>
      <c r="L388" s="51">
        <f t="shared" si="51"/>
        <v>231</v>
      </c>
      <c r="M388" s="51">
        <f t="shared" si="52"/>
        <v>15135</v>
      </c>
      <c r="N388" s="51">
        <f t="shared" si="52"/>
        <v>13363</v>
      </c>
      <c r="O388" s="51">
        <f t="shared" si="53"/>
        <v>28498</v>
      </c>
    </row>
    <row r="389" spans="1:15" ht="24.75">
      <c r="A389" s="1065"/>
      <c r="B389" s="50" t="s">
        <v>89</v>
      </c>
      <c r="C389" s="51">
        <f t="shared" si="51"/>
        <v>5520</v>
      </c>
      <c r="D389" s="51">
        <f t="shared" si="51"/>
        <v>4908</v>
      </c>
      <c r="E389" s="51">
        <f t="shared" si="51"/>
        <v>2950</v>
      </c>
      <c r="F389" s="51">
        <f t="shared" si="51"/>
        <v>2563</v>
      </c>
      <c r="G389" s="51">
        <f t="shared" si="51"/>
        <v>737</v>
      </c>
      <c r="H389" s="51">
        <f t="shared" si="51"/>
        <v>631</v>
      </c>
      <c r="I389" s="51">
        <f t="shared" si="51"/>
        <v>391</v>
      </c>
      <c r="J389" s="51">
        <f t="shared" si="51"/>
        <v>262</v>
      </c>
      <c r="K389" s="51">
        <f t="shared" si="51"/>
        <v>205</v>
      </c>
      <c r="L389" s="51">
        <f t="shared" si="51"/>
        <v>99</v>
      </c>
      <c r="M389" s="51">
        <f t="shared" si="52"/>
        <v>9803</v>
      </c>
      <c r="N389" s="51">
        <f t="shared" si="52"/>
        <v>8463</v>
      </c>
      <c r="O389" s="51">
        <f t="shared" si="53"/>
        <v>18266</v>
      </c>
    </row>
    <row r="390" spans="1:15" ht="24.75">
      <c r="A390" s="1065"/>
      <c r="B390" s="50" t="s">
        <v>90</v>
      </c>
      <c r="C390" s="51">
        <f t="shared" si="51"/>
        <v>10874</v>
      </c>
      <c r="D390" s="51">
        <f t="shared" si="51"/>
        <v>8892</v>
      </c>
      <c r="E390" s="51">
        <f t="shared" si="51"/>
        <v>5867</v>
      </c>
      <c r="F390" s="51">
        <f t="shared" si="51"/>
        <v>5768</v>
      </c>
      <c r="G390" s="51">
        <f t="shared" si="51"/>
        <v>1771</v>
      </c>
      <c r="H390" s="51">
        <f t="shared" si="51"/>
        <v>1389</v>
      </c>
      <c r="I390" s="51">
        <f t="shared" si="51"/>
        <v>779</v>
      </c>
      <c r="J390" s="51">
        <f t="shared" si="51"/>
        <v>604</v>
      </c>
      <c r="K390" s="51">
        <f t="shared" si="51"/>
        <v>435</v>
      </c>
      <c r="L390" s="51">
        <f t="shared" si="51"/>
        <v>272</v>
      </c>
      <c r="M390" s="51">
        <f t="shared" si="52"/>
        <v>19726</v>
      </c>
      <c r="N390" s="51">
        <f t="shared" si="52"/>
        <v>16925</v>
      </c>
      <c r="O390" s="51">
        <f t="shared" si="53"/>
        <v>36651</v>
      </c>
    </row>
    <row r="391" spans="1:15" ht="24.75">
      <c r="A391" s="1065"/>
      <c r="B391" s="50" t="s">
        <v>91</v>
      </c>
      <c r="C391" s="51">
        <f t="shared" si="51"/>
        <v>8141</v>
      </c>
      <c r="D391" s="51">
        <f t="shared" si="51"/>
        <v>7487</v>
      </c>
      <c r="E391" s="51">
        <f t="shared" si="51"/>
        <v>4274</v>
      </c>
      <c r="F391" s="51">
        <f t="shared" si="51"/>
        <v>3728</v>
      </c>
      <c r="G391" s="51">
        <f t="shared" si="51"/>
        <v>1496</v>
      </c>
      <c r="H391" s="51">
        <f t="shared" si="51"/>
        <v>1065</v>
      </c>
      <c r="I391" s="51">
        <f t="shared" si="51"/>
        <v>599</v>
      </c>
      <c r="J391" s="51">
        <f t="shared" si="51"/>
        <v>360</v>
      </c>
      <c r="K391" s="51">
        <f t="shared" si="51"/>
        <v>275</v>
      </c>
      <c r="L391" s="51">
        <f t="shared" si="51"/>
        <v>153</v>
      </c>
      <c r="M391" s="51">
        <f t="shared" si="52"/>
        <v>14785</v>
      </c>
      <c r="N391" s="51">
        <f t="shared" si="52"/>
        <v>12793</v>
      </c>
      <c r="O391" s="51">
        <f t="shared" si="53"/>
        <v>27578</v>
      </c>
    </row>
    <row r="392" spans="1:15" ht="24.75">
      <c r="A392" s="1065" t="s">
        <v>63</v>
      </c>
      <c r="B392" s="1065"/>
      <c r="C392" s="51">
        <f t="shared" si="51"/>
        <v>15407</v>
      </c>
      <c r="D392" s="51">
        <f t="shared" si="51"/>
        <v>12674</v>
      </c>
      <c r="E392" s="51">
        <f t="shared" si="51"/>
        <v>7170</v>
      </c>
      <c r="F392" s="51">
        <f t="shared" si="51"/>
        <v>6743</v>
      </c>
      <c r="G392" s="51">
        <f t="shared" si="51"/>
        <v>3054</v>
      </c>
      <c r="H392" s="51">
        <f t="shared" si="51"/>
        <v>2921</v>
      </c>
      <c r="I392" s="51">
        <f t="shared" si="51"/>
        <v>1621</v>
      </c>
      <c r="J392" s="51">
        <f t="shared" si="51"/>
        <v>1195</v>
      </c>
      <c r="K392" s="51">
        <f t="shared" si="51"/>
        <v>972</v>
      </c>
      <c r="L392" s="51">
        <f t="shared" si="51"/>
        <v>528</v>
      </c>
      <c r="M392" s="51">
        <f t="shared" si="52"/>
        <v>28224</v>
      </c>
      <c r="N392" s="51">
        <f t="shared" si="52"/>
        <v>24061</v>
      </c>
      <c r="O392" s="51">
        <f t="shared" si="53"/>
        <v>52285</v>
      </c>
    </row>
    <row r="393" spans="1:15" ht="24.75">
      <c r="A393" s="1065" t="s">
        <v>64</v>
      </c>
      <c r="B393" s="1065"/>
      <c r="C393" s="51">
        <f t="shared" si="51"/>
        <v>15129</v>
      </c>
      <c r="D393" s="51">
        <f t="shared" si="51"/>
        <v>12606</v>
      </c>
      <c r="E393" s="51">
        <f t="shared" si="51"/>
        <v>8512</v>
      </c>
      <c r="F393" s="51">
        <f t="shared" si="51"/>
        <v>7908</v>
      </c>
      <c r="G393" s="51">
        <f t="shared" si="51"/>
        <v>3523</v>
      </c>
      <c r="H393" s="51">
        <f t="shared" si="51"/>
        <v>3124</v>
      </c>
      <c r="I393" s="51">
        <f t="shared" si="51"/>
        <v>2001</v>
      </c>
      <c r="J393" s="51">
        <f t="shared" si="51"/>
        <v>1481</v>
      </c>
      <c r="K393" s="51">
        <f t="shared" si="51"/>
        <v>1739</v>
      </c>
      <c r="L393" s="51">
        <f t="shared" si="51"/>
        <v>929</v>
      </c>
      <c r="M393" s="51">
        <f t="shared" si="52"/>
        <v>30904</v>
      </c>
      <c r="N393" s="51">
        <f t="shared" si="52"/>
        <v>26048</v>
      </c>
      <c r="O393" s="51">
        <f t="shared" si="53"/>
        <v>56952</v>
      </c>
    </row>
    <row r="394" spans="1:15" ht="24.75">
      <c r="A394" s="1065" t="s">
        <v>65</v>
      </c>
      <c r="B394" s="1065"/>
      <c r="C394" s="51">
        <f t="shared" si="51"/>
        <v>8946</v>
      </c>
      <c r="D394" s="51">
        <f t="shared" si="51"/>
        <v>7428</v>
      </c>
      <c r="E394" s="51">
        <f t="shared" si="51"/>
        <v>5107</v>
      </c>
      <c r="F394" s="51">
        <f t="shared" si="51"/>
        <v>5012</v>
      </c>
      <c r="G394" s="51">
        <f t="shared" si="51"/>
        <v>2468</v>
      </c>
      <c r="H394" s="51">
        <f t="shared" si="51"/>
        <v>1898</v>
      </c>
      <c r="I394" s="51">
        <f t="shared" si="51"/>
        <v>1262</v>
      </c>
      <c r="J394" s="51">
        <f t="shared" si="51"/>
        <v>884</v>
      </c>
      <c r="K394" s="51">
        <f t="shared" si="51"/>
        <v>777</v>
      </c>
      <c r="L394" s="51">
        <f t="shared" si="51"/>
        <v>482</v>
      </c>
      <c r="M394" s="51">
        <f t="shared" si="52"/>
        <v>18560</v>
      </c>
      <c r="N394" s="51">
        <f t="shared" si="52"/>
        <v>15704</v>
      </c>
      <c r="O394" s="51">
        <f t="shared" si="53"/>
        <v>34264</v>
      </c>
    </row>
    <row r="395" spans="1:15" ht="24.75">
      <c r="A395" s="1065" t="s">
        <v>66</v>
      </c>
      <c r="B395" s="1065"/>
      <c r="C395" s="51">
        <f t="shared" si="51"/>
        <v>12027</v>
      </c>
      <c r="D395" s="51">
        <f t="shared" si="51"/>
        <v>9372</v>
      </c>
      <c r="E395" s="51">
        <f t="shared" si="51"/>
        <v>5172</v>
      </c>
      <c r="F395" s="51">
        <f t="shared" si="51"/>
        <v>5480</v>
      </c>
      <c r="G395" s="51">
        <f t="shared" si="51"/>
        <v>2519</v>
      </c>
      <c r="H395" s="51">
        <f t="shared" si="51"/>
        <v>2171</v>
      </c>
      <c r="I395" s="51">
        <f t="shared" si="51"/>
        <v>1296</v>
      </c>
      <c r="J395" s="51">
        <f t="shared" si="51"/>
        <v>908</v>
      </c>
      <c r="K395" s="51">
        <f t="shared" si="51"/>
        <v>773</v>
      </c>
      <c r="L395" s="51">
        <f t="shared" si="51"/>
        <v>441</v>
      </c>
      <c r="M395" s="51">
        <f t="shared" si="52"/>
        <v>21787</v>
      </c>
      <c r="N395" s="51">
        <f t="shared" si="52"/>
        <v>18372</v>
      </c>
      <c r="O395" s="51">
        <f t="shared" si="53"/>
        <v>40159</v>
      </c>
    </row>
    <row r="396" spans="1:15" ht="24.75">
      <c r="A396" s="1065" t="s">
        <v>92</v>
      </c>
      <c r="B396" s="1065"/>
      <c r="C396" s="51">
        <f t="shared" si="51"/>
        <v>11560</v>
      </c>
      <c r="D396" s="51">
        <f t="shared" si="51"/>
        <v>8383</v>
      </c>
      <c r="E396" s="51">
        <f t="shared" si="51"/>
        <v>4659</v>
      </c>
      <c r="F396" s="51">
        <f t="shared" si="51"/>
        <v>4526</v>
      </c>
      <c r="G396" s="51">
        <f t="shared" si="51"/>
        <v>2090</v>
      </c>
      <c r="H396" s="51">
        <f t="shared" si="51"/>
        <v>1731</v>
      </c>
      <c r="I396" s="51">
        <f t="shared" si="51"/>
        <v>1005</v>
      </c>
      <c r="J396" s="51">
        <f t="shared" si="51"/>
        <v>738</v>
      </c>
      <c r="K396" s="51">
        <f t="shared" si="51"/>
        <v>640</v>
      </c>
      <c r="L396" s="51">
        <f t="shared" si="51"/>
        <v>317</v>
      </c>
      <c r="M396" s="51">
        <f t="shared" si="52"/>
        <v>19954</v>
      </c>
      <c r="N396" s="51">
        <f t="shared" si="52"/>
        <v>15695</v>
      </c>
      <c r="O396" s="51">
        <f t="shared" si="53"/>
        <v>35649</v>
      </c>
    </row>
    <row r="397" spans="1:15" ht="24.75">
      <c r="A397" s="1065" t="s">
        <v>68</v>
      </c>
      <c r="B397" s="1065"/>
      <c r="C397" s="51">
        <f t="shared" si="51"/>
        <v>5583</v>
      </c>
      <c r="D397" s="51">
        <f t="shared" si="51"/>
        <v>4456</v>
      </c>
      <c r="E397" s="51">
        <f t="shared" si="51"/>
        <v>3410</v>
      </c>
      <c r="F397" s="51">
        <f t="shared" si="51"/>
        <v>3035</v>
      </c>
      <c r="G397" s="51">
        <f t="shared" si="51"/>
        <v>1814</v>
      </c>
      <c r="H397" s="51">
        <f t="shared" si="51"/>
        <v>1277</v>
      </c>
      <c r="I397" s="51">
        <f t="shared" si="51"/>
        <v>956</v>
      </c>
      <c r="J397" s="51">
        <f t="shared" si="51"/>
        <v>524</v>
      </c>
      <c r="K397" s="51">
        <f t="shared" si="51"/>
        <v>732</v>
      </c>
      <c r="L397" s="51">
        <f t="shared" si="51"/>
        <v>310</v>
      </c>
      <c r="M397" s="51">
        <f t="shared" si="52"/>
        <v>12495</v>
      </c>
      <c r="N397" s="51">
        <f t="shared" si="52"/>
        <v>9602</v>
      </c>
      <c r="O397" s="51">
        <f t="shared" si="53"/>
        <v>22097</v>
      </c>
    </row>
    <row r="398" spans="1:15" ht="24.75">
      <c r="A398" s="1065" t="s">
        <v>69</v>
      </c>
      <c r="B398" s="1065"/>
      <c r="C398" s="51">
        <f t="shared" si="51"/>
        <v>9855</v>
      </c>
      <c r="D398" s="51">
        <f t="shared" si="51"/>
        <v>6984</v>
      </c>
      <c r="E398" s="51">
        <f t="shared" si="51"/>
        <v>5367</v>
      </c>
      <c r="F398" s="51">
        <f t="shared" si="51"/>
        <v>5198</v>
      </c>
      <c r="G398" s="51">
        <f t="shared" si="51"/>
        <v>2536</v>
      </c>
      <c r="H398" s="51">
        <f t="shared" si="51"/>
        <v>1786</v>
      </c>
      <c r="I398" s="51">
        <f t="shared" si="51"/>
        <v>1181</v>
      </c>
      <c r="J398" s="51">
        <f t="shared" si="51"/>
        <v>734</v>
      </c>
      <c r="K398" s="51">
        <f t="shared" si="51"/>
        <v>765</v>
      </c>
      <c r="L398" s="51">
        <f t="shared" si="51"/>
        <v>240</v>
      </c>
      <c r="M398" s="51">
        <f t="shared" si="52"/>
        <v>19704</v>
      </c>
      <c r="N398" s="51">
        <f t="shared" si="52"/>
        <v>14942</v>
      </c>
      <c r="O398" s="51">
        <f t="shared" si="53"/>
        <v>34646</v>
      </c>
    </row>
    <row r="399" spans="1:15" ht="24.75">
      <c r="A399" s="1065" t="s">
        <v>70</v>
      </c>
      <c r="B399" s="1065"/>
      <c r="C399" s="51">
        <f t="shared" si="51"/>
        <v>13352</v>
      </c>
      <c r="D399" s="51">
        <f t="shared" si="51"/>
        <v>9602</v>
      </c>
      <c r="E399" s="51">
        <f t="shared" si="51"/>
        <v>8942</v>
      </c>
      <c r="F399" s="51">
        <f t="shared" si="51"/>
        <v>8870</v>
      </c>
      <c r="G399" s="51">
        <f t="shared" si="51"/>
        <v>4422</v>
      </c>
      <c r="H399" s="51">
        <f t="shared" si="51"/>
        <v>3751</v>
      </c>
      <c r="I399" s="51">
        <f t="shared" si="51"/>
        <v>2456</v>
      </c>
      <c r="J399" s="51">
        <f t="shared" si="51"/>
        <v>1762</v>
      </c>
      <c r="K399" s="51">
        <f t="shared" si="51"/>
        <v>1624</v>
      </c>
      <c r="L399" s="51">
        <f t="shared" si="51"/>
        <v>736</v>
      </c>
      <c r="M399" s="51">
        <f t="shared" si="52"/>
        <v>30796</v>
      </c>
      <c r="N399" s="51">
        <f t="shared" si="52"/>
        <v>24721</v>
      </c>
      <c r="O399" s="51">
        <f t="shared" si="53"/>
        <v>55517</v>
      </c>
    </row>
    <row r="400" spans="1:15" ht="24.75">
      <c r="A400" s="1065" t="s">
        <v>71</v>
      </c>
      <c r="B400" s="1065"/>
      <c r="C400" s="51">
        <f t="shared" si="51"/>
        <v>7200</v>
      </c>
      <c r="D400" s="51">
        <f t="shared" si="51"/>
        <v>5957</v>
      </c>
      <c r="E400" s="51">
        <f t="shared" si="51"/>
        <v>4177</v>
      </c>
      <c r="F400" s="51">
        <f t="shared" si="51"/>
        <v>3789</v>
      </c>
      <c r="G400" s="51">
        <f t="shared" si="51"/>
        <v>2389</v>
      </c>
      <c r="H400" s="51">
        <f t="shared" si="51"/>
        <v>1979</v>
      </c>
      <c r="I400" s="51">
        <f t="shared" si="51"/>
        <v>1146</v>
      </c>
      <c r="J400" s="51">
        <f t="shared" si="51"/>
        <v>1115</v>
      </c>
      <c r="K400" s="51">
        <f t="shared" si="51"/>
        <v>689</v>
      </c>
      <c r="L400" s="51">
        <f t="shared" si="51"/>
        <v>890</v>
      </c>
      <c r="M400" s="51">
        <f t="shared" si="52"/>
        <v>15601</v>
      </c>
      <c r="N400" s="51">
        <f t="shared" si="52"/>
        <v>13730</v>
      </c>
      <c r="O400" s="51">
        <f t="shared" si="53"/>
        <v>29331</v>
      </c>
    </row>
    <row r="401" spans="1:15" ht="24.75">
      <c r="A401" s="1065" t="s">
        <v>72</v>
      </c>
      <c r="B401" s="1065"/>
      <c r="C401" s="51">
        <f t="shared" si="51"/>
        <v>23334</v>
      </c>
      <c r="D401" s="51">
        <f t="shared" si="51"/>
        <v>18815</v>
      </c>
      <c r="E401" s="51">
        <f t="shared" si="51"/>
        <v>12056</v>
      </c>
      <c r="F401" s="51">
        <f t="shared" si="51"/>
        <v>11755</v>
      </c>
      <c r="G401" s="51">
        <f t="shared" si="51"/>
        <v>4941</v>
      </c>
      <c r="H401" s="51">
        <f t="shared" si="51"/>
        <v>4122</v>
      </c>
      <c r="I401" s="51">
        <f t="shared" si="51"/>
        <v>2422</v>
      </c>
      <c r="J401" s="51">
        <f t="shared" si="51"/>
        <v>1643</v>
      </c>
      <c r="K401" s="51">
        <f t="shared" si="51"/>
        <v>1325</v>
      </c>
      <c r="L401" s="51">
        <f t="shared" si="51"/>
        <v>696</v>
      </c>
      <c r="M401" s="51">
        <f t="shared" si="52"/>
        <v>44078</v>
      </c>
      <c r="N401" s="51">
        <f t="shared" si="52"/>
        <v>37031</v>
      </c>
      <c r="O401" s="51">
        <f t="shared" si="53"/>
        <v>81109</v>
      </c>
    </row>
    <row r="402" spans="1:15" ht="24.75">
      <c r="A402" s="1065" t="s">
        <v>32</v>
      </c>
      <c r="B402" s="1065"/>
      <c r="C402" s="51">
        <f t="shared" ref="C402:L402" si="54">SUM(C382:C401)</f>
        <v>246908</v>
      </c>
      <c r="D402" s="51">
        <f t="shared" si="54"/>
        <v>205526</v>
      </c>
      <c r="E402" s="51">
        <f t="shared" si="54"/>
        <v>118955</v>
      </c>
      <c r="F402" s="51">
        <f t="shared" si="54"/>
        <v>111110</v>
      </c>
      <c r="G402" s="51">
        <f t="shared" si="54"/>
        <v>51319</v>
      </c>
      <c r="H402" s="51">
        <f t="shared" si="54"/>
        <v>41544</v>
      </c>
      <c r="I402" s="51">
        <f t="shared" si="54"/>
        <v>25762</v>
      </c>
      <c r="J402" s="51">
        <f t="shared" si="54"/>
        <v>17990</v>
      </c>
      <c r="K402" s="51">
        <f t="shared" si="54"/>
        <v>15931</v>
      </c>
      <c r="L402" s="51">
        <f t="shared" si="54"/>
        <v>8325</v>
      </c>
      <c r="M402" s="51">
        <f>SUM(K402,I402,G402,E402,C402)</f>
        <v>458875</v>
      </c>
      <c r="N402" s="51">
        <f>SUM(L402,J402,H402,F402,D402)</f>
        <v>384495</v>
      </c>
      <c r="O402" s="51">
        <f>SUM(M402:N402)</f>
        <v>843370</v>
      </c>
    </row>
    <row r="403" spans="1:15" ht="24.75">
      <c r="A403" s="52"/>
      <c r="B403" s="52"/>
      <c r="C403" s="53"/>
      <c r="D403" s="53"/>
      <c r="E403" s="53"/>
      <c r="F403" s="53"/>
      <c r="G403" s="53"/>
      <c r="H403" s="53"/>
      <c r="I403" s="53"/>
      <c r="J403" s="53"/>
      <c r="K403" s="53"/>
      <c r="L403" s="53"/>
      <c r="M403" s="53"/>
      <c r="N403" s="53"/>
      <c r="O403" s="53"/>
    </row>
    <row r="406" spans="1:15" ht="18">
      <c r="A406" s="1058" t="s">
        <v>155</v>
      </c>
      <c r="B406" s="1058"/>
      <c r="C406" s="1058"/>
      <c r="D406" s="1058"/>
      <c r="E406" s="1058"/>
      <c r="F406" s="1058"/>
      <c r="G406" s="1058"/>
      <c r="H406" s="1058"/>
      <c r="I406" s="1058"/>
      <c r="J406" s="1058"/>
      <c r="K406" s="1058"/>
      <c r="L406" s="1058"/>
      <c r="M406" s="1058"/>
      <c r="N406" s="1058"/>
      <c r="O406" s="1058"/>
    </row>
    <row r="407" spans="1:15">
      <c r="A407" s="1048" t="s">
        <v>19</v>
      </c>
      <c r="B407" s="1048"/>
      <c r="C407" s="1048"/>
      <c r="D407" s="1048"/>
      <c r="E407" s="1048"/>
      <c r="F407" s="1048"/>
      <c r="G407" s="1048"/>
      <c r="H407" s="1048"/>
      <c r="I407" s="1048"/>
      <c r="J407" s="1048"/>
      <c r="K407" s="1048"/>
      <c r="L407" s="1048"/>
      <c r="M407" s="1048"/>
      <c r="N407" s="1048"/>
      <c r="O407" s="1048"/>
    </row>
    <row r="408" spans="1:15">
      <c r="A408" s="1048"/>
      <c r="B408" s="1048"/>
      <c r="C408" s="1048"/>
      <c r="D408" s="1048"/>
      <c r="E408" s="1048"/>
      <c r="F408" s="1048"/>
      <c r="G408" s="1048"/>
      <c r="H408" s="1048"/>
      <c r="I408" s="1048"/>
      <c r="J408" s="1048"/>
      <c r="K408" s="1048"/>
      <c r="L408" s="1048"/>
      <c r="M408" s="1048"/>
      <c r="N408" s="1048"/>
      <c r="O408" s="1048"/>
    </row>
    <row r="409" spans="1:15" ht="24.75">
      <c r="A409" s="1047" t="s">
        <v>40</v>
      </c>
      <c r="B409" s="1047"/>
      <c r="C409" s="1040" t="s">
        <v>74</v>
      </c>
      <c r="D409" s="1047"/>
      <c r="E409" s="1040" t="s">
        <v>80</v>
      </c>
      <c r="F409" s="1047"/>
      <c r="G409" s="1040" t="s">
        <v>79</v>
      </c>
      <c r="H409" s="1047"/>
      <c r="I409" s="1040" t="s">
        <v>83</v>
      </c>
      <c r="J409" s="1047"/>
      <c r="K409" s="1040" t="s">
        <v>84</v>
      </c>
      <c r="L409" s="1040"/>
      <c r="M409" s="1040" t="s">
        <v>32</v>
      </c>
      <c r="N409" s="1040"/>
      <c r="O409" s="1040"/>
    </row>
    <row r="410" spans="1:15" ht="24.75">
      <c r="A410" s="1047"/>
      <c r="B410" s="1047"/>
      <c r="C410" s="18" t="s">
        <v>127</v>
      </c>
      <c r="D410" s="18" t="s">
        <v>34</v>
      </c>
      <c r="E410" s="18" t="s">
        <v>127</v>
      </c>
      <c r="F410" s="18" t="s">
        <v>34</v>
      </c>
      <c r="G410" s="18" t="s">
        <v>127</v>
      </c>
      <c r="H410" s="18" t="s">
        <v>34</v>
      </c>
      <c r="I410" s="18" t="s">
        <v>127</v>
      </c>
      <c r="J410" s="18" t="s">
        <v>34</v>
      </c>
      <c r="K410" s="18" t="s">
        <v>127</v>
      </c>
      <c r="L410" s="18" t="s">
        <v>34</v>
      </c>
      <c r="M410" s="18" t="s">
        <v>127</v>
      </c>
      <c r="N410" s="18" t="s">
        <v>34</v>
      </c>
      <c r="O410" s="18" t="s">
        <v>32</v>
      </c>
    </row>
    <row r="411" spans="1:15" ht="24.75">
      <c r="A411" s="1044" t="s">
        <v>52</v>
      </c>
      <c r="B411" s="1044"/>
      <c r="C411" s="4">
        <v>23123</v>
      </c>
      <c r="D411" s="4">
        <v>19604</v>
      </c>
      <c r="E411" s="4">
        <v>13111</v>
      </c>
      <c r="F411" s="4">
        <v>10086</v>
      </c>
      <c r="G411" s="4">
        <v>8705</v>
      </c>
      <c r="H411" s="4">
        <v>5889</v>
      </c>
      <c r="I411" s="4">
        <v>5822</v>
      </c>
      <c r="J411" s="4">
        <v>2795</v>
      </c>
      <c r="K411" s="4">
        <v>2935</v>
      </c>
      <c r="L411" s="4">
        <v>1019</v>
      </c>
      <c r="M411" s="4">
        <f>K411+I411+G411+E411+C411</f>
        <v>53696</v>
      </c>
      <c r="N411" s="4">
        <f>L411+J411+H411+F411+D411</f>
        <v>39393</v>
      </c>
      <c r="O411" s="4">
        <f>SUM(M411:N411)</f>
        <v>93089</v>
      </c>
    </row>
    <row r="412" spans="1:15" ht="24.75">
      <c r="A412" s="1044" t="s">
        <v>53</v>
      </c>
      <c r="B412" s="1044"/>
      <c r="C412" s="4">
        <v>15067</v>
      </c>
      <c r="D412" s="4">
        <v>7564</v>
      </c>
      <c r="E412" s="4">
        <v>5507</v>
      </c>
      <c r="F412" s="4">
        <v>6989</v>
      </c>
      <c r="G412" s="4">
        <v>2979</v>
      </c>
      <c r="H412" s="4">
        <v>1959</v>
      </c>
      <c r="I412" s="4">
        <v>1521</v>
      </c>
      <c r="J412" s="4">
        <v>1203</v>
      </c>
      <c r="K412" s="4">
        <v>629</v>
      </c>
      <c r="L412" s="4">
        <v>781</v>
      </c>
      <c r="M412" s="4">
        <f t="shared" ref="M412:N430" si="55">K412+I412+G412+E412+C412</f>
        <v>25703</v>
      </c>
      <c r="N412" s="4">
        <f t="shared" si="55"/>
        <v>18496</v>
      </c>
      <c r="O412" s="4">
        <f t="shared" ref="O412:O430" si="56">SUM(M412:N412)</f>
        <v>44199</v>
      </c>
    </row>
    <row r="413" spans="1:15" ht="24.75">
      <c r="A413" s="1044" t="s">
        <v>54</v>
      </c>
      <c r="B413" s="1044"/>
      <c r="C413" s="4">
        <v>9367</v>
      </c>
      <c r="D413" s="4">
        <v>7746</v>
      </c>
      <c r="E413" s="4">
        <v>5897</v>
      </c>
      <c r="F413" s="4">
        <v>4692</v>
      </c>
      <c r="G413" s="4">
        <v>2569</v>
      </c>
      <c r="H413" s="4">
        <v>1869</v>
      </c>
      <c r="I413" s="4">
        <v>1343</v>
      </c>
      <c r="J413" s="4">
        <v>852</v>
      </c>
      <c r="K413" s="4">
        <v>695</v>
      </c>
      <c r="L413" s="4">
        <v>286</v>
      </c>
      <c r="M413" s="4">
        <f t="shared" si="55"/>
        <v>19871</v>
      </c>
      <c r="N413" s="4">
        <f t="shared" si="55"/>
        <v>15445</v>
      </c>
      <c r="O413" s="4">
        <f t="shared" si="56"/>
        <v>35316</v>
      </c>
    </row>
    <row r="414" spans="1:15" ht="24.75">
      <c r="A414" s="1044" t="s">
        <v>55</v>
      </c>
      <c r="B414" s="1044"/>
      <c r="C414" s="4">
        <v>14877</v>
      </c>
      <c r="D414" s="4">
        <v>13202</v>
      </c>
      <c r="E414" s="4">
        <v>5557</v>
      </c>
      <c r="F414" s="4">
        <v>4334</v>
      </c>
      <c r="G414" s="4">
        <v>3051</v>
      </c>
      <c r="H414" s="4">
        <v>2131</v>
      </c>
      <c r="I414" s="4">
        <v>1718</v>
      </c>
      <c r="J414" s="4">
        <v>907</v>
      </c>
      <c r="K414" s="4">
        <v>1074</v>
      </c>
      <c r="L414" s="4">
        <v>341</v>
      </c>
      <c r="M414" s="4">
        <f t="shared" si="55"/>
        <v>26277</v>
      </c>
      <c r="N414" s="4">
        <f t="shared" si="55"/>
        <v>20915</v>
      </c>
      <c r="O414" s="4">
        <f t="shared" si="56"/>
        <v>47192</v>
      </c>
    </row>
    <row r="415" spans="1:15" ht="24.75">
      <c r="A415" s="1044" t="s">
        <v>56</v>
      </c>
      <c r="B415" s="3" t="s">
        <v>88</v>
      </c>
      <c r="C415" s="4">
        <v>9273</v>
      </c>
      <c r="D415" s="4">
        <v>8710</v>
      </c>
      <c r="E415" s="4">
        <v>5309</v>
      </c>
      <c r="F415" s="4">
        <v>4893</v>
      </c>
      <c r="G415" s="4">
        <v>1938</v>
      </c>
      <c r="H415" s="4">
        <v>1442</v>
      </c>
      <c r="I415" s="4">
        <v>1020</v>
      </c>
      <c r="J415" s="4">
        <v>628</v>
      </c>
      <c r="K415" s="4">
        <v>584</v>
      </c>
      <c r="L415" s="4">
        <v>242</v>
      </c>
      <c r="M415" s="4">
        <f t="shared" si="55"/>
        <v>18124</v>
      </c>
      <c r="N415" s="4">
        <f t="shared" si="55"/>
        <v>15915</v>
      </c>
      <c r="O415" s="4">
        <f t="shared" si="56"/>
        <v>34039</v>
      </c>
    </row>
    <row r="416" spans="1:15" ht="24.75">
      <c r="A416" s="1044"/>
      <c r="B416" s="3" t="s">
        <v>58</v>
      </c>
      <c r="C416" s="4">
        <v>21285</v>
      </c>
      <c r="D416" s="4">
        <v>18685</v>
      </c>
      <c r="E416" s="4">
        <v>6910</v>
      </c>
      <c r="F416" s="4">
        <v>5348</v>
      </c>
      <c r="G416" s="4">
        <v>3322</v>
      </c>
      <c r="H416" s="4">
        <v>2463</v>
      </c>
      <c r="I416" s="4">
        <v>2015</v>
      </c>
      <c r="J416" s="4">
        <v>1072</v>
      </c>
      <c r="K416" s="4">
        <v>986</v>
      </c>
      <c r="L416" s="4">
        <v>382</v>
      </c>
      <c r="M416" s="4">
        <f t="shared" si="55"/>
        <v>34518</v>
      </c>
      <c r="N416" s="4">
        <f t="shared" si="55"/>
        <v>27950</v>
      </c>
      <c r="O416" s="4">
        <f t="shared" si="56"/>
        <v>62468</v>
      </c>
    </row>
    <row r="417" spans="1:15" ht="24.75">
      <c r="A417" s="1044"/>
      <c r="B417" s="3" t="s">
        <v>59</v>
      </c>
      <c r="C417" s="4">
        <v>8861</v>
      </c>
      <c r="D417" s="4">
        <v>6532</v>
      </c>
      <c r="E417" s="4">
        <v>4887</v>
      </c>
      <c r="F417" s="4">
        <v>5112</v>
      </c>
      <c r="G417" s="4">
        <v>2341</v>
      </c>
      <c r="H417" s="4">
        <v>2062</v>
      </c>
      <c r="I417" s="4">
        <v>1367</v>
      </c>
      <c r="J417" s="4">
        <v>871</v>
      </c>
      <c r="K417" s="4">
        <v>714</v>
      </c>
      <c r="L417" s="4">
        <v>328</v>
      </c>
      <c r="M417" s="4">
        <f t="shared" si="55"/>
        <v>18170</v>
      </c>
      <c r="N417" s="4">
        <f t="shared" si="55"/>
        <v>14905</v>
      </c>
      <c r="O417" s="4">
        <f t="shared" si="56"/>
        <v>33075</v>
      </c>
    </row>
    <row r="418" spans="1:15" ht="24.75">
      <c r="A418" s="1044"/>
      <c r="B418" s="3" t="s">
        <v>89</v>
      </c>
      <c r="C418" s="4">
        <v>5585</v>
      </c>
      <c r="D418" s="4">
        <v>4971</v>
      </c>
      <c r="E418" s="4">
        <v>3247</v>
      </c>
      <c r="F418" s="4">
        <v>2663</v>
      </c>
      <c r="G418" s="4">
        <v>1217</v>
      </c>
      <c r="H418" s="4">
        <v>972</v>
      </c>
      <c r="I418" s="4">
        <v>711</v>
      </c>
      <c r="J418" s="4">
        <v>376</v>
      </c>
      <c r="K418" s="4">
        <v>378</v>
      </c>
      <c r="L418" s="4">
        <v>191</v>
      </c>
      <c r="M418" s="4">
        <f t="shared" si="55"/>
        <v>11138</v>
      </c>
      <c r="N418" s="4">
        <f t="shared" si="55"/>
        <v>9173</v>
      </c>
      <c r="O418" s="4">
        <f t="shared" si="56"/>
        <v>20311</v>
      </c>
    </row>
    <row r="419" spans="1:15" ht="24.75">
      <c r="A419" s="1044"/>
      <c r="B419" s="3" t="s">
        <v>61</v>
      </c>
      <c r="C419" s="4">
        <v>11101</v>
      </c>
      <c r="D419" s="4">
        <v>8952</v>
      </c>
      <c r="E419" s="4">
        <v>6708</v>
      </c>
      <c r="F419" s="4">
        <v>6733</v>
      </c>
      <c r="G419" s="4">
        <v>2546</v>
      </c>
      <c r="H419" s="4">
        <v>2074</v>
      </c>
      <c r="I419" s="4">
        <v>1362</v>
      </c>
      <c r="J419" s="4">
        <v>901</v>
      </c>
      <c r="K419" s="4">
        <v>811</v>
      </c>
      <c r="L419" s="4">
        <v>403</v>
      </c>
      <c r="M419" s="4">
        <f t="shared" si="55"/>
        <v>22528</v>
      </c>
      <c r="N419" s="4">
        <f t="shared" si="55"/>
        <v>19063</v>
      </c>
      <c r="O419" s="4">
        <f t="shared" si="56"/>
        <v>41591</v>
      </c>
    </row>
    <row r="420" spans="1:15" ht="24.75">
      <c r="A420" s="1044"/>
      <c r="B420" s="3" t="s">
        <v>91</v>
      </c>
      <c r="C420" s="4">
        <v>7802</v>
      </c>
      <c r="D420" s="4">
        <v>7065</v>
      </c>
      <c r="E420" s="4">
        <v>4710</v>
      </c>
      <c r="F420" s="4">
        <v>4067</v>
      </c>
      <c r="G420" s="4">
        <v>1770</v>
      </c>
      <c r="H420" s="4">
        <v>1429</v>
      </c>
      <c r="I420" s="4">
        <v>1081</v>
      </c>
      <c r="J420" s="4">
        <v>601</v>
      </c>
      <c r="K420" s="4">
        <v>653</v>
      </c>
      <c r="L420" s="4">
        <v>204</v>
      </c>
      <c r="M420" s="4">
        <f t="shared" si="55"/>
        <v>16016</v>
      </c>
      <c r="N420" s="4">
        <f t="shared" si="55"/>
        <v>13366</v>
      </c>
      <c r="O420" s="4">
        <f t="shared" si="56"/>
        <v>29382</v>
      </c>
    </row>
    <row r="421" spans="1:15" ht="24.75">
      <c r="A421" s="1044" t="s">
        <v>63</v>
      </c>
      <c r="B421" s="1044"/>
      <c r="C421" s="4">
        <v>15012</v>
      </c>
      <c r="D421" s="4">
        <v>11543</v>
      </c>
      <c r="E421" s="4">
        <v>7850</v>
      </c>
      <c r="F421" s="4">
        <v>7317</v>
      </c>
      <c r="G421" s="4">
        <v>3992</v>
      </c>
      <c r="H421" s="4">
        <v>3420</v>
      </c>
      <c r="I421" s="4">
        <v>2247</v>
      </c>
      <c r="J421" s="4">
        <v>1576</v>
      </c>
      <c r="K421" s="4">
        <v>1635</v>
      </c>
      <c r="L421" s="4">
        <v>845</v>
      </c>
      <c r="M421" s="4">
        <f t="shared" si="55"/>
        <v>30736</v>
      </c>
      <c r="N421" s="4">
        <f t="shared" si="55"/>
        <v>24701</v>
      </c>
      <c r="O421" s="4">
        <f t="shared" si="56"/>
        <v>55437</v>
      </c>
    </row>
    <row r="422" spans="1:15" ht="24.75">
      <c r="A422" s="1044" t="s">
        <v>64</v>
      </c>
      <c r="B422" s="1044"/>
      <c r="C422" s="4">
        <v>14176</v>
      </c>
      <c r="D422" s="4">
        <v>11417</v>
      </c>
      <c r="E422" s="4">
        <v>9814</v>
      </c>
      <c r="F422" s="4">
        <v>8458</v>
      </c>
      <c r="G422" s="4">
        <v>4850</v>
      </c>
      <c r="H422" s="4">
        <v>3708</v>
      </c>
      <c r="I422" s="4">
        <v>3066</v>
      </c>
      <c r="J422" s="4">
        <v>2029</v>
      </c>
      <c r="K422" s="4">
        <v>2793</v>
      </c>
      <c r="L422" s="4">
        <v>1224</v>
      </c>
      <c r="M422" s="4">
        <f t="shared" si="55"/>
        <v>34699</v>
      </c>
      <c r="N422" s="4">
        <f t="shared" si="55"/>
        <v>26836</v>
      </c>
      <c r="O422" s="4">
        <f t="shared" si="56"/>
        <v>61535</v>
      </c>
    </row>
    <row r="423" spans="1:15" ht="24.75">
      <c r="A423" s="1044" t="s">
        <v>65</v>
      </c>
      <c r="B423" s="1044"/>
      <c r="C423" s="4">
        <v>7867</v>
      </c>
      <c r="D423" s="4">
        <v>6442</v>
      </c>
      <c r="E423" s="4">
        <v>5870</v>
      </c>
      <c r="F423" s="4">
        <v>5546</v>
      </c>
      <c r="G423" s="4">
        <v>3251</v>
      </c>
      <c r="H423" s="4">
        <v>2686</v>
      </c>
      <c r="I423" s="4">
        <v>2024</v>
      </c>
      <c r="J423" s="4">
        <v>1435</v>
      </c>
      <c r="K423" s="4">
        <v>1519</v>
      </c>
      <c r="L423" s="4">
        <v>853</v>
      </c>
      <c r="M423" s="4">
        <f t="shared" si="55"/>
        <v>20531</v>
      </c>
      <c r="N423" s="4">
        <f t="shared" si="55"/>
        <v>16962</v>
      </c>
      <c r="O423" s="4">
        <f t="shared" si="56"/>
        <v>37493</v>
      </c>
    </row>
    <row r="424" spans="1:15" ht="24.75">
      <c r="A424" s="1044" t="s">
        <v>66</v>
      </c>
      <c r="B424" s="1044"/>
      <c r="C424" s="4">
        <v>10947</v>
      </c>
      <c r="D424" s="4">
        <v>8784</v>
      </c>
      <c r="E424" s="4">
        <v>5453</v>
      </c>
      <c r="F424" s="4">
        <v>5578</v>
      </c>
      <c r="G424" s="4">
        <v>3021</v>
      </c>
      <c r="H424" s="4">
        <v>2679</v>
      </c>
      <c r="I424" s="4">
        <v>1955</v>
      </c>
      <c r="J424" s="4">
        <v>1191</v>
      </c>
      <c r="K424" s="4">
        <v>1285</v>
      </c>
      <c r="L424" s="4">
        <v>536</v>
      </c>
      <c r="M424" s="4">
        <f t="shared" si="55"/>
        <v>22661</v>
      </c>
      <c r="N424" s="4">
        <f t="shared" si="55"/>
        <v>18768</v>
      </c>
      <c r="O424" s="4">
        <f t="shared" si="56"/>
        <v>41429</v>
      </c>
    </row>
    <row r="425" spans="1:15" ht="24.75">
      <c r="A425" s="1044" t="s">
        <v>92</v>
      </c>
      <c r="B425" s="1044"/>
      <c r="C425" s="4">
        <v>11066</v>
      </c>
      <c r="D425" s="4">
        <v>7636</v>
      </c>
      <c r="E425" s="4">
        <v>5376</v>
      </c>
      <c r="F425" s="4">
        <v>4479</v>
      </c>
      <c r="G425" s="4">
        <v>2683</v>
      </c>
      <c r="H425" s="4">
        <v>2266</v>
      </c>
      <c r="I425" s="4">
        <v>1446</v>
      </c>
      <c r="J425" s="4">
        <v>967</v>
      </c>
      <c r="K425" s="4">
        <v>829</v>
      </c>
      <c r="L425" s="4">
        <v>436</v>
      </c>
      <c r="M425" s="4">
        <f t="shared" si="55"/>
        <v>21400</v>
      </c>
      <c r="N425" s="4">
        <f t="shared" si="55"/>
        <v>15784</v>
      </c>
      <c r="O425" s="4">
        <f t="shared" si="56"/>
        <v>37184</v>
      </c>
    </row>
    <row r="426" spans="1:15" ht="24.75">
      <c r="A426" s="1044" t="s">
        <v>68</v>
      </c>
      <c r="B426" s="1044"/>
      <c r="C426" s="4">
        <v>4664</v>
      </c>
      <c r="D426" s="4">
        <v>3576</v>
      </c>
      <c r="E426" s="4">
        <v>3625</v>
      </c>
      <c r="F426" s="4">
        <v>3060</v>
      </c>
      <c r="G426" s="4">
        <v>2467</v>
      </c>
      <c r="H426" s="4">
        <v>1715</v>
      </c>
      <c r="I426" s="4">
        <v>1511</v>
      </c>
      <c r="J426" s="4">
        <v>791</v>
      </c>
      <c r="K426" s="4">
        <v>1274</v>
      </c>
      <c r="L426" s="4">
        <v>396</v>
      </c>
      <c r="M426" s="4">
        <f t="shared" si="55"/>
        <v>13541</v>
      </c>
      <c r="N426" s="4">
        <f t="shared" si="55"/>
        <v>9538</v>
      </c>
      <c r="O426" s="4">
        <f t="shared" si="56"/>
        <v>23079</v>
      </c>
    </row>
    <row r="427" spans="1:15" ht="24.75">
      <c r="A427" s="1044" t="s">
        <v>69</v>
      </c>
      <c r="B427" s="1044"/>
      <c r="C427" s="4">
        <v>8756</v>
      </c>
      <c r="D427" s="4">
        <v>6391</v>
      </c>
      <c r="E427" s="4">
        <v>6606</v>
      </c>
      <c r="F427" s="4">
        <v>4999</v>
      </c>
      <c r="G427" s="4">
        <v>3748</v>
      </c>
      <c r="H427" s="4">
        <v>2465</v>
      </c>
      <c r="I427" s="4">
        <v>2081</v>
      </c>
      <c r="J427" s="4">
        <v>1062</v>
      </c>
      <c r="K427" s="4">
        <v>1468</v>
      </c>
      <c r="L427" s="4">
        <v>451</v>
      </c>
      <c r="M427" s="4">
        <f t="shared" si="55"/>
        <v>22659</v>
      </c>
      <c r="N427" s="4">
        <f t="shared" si="55"/>
        <v>15368</v>
      </c>
      <c r="O427" s="4">
        <f t="shared" si="56"/>
        <v>38027</v>
      </c>
    </row>
    <row r="428" spans="1:15" ht="24.75">
      <c r="A428" s="1044" t="s">
        <v>70</v>
      </c>
      <c r="B428" s="1044"/>
      <c r="C428" s="4">
        <v>12215</v>
      </c>
      <c r="D428" s="4">
        <v>8324</v>
      </c>
      <c r="E428" s="4">
        <v>9500</v>
      </c>
      <c r="F428" s="4">
        <v>8878</v>
      </c>
      <c r="G428" s="4">
        <v>5898</v>
      </c>
      <c r="H428" s="4">
        <v>4675</v>
      </c>
      <c r="I428" s="4">
        <v>3712</v>
      </c>
      <c r="J428" s="4">
        <v>2239</v>
      </c>
      <c r="K428" s="4">
        <v>2668</v>
      </c>
      <c r="L428" s="4">
        <v>1056</v>
      </c>
      <c r="M428" s="4">
        <f t="shared" si="55"/>
        <v>33993</v>
      </c>
      <c r="N428" s="4">
        <f t="shared" si="55"/>
        <v>25172</v>
      </c>
      <c r="O428" s="4">
        <f t="shared" si="56"/>
        <v>59165</v>
      </c>
    </row>
    <row r="429" spans="1:15" ht="24.75">
      <c r="A429" s="1044" t="s">
        <v>71</v>
      </c>
      <c r="B429" s="1044"/>
      <c r="C429" s="4">
        <v>6894</v>
      </c>
      <c r="D429" s="4">
        <v>4887</v>
      </c>
      <c r="E429" s="4">
        <v>4928</v>
      </c>
      <c r="F429" s="4">
        <v>3594</v>
      </c>
      <c r="G429" s="4">
        <v>2986</v>
      </c>
      <c r="H429" s="4">
        <v>1871</v>
      </c>
      <c r="I429" s="4">
        <v>1720</v>
      </c>
      <c r="J429" s="4">
        <v>1061</v>
      </c>
      <c r="K429" s="4">
        <v>1510</v>
      </c>
      <c r="L429" s="4">
        <v>425</v>
      </c>
      <c r="M429" s="4">
        <f t="shared" si="55"/>
        <v>18038</v>
      </c>
      <c r="N429" s="4">
        <f t="shared" si="55"/>
        <v>11838</v>
      </c>
      <c r="O429" s="4">
        <f t="shared" si="56"/>
        <v>29876</v>
      </c>
    </row>
    <row r="430" spans="1:15" ht="24.75">
      <c r="A430" s="1044" t="s">
        <v>72</v>
      </c>
      <c r="B430" s="1044"/>
      <c r="C430" s="4">
        <v>20548</v>
      </c>
      <c r="D430" s="4">
        <v>16848</v>
      </c>
      <c r="E430" s="4">
        <v>12914</v>
      </c>
      <c r="F430" s="4">
        <v>11651</v>
      </c>
      <c r="G430" s="4">
        <v>6110</v>
      </c>
      <c r="H430" s="4">
        <v>5132</v>
      </c>
      <c r="I430" s="4">
        <v>3680</v>
      </c>
      <c r="J430" s="4">
        <v>2148</v>
      </c>
      <c r="K430" s="4">
        <v>2523</v>
      </c>
      <c r="L430" s="4">
        <v>966</v>
      </c>
      <c r="M430" s="4">
        <f t="shared" si="55"/>
        <v>45775</v>
      </c>
      <c r="N430" s="4">
        <f t="shared" si="55"/>
        <v>36745</v>
      </c>
      <c r="O430" s="4">
        <f t="shared" si="56"/>
        <v>82520</v>
      </c>
    </row>
    <row r="431" spans="1:15" ht="24.75">
      <c r="A431" s="1047" t="s">
        <v>32</v>
      </c>
      <c r="B431" s="1047"/>
      <c r="C431" s="20">
        <f t="shared" ref="C431:O431" si="57">SUM(C411:C430)</f>
        <v>238486</v>
      </c>
      <c r="D431" s="20">
        <f t="shared" si="57"/>
        <v>188879</v>
      </c>
      <c r="E431" s="20">
        <f t="shared" si="57"/>
        <v>133779</v>
      </c>
      <c r="F431" s="20">
        <f t="shared" si="57"/>
        <v>118477</v>
      </c>
      <c r="G431" s="20">
        <f t="shared" si="57"/>
        <v>69444</v>
      </c>
      <c r="H431" s="20">
        <f t="shared" si="57"/>
        <v>52907</v>
      </c>
      <c r="I431" s="20">
        <f t="shared" si="57"/>
        <v>41402</v>
      </c>
      <c r="J431" s="20">
        <f t="shared" si="57"/>
        <v>24705</v>
      </c>
      <c r="K431" s="20">
        <f t="shared" si="57"/>
        <v>26963</v>
      </c>
      <c r="L431" s="20">
        <f t="shared" si="57"/>
        <v>11365</v>
      </c>
      <c r="M431" s="20">
        <f t="shared" si="57"/>
        <v>510074</v>
      </c>
      <c r="N431" s="20">
        <f t="shared" si="57"/>
        <v>396333</v>
      </c>
      <c r="O431" s="20">
        <f t="shared" si="57"/>
        <v>906407</v>
      </c>
    </row>
    <row r="434" spans="1:17" ht="18">
      <c r="A434" s="1048" t="s">
        <v>160</v>
      </c>
      <c r="B434" s="1048"/>
      <c r="C434" s="1048"/>
      <c r="D434" s="1048"/>
      <c r="E434" s="1048"/>
      <c r="F434" s="1048"/>
      <c r="G434" s="1048"/>
      <c r="H434" s="1048"/>
      <c r="I434" s="1048"/>
      <c r="J434" s="1048"/>
      <c r="K434" s="1048"/>
      <c r="L434" s="1048"/>
      <c r="M434" s="1048"/>
      <c r="N434" s="1048"/>
      <c r="O434" s="1048"/>
      <c r="P434" s="1048"/>
      <c r="Q434" s="1048"/>
    </row>
    <row r="435" spans="1:17" ht="18">
      <c r="A435" s="1052" t="s">
        <v>7</v>
      </c>
      <c r="B435" s="1048"/>
      <c r="C435" s="1048"/>
      <c r="D435" s="1048"/>
      <c r="E435" s="1048"/>
      <c r="F435" s="1048"/>
      <c r="G435" s="1048"/>
      <c r="H435" s="1048"/>
      <c r="I435" s="1048"/>
      <c r="J435" s="1048"/>
      <c r="K435" s="1048"/>
      <c r="L435" s="1048"/>
      <c r="M435" s="1048"/>
      <c r="N435" s="1048"/>
      <c r="O435" s="1048"/>
      <c r="P435" s="1048"/>
      <c r="Q435" s="1048"/>
    </row>
    <row r="436" spans="1:17" ht="15.75">
      <c r="B436" s="1059" t="s">
        <v>113</v>
      </c>
      <c r="C436" s="1070"/>
      <c r="D436" s="1059" t="s">
        <v>74</v>
      </c>
      <c r="E436" s="1059"/>
      <c r="F436" s="1059" t="s">
        <v>77</v>
      </c>
      <c r="G436" s="1059"/>
      <c r="H436" s="1059" t="s">
        <v>79</v>
      </c>
      <c r="I436" s="1059"/>
      <c r="J436" s="1059" t="s">
        <v>82</v>
      </c>
      <c r="K436" s="1059"/>
      <c r="L436" s="1059" t="s">
        <v>84</v>
      </c>
      <c r="M436" s="1059"/>
      <c r="N436" s="1059" t="s">
        <v>32</v>
      </c>
      <c r="O436" s="1059"/>
      <c r="P436" s="1059"/>
    </row>
    <row r="437" spans="1:17" ht="15.75">
      <c r="B437" s="1059"/>
      <c r="C437" s="1070"/>
      <c r="D437" s="25" t="s">
        <v>33</v>
      </c>
      <c r="E437" s="25" t="s">
        <v>34</v>
      </c>
      <c r="F437" s="25" t="s">
        <v>33</v>
      </c>
      <c r="G437" s="25" t="s">
        <v>34</v>
      </c>
      <c r="H437" s="25" t="s">
        <v>33</v>
      </c>
      <c r="I437" s="25" t="s">
        <v>34</v>
      </c>
      <c r="J437" s="25" t="s">
        <v>33</v>
      </c>
      <c r="K437" s="25" t="s">
        <v>34</v>
      </c>
      <c r="L437" s="25" t="s">
        <v>33</v>
      </c>
      <c r="M437" s="25" t="s">
        <v>34</v>
      </c>
      <c r="N437" s="25" t="s">
        <v>33</v>
      </c>
      <c r="O437" s="25" t="s">
        <v>34</v>
      </c>
      <c r="P437" s="25" t="s">
        <v>32</v>
      </c>
    </row>
    <row r="438" spans="1:17" ht="15.75">
      <c r="B438" s="1060" t="s">
        <v>52</v>
      </c>
      <c r="C438" s="1066"/>
      <c r="D438" s="37">
        <v>296</v>
      </c>
      <c r="E438" s="37">
        <v>136</v>
      </c>
      <c r="F438" s="37">
        <v>89</v>
      </c>
      <c r="G438" s="37">
        <v>28</v>
      </c>
      <c r="H438" s="37">
        <v>15</v>
      </c>
      <c r="I438" s="37">
        <v>2</v>
      </c>
      <c r="J438" s="37">
        <v>20</v>
      </c>
      <c r="K438" s="37">
        <v>6</v>
      </c>
      <c r="L438" s="37">
        <v>6</v>
      </c>
      <c r="M438" s="37">
        <v>0</v>
      </c>
      <c r="N438" s="37">
        <f t="shared" ref="N438:O457" si="58">L438+J438+H438+F438+D438</f>
        <v>426</v>
      </c>
      <c r="O438" s="37">
        <f t="shared" si="58"/>
        <v>172</v>
      </c>
      <c r="P438" s="37">
        <f t="shared" ref="P438:P458" si="59">SUM(N438:O438)</f>
        <v>598</v>
      </c>
    </row>
    <row r="439" spans="1:17" ht="15.75">
      <c r="B439" s="1060" t="s">
        <v>53</v>
      </c>
      <c r="C439" s="1066"/>
      <c r="D439" s="37">
        <v>37</v>
      </c>
      <c r="E439" s="37">
        <v>9</v>
      </c>
      <c r="F439" s="37">
        <v>2</v>
      </c>
      <c r="G439" s="37">
        <v>0</v>
      </c>
      <c r="H439" s="37">
        <v>1</v>
      </c>
      <c r="I439" s="37">
        <v>1</v>
      </c>
      <c r="J439" s="37">
        <v>0</v>
      </c>
      <c r="K439" s="37">
        <v>0</v>
      </c>
      <c r="L439" s="37">
        <v>0</v>
      </c>
      <c r="M439" s="37">
        <v>0</v>
      </c>
      <c r="N439" s="37">
        <f t="shared" si="58"/>
        <v>40</v>
      </c>
      <c r="O439" s="37">
        <f t="shared" si="58"/>
        <v>10</v>
      </c>
      <c r="P439" s="37">
        <f t="shared" si="59"/>
        <v>50</v>
      </c>
    </row>
    <row r="440" spans="1:17" ht="15.75">
      <c r="B440" s="1060" t="s">
        <v>54</v>
      </c>
      <c r="C440" s="1066"/>
      <c r="D440" s="37">
        <v>54</v>
      </c>
      <c r="E440" s="37">
        <v>41</v>
      </c>
      <c r="F440" s="37">
        <v>11</v>
      </c>
      <c r="G440" s="37">
        <v>3</v>
      </c>
      <c r="H440" s="37">
        <v>2</v>
      </c>
      <c r="I440" s="37">
        <v>1</v>
      </c>
      <c r="J440" s="37">
        <v>0</v>
      </c>
      <c r="K440" s="37">
        <v>0</v>
      </c>
      <c r="L440" s="37">
        <v>0</v>
      </c>
      <c r="M440" s="37">
        <v>0</v>
      </c>
      <c r="N440" s="37">
        <f t="shared" si="58"/>
        <v>67</v>
      </c>
      <c r="O440" s="37">
        <f t="shared" si="58"/>
        <v>45</v>
      </c>
      <c r="P440" s="37">
        <f t="shared" si="59"/>
        <v>112</v>
      </c>
    </row>
    <row r="441" spans="1:17" ht="15.75">
      <c r="B441" s="1060" t="s">
        <v>55</v>
      </c>
      <c r="C441" s="1066"/>
      <c r="D441" s="37">
        <v>0</v>
      </c>
      <c r="E441" s="37">
        <v>0</v>
      </c>
      <c r="F441" s="37">
        <v>0</v>
      </c>
      <c r="G441" s="37">
        <v>0</v>
      </c>
      <c r="H441" s="37">
        <v>0</v>
      </c>
      <c r="I441" s="37">
        <v>0</v>
      </c>
      <c r="J441" s="37">
        <v>0</v>
      </c>
      <c r="K441" s="37">
        <v>0</v>
      </c>
      <c r="L441" s="37">
        <v>0</v>
      </c>
      <c r="M441" s="37">
        <v>0</v>
      </c>
      <c r="N441" s="37">
        <f t="shared" si="58"/>
        <v>0</v>
      </c>
      <c r="O441" s="37">
        <f t="shared" si="58"/>
        <v>0</v>
      </c>
      <c r="P441" s="37">
        <f t="shared" si="59"/>
        <v>0</v>
      </c>
    </row>
    <row r="442" spans="1:17" ht="15.75">
      <c r="B442" s="1060" t="s">
        <v>56</v>
      </c>
      <c r="C442" s="16" t="s">
        <v>99</v>
      </c>
      <c r="D442" s="37">
        <v>131</v>
      </c>
      <c r="E442" s="37">
        <v>67</v>
      </c>
      <c r="F442" s="37">
        <v>56</v>
      </c>
      <c r="G442" s="37">
        <v>15</v>
      </c>
      <c r="H442" s="37">
        <v>23</v>
      </c>
      <c r="I442" s="37">
        <v>5</v>
      </c>
      <c r="J442" s="37">
        <v>12</v>
      </c>
      <c r="K442" s="37">
        <v>2</v>
      </c>
      <c r="L442" s="37">
        <v>6</v>
      </c>
      <c r="M442" s="37">
        <v>0</v>
      </c>
      <c r="N442" s="37">
        <f t="shared" si="58"/>
        <v>228</v>
      </c>
      <c r="O442" s="37">
        <f t="shared" si="58"/>
        <v>89</v>
      </c>
      <c r="P442" s="37">
        <f t="shared" si="59"/>
        <v>317</v>
      </c>
    </row>
    <row r="443" spans="1:17" ht="15.75">
      <c r="B443" s="1060"/>
      <c r="C443" s="16" t="s">
        <v>100</v>
      </c>
      <c r="D443" s="37">
        <v>221</v>
      </c>
      <c r="E443" s="37">
        <v>184</v>
      </c>
      <c r="F443" s="37">
        <v>145</v>
      </c>
      <c r="G443" s="37">
        <v>110</v>
      </c>
      <c r="H443" s="37">
        <v>7</v>
      </c>
      <c r="I443" s="37">
        <v>4</v>
      </c>
      <c r="J443" s="37">
        <v>5</v>
      </c>
      <c r="K443" s="37">
        <v>1</v>
      </c>
      <c r="L443" s="37">
        <v>0</v>
      </c>
      <c r="M443" s="37">
        <v>0</v>
      </c>
      <c r="N443" s="37">
        <f t="shared" si="58"/>
        <v>378</v>
      </c>
      <c r="O443" s="37">
        <f t="shared" si="58"/>
        <v>299</v>
      </c>
      <c r="P443" s="37">
        <f t="shared" si="59"/>
        <v>677</v>
      </c>
    </row>
    <row r="444" spans="1:17" ht="15.75">
      <c r="B444" s="1060"/>
      <c r="C444" s="16" t="s">
        <v>101</v>
      </c>
      <c r="D444" s="37">
        <v>20</v>
      </c>
      <c r="E444" s="37">
        <v>4</v>
      </c>
      <c r="F444" s="37">
        <v>9</v>
      </c>
      <c r="G444" s="37">
        <v>1</v>
      </c>
      <c r="H444" s="37">
        <v>1</v>
      </c>
      <c r="I444" s="37">
        <v>2</v>
      </c>
      <c r="J444" s="37">
        <v>0</v>
      </c>
      <c r="K444" s="37">
        <v>1</v>
      </c>
      <c r="L444" s="37">
        <v>0</v>
      </c>
      <c r="M444" s="37">
        <v>0</v>
      </c>
      <c r="N444" s="37">
        <f t="shared" si="58"/>
        <v>30</v>
      </c>
      <c r="O444" s="37">
        <f t="shared" si="58"/>
        <v>8</v>
      </c>
      <c r="P444" s="37">
        <f t="shared" si="59"/>
        <v>38</v>
      </c>
    </row>
    <row r="445" spans="1:17" ht="15.75">
      <c r="B445" s="1060"/>
      <c r="C445" s="16" t="s">
        <v>104</v>
      </c>
      <c r="D445" s="37">
        <v>127</v>
      </c>
      <c r="E445" s="37">
        <v>80</v>
      </c>
      <c r="F445" s="37">
        <v>35</v>
      </c>
      <c r="G445" s="37">
        <v>22</v>
      </c>
      <c r="H445" s="37">
        <v>1</v>
      </c>
      <c r="I445" s="37">
        <v>0</v>
      </c>
      <c r="J445" s="37">
        <v>0</v>
      </c>
      <c r="K445" s="37">
        <v>0</v>
      </c>
      <c r="L445" s="37">
        <v>0</v>
      </c>
      <c r="M445" s="37">
        <v>0</v>
      </c>
      <c r="N445" s="37">
        <f t="shared" si="58"/>
        <v>163</v>
      </c>
      <c r="O445" s="37">
        <f t="shared" si="58"/>
        <v>102</v>
      </c>
      <c r="P445" s="37">
        <f t="shared" si="59"/>
        <v>265</v>
      </c>
    </row>
    <row r="446" spans="1:17" ht="15.75">
      <c r="B446" s="1060"/>
      <c r="C446" s="16" t="s">
        <v>105</v>
      </c>
      <c r="D446" s="37">
        <v>87</v>
      </c>
      <c r="E446" s="37">
        <v>47</v>
      </c>
      <c r="F446" s="37">
        <v>13</v>
      </c>
      <c r="G446" s="37">
        <v>5</v>
      </c>
      <c r="H446" s="37">
        <v>5</v>
      </c>
      <c r="I446" s="37">
        <v>1</v>
      </c>
      <c r="J446" s="37">
        <v>0</v>
      </c>
      <c r="K446" s="37">
        <v>0</v>
      </c>
      <c r="L446" s="37">
        <v>0</v>
      </c>
      <c r="M446" s="37">
        <v>0</v>
      </c>
      <c r="N446" s="37">
        <f t="shared" si="58"/>
        <v>105</v>
      </c>
      <c r="O446" s="37">
        <f t="shared" si="58"/>
        <v>53</v>
      </c>
      <c r="P446" s="37">
        <f t="shared" si="59"/>
        <v>158</v>
      </c>
    </row>
    <row r="447" spans="1:17" ht="15.75">
      <c r="B447" s="1060"/>
      <c r="C447" s="16" t="s">
        <v>106</v>
      </c>
      <c r="D447" s="37">
        <v>133</v>
      </c>
      <c r="E447" s="37">
        <v>104</v>
      </c>
      <c r="F447" s="37">
        <v>56</v>
      </c>
      <c r="G447" s="37">
        <v>35</v>
      </c>
      <c r="H447" s="37">
        <v>9</v>
      </c>
      <c r="I447" s="37">
        <v>2</v>
      </c>
      <c r="J447" s="37">
        <v>3</v>
      </c>
      <c r="K447" s="37">
        <v>0</v>
      </c>
      <c r="L447" s="37">
        <v>2</v>
      </c>
      <c r="M447" s="37">
        <v>1</v>
      </c>
      <c r="N447" s="37">
        <f t="shared" si="58"/>
        <v>203</v>
      </c>
      <c r="O447" s="37">
        <f t="shared" si="58"/>
        <v>142</v>
      </c>
      <c r="P447" s="37">
        <f t="shared" si="59"/>
        <v>345</v>
      </c>
    </row>
    <row r="448" spans="1:17" ht="15.75">
      <c r="B448" s="1060" t="s">
        <v>63</v>
      </c>
      <c r="C448" s="1066"/>
      <c r="D448" s="37">
        <v>65</v>
      </c>
      <c r="E448" s="37">
        <v>34</v>
      </c>
      <c r="F448" s="37">
        <v>8</v>
      </c>
      <c r="G448" s="37">
        <v>4</v>
      </c>
      <c r="H448" s="37">
        <v>1</v>
      </c>
      <c r="I448" s="37">
        <v>1</v>
      </c>
      <c r="J448" s="37">
        <v>1</v>
      </c>
      <c r="K448" s="37">
        <v>2</v>
      </c>
      <c r="L448" s="37">
        <v>1</v>
      </c>
      <c r="M448" s="37">
        <v>1</v>
      </c>
      <c r="N448" s="37">
        <f t="shared" si="58"/>
        <v>76</v>
      </c>
      <c r="O448" s="37">
        <f t="shared" si="58"/>
        <v>42</v>
      </c>
      <c r="P448" s="37">
        <f t="shared" si="59"/>
        <v>118</v>
      </c>
    </row>
    <row r="449" spans="2:16" ht="15.75">
      <c r="B449" s="1060" t="s">
        <v>64</v>
      </c>
      <c r="C449" s="1066"/>
      <c r="D449" s="37">
        <v>81</v>
      </c>
      <c r="E449" s="37">
        <v>21</v>
      </c>
      <c r="F449" s="37">
        <v>25</v>
      </c>
      <c r="G449" s="37">
        <v>13</v>
      </c>
      <c r="H449" s="37">
        <v>10</v>
      </c>
      <c r="I449" s="37">
        <v>1</v>
      </c>
      <c r="J449" s="37">
        <v>2</v>
      </c>
      <c r="K449" s="37">
        <v>2</v>
      </c>
      <c r="L449" s="37">
        <v>0</v>
      </c>
      <c r="M449" s="37">
        <v>0</v>
      </c>
      <c r="N449" s="37">
        <f t="shared" si="58"/>
        <v>118</v>
      </c>
      <c r="O449" s="37">
        <f t="shared" si="58"/>
        <v>37</v>
      </c>
      <c r="P449" s="37">
        <f t="shared" si="59"/>
        <v>155</v>
      </c>
    </row>
    <row r="450" spans="2:16" ht="15.75">
      <c r="B450" s="1060" t="s">
        <v>132</v>
      </c>
      <c r="C450" s="1066"/>
      <c r="D450" s="37">
        <v>120</v>
      </c>
      <c r="E450" s="37">
        <v>47</v>
      </c>
      <c r="F450" s="37">
        <v>74</v>
      </c>
      <c r="G450" s="37">
        <v>22</v>
      </c>
      <c r="H450" s="37">
        <v>53</v>
      </c>
      <c r="I450" s="37">
        <v>18</v>
      </c>
      <c r="J450" s="37">
        <v>16</v>
      </c>
      <c r="K450" s="37">
        <v>4</v>
      </c>
      <c r="L450" s="37">
        <v>10</v>
      </c>
      <c r="M450" s="37">
        <v>2</v>
      </c>
      <c r="N450" s="37">
        <f t="shared" si="58"/>
        <v>273</v>
      </c>
      <c r="O450" s="37">
        <f t="shared" si="58"/>
        <v>93</v>
      </c>
      <c r="P450" s="37">
        <f t="shared" si="59"/>
        <v>366</v>
      </c>
    </row>
    <row r="451" spans="2:16" ht="15.75">
      <c r="B451" s="1060" t="s">
        <v>134</v>
      </c>
      <c r="C451" s="1066"/>
      <c r="D451" s="37">
        <v>180</v>
      </c>
      <c r="E451" s="37">
        <v>64</v>
      </c>
      <c r="F451" s="37">
        <v>68</v>
      </c>
      <c r="G451" s="37">
        <v>65</v>
      </c>
      <c r="H451" s="37">
        <v>18</v>
      </c>
      <c r="I451" s="37">
        <v>6</v>
      </c>
      <c r="J451" s="37">
        <v>6</v>
      </c>
      <c r="K451" s="37">
        <v>1</v>
      </c>
      <c r="L451" s="37">
        <v>1</v>
      </c>
      <c r="M451" s="37">
        <v>0</v>
      </c>
      <c r="N451" s="37">
        <f t="shared" si="58"/>
        <v>273</v>
      </c>
      <c r="O451" s="37">
        <f t="shared" si="58"/>
        <v>136</v>
      </c>
      <c r="P451" s="37">
        <f t="shared" si="59"/>
        <v>409</v>
      </c>
    </row>
    <row r="452" spans="2:16" ht="15.75">
      <c r="B452" s="1060" t="s">
        <v>133</v>
      </c>
      <c r="C452" s="1066"/>
      <c r="D452" s="37">
        <v>95</v>
      </c>
      <c r="E452" s="37">
        <v>55</v>
      </c>
      <c r="F452" s="37">
        <v>19</v>
      </c>
      <c r="G452" s="37">
        <v>10</v>
      </c>
      <c r="H452" s="37">
        <v>22</v>
      </c>
      <c r="I452" s="37">
        <v>3</v>
      </c>
      <c r="J452" s="37">
        <v>5</v>
      </c>
      <c r="K452" s="37">
        <v>0</v>
      </c>
      <c r="L452" s="37">
        <v>1</v>
      </c>
      <c r="M452" s="37">
        <v>0</v>
      </c>
      <c r="N452" s="37">
        <f t="shared" si="58"/>
        <v>142</v>
      </c>
      <c r="O452" s="37">
        <f t="shared" si="58"/>
        <v>68</v>
      </c>
      <c r="P452" s="37">
        <f t="shared" si="59"/>
        <v>210</v>
      </c>
    </row>
    <row r="453" spans="2:16" ht="15.75">
      <c r="B453" s="1060" t="s">
        <v>68</v>
      </c>
      <c r="C453" s="1066"/>
      <c r="D453" s="37">
        <v>34</v>
      </c>
      <c r="E453" s="37">
        <v>9</v>
      </c>
      <c r="F453" s="37">
        <v>21</v>
      </c>
      <c r="G453" s="37">
        <v>8</v>
      </c>
      <c r="H453" s="37">
        <v>9</v>
      </c>
      <c r="I453" s="37">
        <v>0</v>
      </c>
      <c r="J453" s="37">
        <v>1</v>
      </c>
      <c r="K453" s="37">
        <v>0</v>
      </c>
      <c r="L453" s="37">
        <v>1</v>
      </c>
      <c r="M453" s="37">
        <v>0</v>
      </c>
      <c r="N453" s="37">
        <f t="shared" si="58"/>
        <v>66</v>
      </c>
      <c r="O453" s="37">
        <f t="shared" si="58"/>
        <v>17</v>
      </c>
      <c r="P453" s="37">
        <f t="shared" si="59"/>
        <v>83</v>
      </c>
    </row>
    <row r="454" spans="2:16" ht="15.75">
      <c r="B454" s="1060" t="s">
        <v>69</v>
      </c>
      <c r="C454" s="1066"/>
      <c r="D454" s="37">
        <v>53</v>
      </c>
      <c r="E454" s="37">
        <v>18</v>
      </c>
      <c r="F454" s="37">
        <v>10</v>
      </c>
      <c r="G454" s="37">
        <v>5</v>
      </c>
      <c r="H454" s="37">
        <v>8</v>
      </c>
      <c r="I454" s="37">
        <v>3</v>
      </c>
      <c r="J454" s="37">
        <v>3</v>
      </c>
      <c r="K454" s="37">
        <v>0</v>
      </c>
      <c r="L454" s="37">
        <v>1</v>
      </c>
      <c r="M454" s="37">
        <v>11</v>
      </c>
      <c r="N454" s="37">
        <f t="shared" si="58"/>
        <v>75</v>
      </c>
      <c r="O454" s="37">
        <f t="shared" si="58"/>
        <v>37</v>
      </c>
      <c r="P454" s="37">
        <f t="shared" si="59"/>
        <v>112</v>
      </c>
    </row>
    <row r="455" spans="2:16" ht="15.75">
      <c r="B455" s="1060" t="s">
        <v>70</v>
      </c>
      <c r="C455" s="1066"/>
      <c r="D455" s="37">
        <v>228</v>
      </c>
      <c r="E455" s="37">
        <v>56</v>
      </c>
      <c r="F455" s="37">
        <v>102</v>
      </c>
      <c r="G455" s="37">
        <v>21</v>
      </c>
      <c r="H455" s="37">
        <v>35</v>
      </c>
      <c r="I455" s="37">
        <v>11</v>
      </c>
      <c r="J455" s="37">
        <v>21</v>
      </c>
      <c r="K455" s="37">
        <v>2</v>
      </c>
      <c r="L455" s="37">
        <v>8</v>
      </c>
      <c r="M455" s="37">
        <v>3</v>
      </c>
      <c r="N455" s="37">
        <f t="shared" si="58"/>
        <v>394</v>
      </c>
      <c r="O455" s="37">
        <f t="shared" si="58"/>
        <v>93</v>
      </c>
      <c r="P455" s="37">
        <f t="shared" si="59"/>
        <v>487</v>
      </c>
    </row>
    <row r="456" spans="2:16" ht="15.75">
      <c r="B456" s="1060" t="s">
        <v>71</v>
      </c>
      <c r="C456" s="1066"/>
      <c r="D456" s="37">
        <v>43</v>
      </c>
      <c r="E456" s="37">
        <v>17</v>
      </c>
      <c r="F456" s="37">
        <v>51</v>
      </c>
      <c r="G456" s="37">
        <v>14</v>
      </c>
      <c r="H456" s="37">
        <v>7</v>
      </c>
      <c r="I456" s="37">
        <v>2</v>
      </c>
      <c r="J456" s="37">
        <v>0</v>
      </c>
      <c r="K456" s="37">
        <v>0</v>
      </c>
      <c r="L456" s="37">
        <v>0</v>
      </c>
      <c r="M456" s="37">
        <v>0</v>
      </c>
      <c r="N456" s="37">
        <f t="shared" si="58"/>
        <v>101</v>
      </c>
      <c r="O456" s="37">
        <f t="shared" si="58"/>
        <v>33</v>
      </c>
      <c r="P456" s="37">
        <f t="shared" si="59"/>
        <v>134</v>
      </c>
    </row>
    <row r="457" spans="2:16" ht="15.75">
      <c r="B457" s="1060" t="s">
        <v>72</v>
      </c>
      <c r="C457" s="1066"/>
      <c r="D457" s="37">
        <v>1195</v>
      </c>
      <c r="E457" s="37">
        <v>376</v>
      </c>
      <c r="F457" s="37">
        <v>468</v>
      </c>
      <c r="G457" s="37">
        <v>182</v>
      </c>
      <c r="H457" s="37">
        <v>286</v>
      </c>
      <c r="I457" s="37">
        <v>88</v>
      </c>
      <c r="J457" s="37">
        <v>55</v>
      </c>
      <c r="K457" s="37">
        <v>15</v>
      </c>
      <c r="L457" s="37">
        <v>14</v>
      </c>
      <c r="M457" s="37">
        <v>3</v>
      </c>
      <c r="N457" s="37">
        <f t="shared" si="58"/>
        <v>2018</v>
      </c>
      <c r="O457" s="37">
        <f t="shared" si="58"/>
        <v>664</v>
      </c>
      <c r="P457" s="37">
        <f t="shared" si="59"/>
        <v>2682</v>
      </c>
    </row>
    <row r="458" spans="2:16" ht="15.75">
      <c r="B458" s="1059" t="s">
        <v>32</v>
      </c>
      <c r="C458" s="1070"/>
      <c r="D458" s="38">
        <f t="shared" ref="D458:O458" si="60">SUM(D438:D457)</f>
        <v>3200</v>
      </c>
      <c r="E458" s="38">
        <f t="shared" si="60"/>
        <v>1369</v>
      </c>
      <c r="F458" s="38">
        <f t="shared" si="60"/>
        <v>1262</v>
      </c>
      <c r="G458" s="38">
        <f t="shared" si="60"/>
        <v>563</v>
      </c>
      <c r="H458" s="38">
        <f t="shared" si="60"/>
        <v>513</v>
      </c>
      <c r="I458" s="38">
        <f t="shared" si="60"/>
        <v>151</v>
      </c>
      <c r="J458" s="38">
        <f t="shared" si="60"/>
        <v>150</v>
      </c>
      <c r="K458" s="38">
        <f t="shared" si="60"/>
        <v>36</v>
      </c>
      <c r="L458" s="38">
        <f t="shared" si="60"/>
        <v>51</v>
      </c>
      <c r="M458" s="38">
        <f t="shared" si="60"/>
        <v>21</v>
      </c>
      <c r="N458" s="38">
        <f t="shared" si="60"/>
        <v>5176</v>
      </c>
      <c r="O458" s="38">
        <f t="shared" si="60"/>
        <v>2140</v>
      </c>
      <c r="P458" s="37">
        <f t="shared" si="59"/>
        <v>7316</v>
      </c>
    </row>
    <row r="465" spans="1:15" ht="18">
      <c r="A465" s="1077" t="s">
        <v>148</v>
      </c>
      <c r="B465" s="1077"/>
      <c r="C465" s="1077"/>
      <c r="D465" s="1077"/>
      <c r="E465" s="1077"/>
      <c r="F465" s="1077"/>
      <c r="G465" s="1077"/>
      <c r="H465" s="1077"/>
      <c r="I465" s="1077"/>
      <c r="J465" s="1077"/>
      <c r="K465" s="1077"/>
      <c r="L465" s="1077"/>
      <c r="M465" s="1077"/>
      <c r="N465" s="1077"/>
      <c r="O465" s="1077"/>
    </row>
    <row r="466" spans="1:15">
      <c r="A466" s="1078" t="s">
        <v>14</v>
      </c>
      <c r="B466" s="1078"/>
      <c r="C466" s="1078"/>
      <c r="D466" s="1078"/>
      <c r="E466" s="1078"/>
      <c r="F466" s="1078"/>
      <c r="G466" s="1078"/>
      <c r="H466" s="1078"/>
      <c r="I466" s="1078"/>
      <c r="J466" s="1078"/>
      <c r="K466" s="1078"/>
      <c r="L466" s="1078"/>
      <c r="M466" s="1078"/>
      <c r="N466" s="1078"/>
      <c r="O466" s="1078"/>
    </row>
    <row r="467" spans="1:15">
      <c r="A467" s="1079"/>
      <c r="B467" s="1079"/>
      <c r="C467" s="1079"/>
      <c r="D467" s="1079"/>
      <c r="E467" s="1079"/>
      <c r="F467" s="1079"/>
      <c r="G467" s="1079"/>
      <c r="H467" s="1079"/>
      <c r="I467" s="1079"/>
      <c r="J467" s="1079"/>
      <c r="K467" s="1079"/>
      <c r="L467" s="1079"/>
      <c r="M467" s="1079"/>
      <c r="N467" s="1079"/>
      <c r="O467" s="1079"/>
    </row>
    <row r="468" spans="1:15" ht="24.75">
      <c r="A468" s="1080" t="s">
        <v>40</v>
      </c>
      <c r="B468" s="1080"/>
      <c r="C468" s="1081" t="s">
        <v>74</v>
      </c>
      <c r="D468" s="1080"/>
      <c r="E468" s="1081" t="s">
        <v>80</v>
      </c>
      <c r="F468" s="1080"/>
      <c r="G468" s="1081" t="s">
        <v>79</v>
      </c>
      <c r="H468" s="1080"/>
      <c r="I468" s="1081" t="s">
        <v>83</v>
      </c>
      <c r="J468" s="1080"/>
      <c r="K468" s="1081" t="s">
        <v>84</v>
      </c>
      <c r="L468" s="1081"/>
      <c r="M468" s="1081" t="s">
        <v>32</v>
      </c>
      <c r="N468" s="1081"/>
      <c r="O468" s="1081"/>
    </row>
    <row r="469" spans="1:15" ht="24.75">
      <c r="A469" s="1080"/>
      <c r="B469" s="1080"/>
      <c r="C469" s="54" t="s">
        <v>127</v>
      </c>
      <c r="D469" s="54" t="s">
        <v>34</v>
      </c>
      <c r="E469" s="54" t="s">
        <v>127</v>
      </c>
      <c r="F469" s="54" t="s">
        <v>34</v>
      </c>
      <c r="G469" s="54" t="s">
        <v>127</v>
      </c>
      <c r="H469" s="54" t="s">
        <v>34</v>
      </c>
      <c r="I469" s="54" t="s">
        <v>127</v>
      </c>
      <c r="J469" s="54" t="s">
        <v>34</v>
      </c>
      <c r="K469" s="54" t="s">
        <v>127</v>
      </c>
      <c r="L469" s="54" t="s">
        <v>34</v>
      </c>
      <c r="M469" s="54" t="s">
        <v>127</v>
      </c>
      <c r="N469" s="54" t="s">
        <v>34</v>
      </c>
      <c r="O469" s="54" t="s">
        <v>32</v>
      </c>
    </row>
    <row r="470" spans="1:15" ht="24.75">
      <c r="A470" s="1080" t="s">
        <v>52</v>
      </c>
      <c r="B470" s="1080"/>
      <c r="C470" s="55">
        <f t="shared" ref="C470:L470" si="61">D438+C411</f>
        <v>23419</v>
      </c>
      <c r="D470" s="55">
        <f t="shared" si="61"/>
        <v>19740</v>
      </c>
      <c r="E470" s="55">
        <f t="shared" si="61"/>
        <v>13200</v>
      </c>
      <c r="F470" s="55">
        <f t="shared" si="61"/>
        <v>10114</v>
      </c>
      <c r="G470" s="55">
        <f t="shared" si="61"/>
        <v>8720</v>
      </c>
      <c r="H470" s="55">
        <f t="shared" si="61"/>
        <v>5891</v>
      </c>
      <c r="I470" s="55">
        <f t="shared" si="61"/>
        <v>5842</v>
      </c>
      <c r="J470" s="55">
        <f t="shared" si="61"/>
        <v>2801</v>
      </c>
      <c r="K470" s="55">
        <f t="shared" si="61"/>
        <v>2941</v>
      </c>
      <c r="L470" s="55">
        <f t="shared" si="61"/>
        <v>1019</v>
      </c>
      <c r="M470" s="55">
        <f>SUM(K470,I470,G470,E470,C470)</f>
        <v>54122</v>
      </c>
      <c r="N470" s="55">
        <f>SUM(L470,J470,H470,F470,D470)</f>
        <v>39565</v>
      </c>
      <c r="O470" s="55">
        <f>SUM(M470:N470)</f>
        <v>93687</v>
      </c>
    </row>
    <row r="471" spans="1:15" ht="24.75">
      <c r="A471" s="1080" t="s">
        <v>53</v>
      </c>
      <c r="B471" s="1080"/>
      <c r="C471" s="55">
        <f t="shared" ref="C471:L489" si="62">D439+C412</f>
        <v>15104</v>
      </c>
      <c r="D471" s="55">
        <f t="shared" si="62"/>
        <v>7573</v>
      </c>
      <c r="E471" s="55">
        <f t="shared" si="62"/>
        <v>5509</v>
      </c>
      <c r="F471" s="55">
        <f t="shared" si="62"/>
        <v>6989</v>
      </c>
      <c r="G471" s="55">
        <f t="shared" si="62"/>
        <v>2980</v>
      </c>
      <c r="H471" s="55">
        <f t="shared" si="62"/>
        <v>1960</v>
      </c>
      <c r="I471" s="55">
        <f t="shared" si="62"/>
        <v>1521</v>
      </c>
      <c r="J471" s="55">
        <f t="shared" si="62"/>
        <v>1203</v>
      </c>
      <c r="K471" s="55">
        <f t="shared" si="62"/>
        <v>629</v>
      </c>
      <c r="L471" s="55">
        <f t="shared" si="62"/>
        <v>781</v>
      </c>
      <c r="M471" s="55">
        <f t="shared" ref="M471:N489" si="63">SUM(K471,I471,G471,E471,C471)</f>
        <v>25743</v>
      </c>
      <c r="N471" s="55">
        <f t="shared" si="63"/>
        <v>18506</v>
      </c>
      <c r="O471" s="55">
        <f t="shared" ref="O471:O489" si="64">SUM(M471:N471)</f>
        <v>44249</v>
      </c>
    </row>
    <row r="472" spans="1:15" ht="24.75">
      <c r="A472" s="1080" t="s">
        <v>54</v>
      </c>
      <c r="B472" s="1080"/>
      <c r="C472" s="55">
        <f t="shared" si="62"/>
        <v>9421</v>
      </c>
      <c r="D472" s="55">
        <f t="shared" si="62"/>
        <v>7787</v>
      </c>
      <c r="E472" s="55">
        <f t="shared" si="62"/>
        <v>5908</v>
      </c>
      <c r="F472" s="55">
        <f t="shared" si="62"/>
        <v>4695</v>
      </c>
      <c r="G472" s="55">
        <f t="shared" si="62"/>
        <v>2571</v>
      </c>
      <c r="H472" s="55">
        <f t="shared" si="62"/>
        <v>1870</v>
      </c>
      <c r="I472" s="55">
        <f t="shared" si="62"/>
        <v>1343</v>
      </c>
      <c r="J472" s="55">
        <f t="shared" si="62"/>
        <v>852</v>
      </c>
      <c r="K472" s="55">
        <f t="shared" si="62"/>
        <v>695</v>
      </c>
      <c r="L472" s="55">
        <f t="shared" si="62"/>
        <v>286</v>
      </c>
      <c r="M472" s="55">
        <f t="shared" si="63"/>
        <v>19938</v>
      </c>
      <c r="N472" s="55">
        <f t="shared" si="63"/>
        <v>15490</v>
      </c>
      <c r="O472" s="55">
        <f t="shared" si="64"/>
        <v>35428</v>
      </c>
    </row>
    <row r="473" spans="1:15" ht="24.75">
      <c r="A473" s="1080" t="s">
        <v>55</v>
      </c>
      <c r="B473" s="1080"/>
      <c r="C473" s="55">
        <f t="shared" si="62"/>
        <v>14877</v>
      </c>
      <c r="D473" s="55">
        <f t="shared" si="62"/>
        <v>13202</v>
      </c>
      <c r="E473" s="55">
        <f t="shared" si="62"/>
        <v>5557</v>
      </c>
      <c r="F473" s="55">
        <f t="shared" si="62"/>
        <v>4334</v>
      </c>
      <c r="G473" s="55">
        <f t="shared" si="62"/>
        <v>3051</v>
      </c>
      <c r="H473" s="55">
        <f t="shared" si="62"/>
        <v>2131</v>
      </c>
      <c r="I473" s="55">
        <f t="shared" si="62"/>
        <v>1718</v>
      </c>
      <c r="J473" s="55">
        <f t="shared" si="62"/>
        <v>907</v>
      </c>
      <c r="K473" s="55">
        <f t="shared" si="62"/>
        <v>1074</v>
      </c>
      <c r="L473" s="55">
        <f t="shared" si="62"/>
        <v>341</v>
      </c>
      <c r="M473" s="55">
        <f t="shared" si="63"/>
        <v>26277</v>
      </c>
      <c r="N473" s="55">
        <f t="shared" si="63"/>
        <v>20915</v>
      </c>
      <c r="O473" s="55">
        <f t="shared" si="64"/>
        <v>47192</v>
      </c>
    </row>
    <row r="474" spans="1:15" ht="24.75">
      <c r="A474" s="1080" t="s">
        <v>56</v>
      </c>
      <c r="B474" s="54" t="s">
        <v>88</v>
      </c>
      <c r="C474" s="55">
        <f t="shared" si="62"/>
        <v>9404</v>
      </c>
      <c r="D474" s="55">
        <f t="shared" si="62"/>
        <v>8777</v>
      </c>
      <c r="E474" s="55">
        <f t="shared" si="62"/>
        <v>5365</v>
      </c>
      <c r="F474" s="55">
        <f t="shared" si="62"/>
        <v>4908</v>
      </c>
      <c r="G474" s="55">
        <f t="shared" si="62"/>
        <v>1961</v>
      </c>
      <c r="H474" s="55">
        <f t="shared" si="62"/>
        <v>1447</v>
      </c>
      <c r="I474" s="55">
        <f t="shared" si="62"/>
        <v>1032</v>
      </c>
      <c r="J474" s="55">
        <f t="shared" si="62"/>
        <v>630</v>
      </c>
      <c r="K474" s="55">
        <f t="shared" si="62"/>
        <v>590</v>
      </c>
      <c r="L474" s="55">
        <f t="shared" si="62"/>
        <v>242</v>
      </c>
      <c r="M474" s="55">
        <f t="shared" si="63"/>
        <v>18352</v>
      </c>
      <c r="N474" s="55">
        <f t="shared" si="63"/>
        <v>16004</v>
      </c>
      <c r="O474" s="55">
        <f t="shared" si="64"/>
        <v>34356</v>
      </c>
    </row>
    <row r="475" spans="1:15" ht="24.75">
      <c r="A475" s="1080"/>
      <c r="B475" s="54" t="s">
        <v>58</v>
      </c>
      <c r="C475" s="55">
        <f t="shared" si="62"/>
        <v>21506</v>
      </c>
      <c r="D475" s="55">
        <f t="shared" si="62"/>
        <v>18869</v>
      </c>
      <c r="E475" s="55">
        <f t="shared" si="62"/>
        <v>7055</v>
      </c>
      <c r="F475" s="55">
        <f t="shared" si="62"/>
        <v>5458</v>
      </c>
      <c r="G475" s="55">
        <f t="shared" si="62"/>
        <v>3329</v>
      </c>
      <c r="H475" s="55">
        <f t="shared" si="62"/>
        <v>2467</v>
      </c>
      <c r="I475" s="55">
        <f t="shared" si="62"/>
        <v>2020</v>
      </c>
      <c r="J475" s="55">
        <f t="shared" si="62"/>
        <v>1073</v>
      </c>
      <c r="K475" s="55">
        <f t="shared" si="62"/>
        <v>986</v>
      </c>
      <c r="L475" s="55">
        <f t="shared" si="62"/>
        <v>382</v>
      </c>
      <c r="M475" s="55">
        <f t="shared" si="63"/>
        <v>34896</v>
      </c>
      <c r="N475" s="55">
        <f t="shared" si="63"/>
        <v>28249</v>
      </c>
      <c r="O475" s="55">
        <f t="shared" si="64"/>
        <v>63145</v>
      </c>
    </row>
    <row r="476" spans="1:15" ht="24.75">
      <c r="A476" s="1080"/>
      <c r="B476" s="54" t="s">
        <v>59</v>
      </c>
      <c r="C476" s="55">
        <f t="shared" si="62"/>
        <v>8881</v>
      </c>
      <c r="D476" s="55">
        <f t="shared" si="62"/>
        <v>6536</v>
      </c>
      <c r="E476" s="55">
        <f t="shared" si="62"/>
        <v>4896</v>
      </c>
      <c r="F476" s="55">
        <f t="shared" si="62"/>
        <v>5113</v>
      </c>
      <c r="G476" s="55">
        <f t="shared" si="62"/>
        <v>2342</v>
      </c>
      <c r="H476" s="55">
        <f t="shared" si="62"/>
        <v>2064</v>
      </c>
      <c r="I476" s="55">
        <f t="shared" si="62"/>
        <v>1367</v>
      </c>
      <c r="J476" s="55">
        <f t="shared" si="62"/>
        <v>872</v>
      </c>
      <c r="K476" s="55">
        <f t="shared" si="62"/>
        <v>714</v>
      </c>
      <c r="L476" s="55">
        <f t="shared" si="62"/>
        <v>328</v>
      </c>
      <c r="M476" s="55">
        <f t="shared" si="63"/>
        <v>18200</v>
      </c>
      <c r="N476" s="55">
        <f t="shared" si="63"/>
        <v>14913</v>
      </c>
      <c r="O476" s="55">
        <f t="shared" si="64"/>
        <v>33113</v>
      </c>
    </row>
    <row r="477" spans="1:15" ht="24.75">
      <c r="A477" s="1080"/>
      <c r="B477" s="54" t="s">
        <v>89</v>
      </c>
      <c r="C477" s="55">
        <f t="shared" si="62"/>
        <v>5712</v>
      </c>
      <c r="D477" s="55">
        <f t="shared" si="62"/>
        <v>5051</v>
      </c>
      <c r="E477" s="55">
        <f t="shared" si="62"/>
        <v>3282</v>
      </c>
      <c r="F477" s="55">
        <f t="shared" si="62"/>
        <v>2685</v>
      </c>
      <c r="G477" s="55">
        <f t="shared" si="62"/>
        <v>1218</v>
      </c>
      <c r="H477" s="55">
        <f t="shared" si="62"/>
        <v>972</v>
      </c>
      <c r="I477" s="55">
        <f t="shared" si="62"/>
        <v>711</v>
      </c>
      <c r="J477" s="55">
        <f t="shared" si="62"/>
        <v>376</v>
      </c>
      <c r="K477" s="55">
        <f t="shared" si="62"/>
        <v>378</v>
      </c>
      <c r="L477" s="55">
        <f t="shared" si="62"/>
        <v>191</v>
      </c>
      <c r="M477" s="55">
        <f t="shared" si="63"/>
        <v>11301</v>
      </c>
      <c r="N477" s="55">
        <f t="shared" si="63"/>
        <v>9275</v>
      </c>
      <c r="O477" s="55">
        <f t="shared" si="64"/>
        <v>20576</v>
      </c>
    </row>
    <row r="478" spans="1:15" ht="24.75">
      <c r="A478" s="1080"/>
      <c r="B478" s="54" t="s">
        <v>61</v>
      </c>
      <c r="C478" s="55">
        <f t="shared" si="62"/>
        <v>11188</v>
      </c>
      <c r="D478" s="55">
        <f t="shared" si="62"/>
        <v>8999</v>
      </c>
      <c r="E478" s="55">
        <f t="shared" si="62"/>
        <v>6721</v>
      </c>
      <c r="F478" s="55">
        <f t="shared" si="62"/>
        <v>6738</v>
      </c>
      <c r="G478" s="55">
        <f t="shared" si="62"/>
        <v>2551</v>
      </c>
      <c r="H478" s="55">
        <f t="shared" si="62"/>
        <v>2075</v>
      </c>
      <c r="I478" s="55">
        <f t="shared" si="62"/>
        <v>1362</v>
      </c>
      <c r="J478" s="55">
        <f t="shared" si="62"/>
        <v>901</v>
      </c>
      <c r="K478" s="55">
        <f t="shared" si="62"/>
        <v>811</v>
      </c>
      <c r="L478" s="55">
        <f t="shared" si="62"/>
        <v>403</v>
      </c>
      <c r="M478" s="55">
        <f t="shared" si="63"/>
        <v>22633</v>
      </c>
      <c r="N478" s="55">
        <f t="shared" si="63"/>
        <v>19116</v>
      </c>
      <c r="O478" s="55">
        <f t="shared" si="64"/>
        <v>41749</v>
      </c>
    </row>
    <row r="479" spans="1:15" ht="24.75">
      <c r="A479" s="1080"/>
      <c r="B479" s="54" t="s">
        <v>91</v>
      </c>
      <c r="C479" s="55">
        <f t="shared" si="62"/>
        <v>7935</v>
      </c>
      <c r="D479" s="55">
        <f t="shared" si="62"/>
        <v>7169</v>
      </c>
      <c r="E479" s="55">
        <f t="shared" si="62"/>
        <v>4766</v>
      </c>
      <c r="F479" s="55">
        <f t="shared" si="62"/>
        <v>4102</v>
      </c>
      <c r="G479" s="55">
        <f t="shared" si="62"/>
        <v>1779</v>
      </c>
      <c r="H479" s="55">
        <f t="shared" si="62"/>
        <v>1431</v>
      </c>
      <c r="I479" s="55">
        <f t="shared" si="62"/>
        <v>1084</v>
      </c>
      <c r="J479" s="55">
        <f t="shared" si="62"/>
        <v>601</v>
      </c>
      <c r="K479" s="55">
        <f t="shared" si="62"/>
        <v>655</v>
      </c>
      <c r="L479" s="55">
        <f t="shared" si="62"/>
        <v>205</v>
      </c>
      <c r="M479" s="55">
        <f t="shared" si="63"/>
        <v>16219</v>
      </c>
      <c r="N479" s="55">
        <f t="shared" si="63"/>
        <v>13508</v>
      </c>
      <c r="O479" s="55">
        <f t="shared" si="64"/>
        <v>29727</v>
      </c>
    </row>
    <row r="480" spans="1:15" ht="24.75">
      <c r="A480" s="1080" t="s">
        <v>63</v>
      </c>
      <c r="B480" s="1080"/>
      <c r="C480" s="55">
        <f t="shared" si="62"/>
        <v>15077</v>
      </c>
      <c r="D480" s="55">
        <f t="shared" si="62"/>
        <v>11577</v>
      </c>
      <c r="E480" s="55">
        <f t="shared" si="62"/>
        <v>7858</v>
      </c>
      <c r="F480" s="55">
        <f t="shared" si="62"/>
        <v>7321</v>
      </c>
      <c r="G480" s="55">
        <f t="shared" si="62"/>
        <v>3993</v>
      </c>
      <c r="H480" s="55">
        <f t="shared" si="62"/>
        <v>3421</v>
      </c>
      <c r="I480" s="55">
        <f t="shared" si="62"/>
        <v>2248</v>
      </c>
      <c r="J480" s="55">
        <f t="shared" si="62"/>
        <v>1578</v>
      </c>
      <c r="K480" s="55">
        <f t="shared" si="62"/>
        <v>1636</v>
      </c>
      <c r="L480" s="55">
        <f t="shared" si="62"/>
        <v>846</v>
      </c>
      <c r="M480" s="55">
        <f t="shared" si="63"/>
        <v>30812</v>
      </c>
      <c r="N480" s="55">
        <f t="shared" si="63"/>
        <v>24743</v>
      </c>
      <c r="O480" s="55">
        <f t="shared" si="64"/>
        <v>55555</v>
      </c>
    </row>
    <row r="481" spans="1:15" ht="24.75">
      <c r="A481" s="1080" t="s">
        <v>64</v>
      </c>
      <c r="B481" s="1080"/>
      <c r="C481" s="55">
        <f t="shared" si="62"/>
        <v>14257</v>
      </c>
      <c r="D481" s="55">
        <f t="shared" si="62"/>
        <v>11438</v>
      </c>
      <c r="E481" s="55">
        <f t="shared" si="62"/>
        <v>9839</v>
      </c>
      <c r="F481" s="55">
        <f t="shared" si="62"/>
        <v>8471</v>
      </c>
      <c r="G481" s="55">
        <f t="shared" si="62"/>
        <v>4860</v>
      </c>
      <c r="H481" s="55">
        <f t="shared" si="62"/>
        <v>3709</v>
      </c>
      <c r="I481" s="55">
        <f t="shared" si="62"/>
        <v>3068</v>
      </c>
      <c r="J481" s="55">
        <f t="shared" si="62"/>
        <v>2031</v>
      </c>
      <c r="K481" s="55">
        <f t="shared" si="62"/>
        <v>2793</v>
      </c>
      <c r="L481" s="55">
        <f t="shared" si="62"/>
        <v>1224</v>
      </c>
      <c r="M481" s="55">
        <f t="shared" si="63"/>
        <v>34817</v>
      </c>
      <c r="N481" s="55">
        <f t="shared" si="63"/>
        <v>26873</v>
      </c>
      <c r="O481" s="55">
        <f t="shared" si="64"/>
        <v>61690</v>
      </c>
    </row>
    <row r="482" spans="1:15" ht="24.75">
      <c r="A482" s="1080" t="s">
        <v>65</v>
      </c>
      <c r="B482" s="1080"/>
      <c r="C482" s="55">
        <f t="shared" si="62"/>
        <v>7987</v>
      </c>
      <c r="D482" s="55">
        <f t="shared" si="62"/>
        <v>6489</v>
      </c>
      <c r="E482" s="55">
        <f t="shared" si="62"/>
        <v>5944</v>
      </c>
      <c r="F482" s="55">
        <f t="shared" si="62"/>
        <v>5568</v>
      </c>
      <c r="G482" s="55">
        <f t="shared" si="62"/>
        <v>3304</v>
      </c>
      <c r="H482" s="55">
        <f t="shared" si="62"/>
        <v>2704</v>
      </c>
      <c r="I482" s="55">
        <f t="shared" si="62"/>
        <v>2040</v>
      </c>
      <c r="J482" s="55">
        <f t="shared" si="62"/>
        <v>1439</v>
      </c>
      <c r="K482" s="55">
        <f t="shared" si="62"/>
        <v>1529</v>
      </c>
      <c r="L482" s="55">
        <f t="shared" si="62"/>
        <v>855</v>
      </c>
      <c r="M482" s="55">
        <f t="shared" si="63"/>
        <v>20804</v>
      </c>
      <c r="N482" s="55">
        <f t="shared" si="63"/>
        <v>17055</v>
      </c>
      <c r="O482" s="55">
        <f t="shared" si="64"/>
        <v>37859</v>
      </c>
    </row>
    <row r="483" spans="1:15" ht="24.75">
      <c r="A483" s="1080" t="s">
        <v>66</v>
      </c>
      <c r="B483" s="1080"/>
      <c r="C483" s="55">
        <f t="shared" si="62"/>
        <v>11127</v>
      </c>
      <c r="D483" s="55">
        <f t="shared" si="62"/>
        <v>8848</v>
      </c>
      <c r="E483" s="55">
        <f t="shared" si="62"/>
        <v>5521</v>
      </c>
      <c r="F483" s="55">
        <f t="shared" si="62"/>
        <v>5643</v>
      </c>
      <c r="G483" s="55">
        <f t="shared" si="62"/>
        <v>3039</v>
      </c>
      <c r="H483" s="55">
        <f t="shared" si="62"/>
        <v>2685</v>
      </c>
      <c r="I483" s="55">
        <f t="shared" si="62"/>
        <v>1961</v>
      </c>
      <c r="J483" s="55">
        <f t="shared" si="62"/>
        <v>1192</v>
      </c>
      <c r="K483" s="55">
        <f t="shared" si="62"/>
        <v>1286</v>
      </c>
      <c r="L483" s="55">
        <f t="shared" si="62"/>
        <v>536</v>
      </c>
      <c r="M483" s="55">
        <f t="shared" si="63"/>
        <v>22934</v>
      </c>
      <c r="N483" s="55">
        <f t="shared" si="63"/>
        <v>18904</v>
      </c>
      <c r="O483" s="55">
        <f t="shared" si="64"/>
        <v>41838</v>
      </c>
    </row>
    <row r="484" spans="1:15" ht="24.75">
      <c r="A484" s="1080" t="s">
        <v>92</v>
      </c>
      <c r="B484" s="1080"/>
      <c r="C484" s="55">
        <f t="shared" si="62"/>
        <v>11161</v>
      </c>
      <c r="D484" s="55">
        <f t="shared" si="62"/>
        <v>7691</v>
      </c>
      <c r="E484" s="55">
        <f t="shared" si="62"/>
        <v>5395</v>
      </c>
      <c r="F484" s="55">
        <f t="shared" si="62"/>
        <v>4489</v>
      </c>
      <c r="G484" s="55">
        <f t="shared" si="62"/>
        <v>2705</v>
      </c>
      <c r="H484" s="55">
        <f t="shared" si="62"/>
        <v>2269</v>
      </c>
      <c r="I484" s="55">
        <f t="shared" si="62"/>
        <v>1451</v>
      </c>
      <c r="J484" s="55">
        <f t="shared" si="62"/>
        <v>967</v>
      </c>
      <c r="K484" s="55">
        <f t="shared" si="62"/>
        <v>830</v>
      </c>
      <c r="L484" s="55">
        <f t="shared" si="62"/>
        <v>436</v>
      </c>
      <c r="M484" s="55">
        <f t="shared" si="63"/>
        <v>21542</v>
      </c>
      <c r="N484" s="55">
        <f t="shared" si="63"/>
        <v>15852</v>
      </c>
      <c r="O484" s="55">
        <f t="shared" si="64"/>
        <v>37394</v>
      </c>
    </row>
    <row r="485" spans="1:15" ht="24.75">
      <c r="A485" s="1080" t="s">
        <v>68</v>
      </c>
      <c r="B485" s="1080"/>
      <c r="C485" s="55">
        <f t="shared" si="62"/>
        <v>4698</v>
      </c>
      <c r="D485" s="55">
        <f t="shared" si="62"/>
        <v>3585</v>
      </c>
      <c r="E485" s="55">
        <f t="shared" si="62"/>
        <v>3646</v>
      </c>
      <c r="F485" s="55">
        <f t="shared" si="62"/>
        <v>3068</v>
      </c>
      <c r="G485" s="55">
        <f t="shared" si="62"/>
        <v>2476</v>
      </c>
      <c r="H485" s="55">
        <f t="shared" si="62"/>
        <v>1715</v>
      </c>
      <c r="I485" s="55">
        <f t="shared" si="62"/>
        <v>1512</v>
      </c>
      <c r="J485" s="55">
        <f t="shared" si="62"/>
        <v>791</v>
      </c>
      <c r="K485" s="55">
        <f t="shared" si="62"/>
        <v>1275</v>
      </c>
      <c r="L485" s="55">
        <f t="shared" si="62"/>
        <v>396</v>
      </c>
      <c r="M485" s="55">
        <f t="shared" si="63"/>
        <v>13607</v>
      </c>
      <c r="N485" s="55">
        <f t="shared" si="63"/>
        <v>9555</v>
      </c>
      <c r="O485" s="55">
        <f t="shared" si="64"/>
        <v>23162</v>
      </c>
    </row>
    <row r="486" spans="1:15" ht="24.75">
      <c r="A486" s="1080" t="s">
        <v>69</v>
      </c>
      <c r="B486" s="1080"/>
      <c r="C486" s="55">
        <f t="shared" si="62"/>
        <v>8809</v>
      </c>
      <c r="D486" s="55">
        <f t="shared" si="62"/>
        <v>6409</v>
      </c>
      <c r="E486" s="55">
        <f t="shared" si="62"/>
        <v>6616</v>
      </c>
      <c r="F486" s="55">
        <f t="shared" si="62"/>
        <v>5004</v>
      </c>
      <c r="G486" s="55">
        <f t="shared" si="62"/>
        <v>3756</v>
      </c>
      <c r="H486" s="55">
        <f t="shared" si="62"/>
        <v>2468</v>
      </c>
      <c r="I486" s="55">
        <f t="shared" si="62"/>
        <v>2084</v>
      </c>
      <c r="J486" s="55">
        <f t="shared" si="62"/>
        <v>1062</v>
      </c>
      <c r="K486" s="55">
        <f t="shared" si="62"/>
        <v>1469</v>
      </c>
      <c r="L486" s="55">
        <f t="shared" si="62"/>
        <v>462</v>
      </c>
      <c r="M486" s="55">
        <f t="shared" si="63"/>
        <v>22734</v>
      </c>
      <c r="N486" s="55">
        <f t="shared" si="63"/>
        <v>15405</v>
      </c>
      <c r="O486" s="55">
        <f t="shared" si="64"/>
        <v>38139</v>
      </c>
    </row>
    <row r="487" spans="1:15" ht="24.75">
      <c r="A487" s="1080" t="s">
        <v>70</v>
      </c>
      <c r="B487" s="1080"/>
      <c r="C487" s="55">
        <f t="shared" si="62"/>
        <v>12443</v>
      </c>
      <c r="D487" s="55">
        <f t="shared" si="62"/>
        <v>8380</v>
      </c>
      <c r="E487" s="55">
        <f t="shared" si="62"/>
        <v>9602</v>
      </c>
      <c r="F487" s="55">
        <f t="shared" si="62"/>
        <v>8899</v>
      </c>
      <c r="G487" s="55">
        <f t="shared" si="62"/>
        <v>5933</v>
      </c>
      <c r="H487" s="55">
        <f t="shared" si="62"/>
        <v>4686</v>
      </c>
      <c r="I487" s="55">
        <f t="shared" si="62"/>
        <v>3733</v>
      </c>
      <c r="J487" s="55">
        <f t="shared" si="62"/>
        <v>2241</v>
      </c>
      <c r="K487" s="55">
        <f t="shared" si="62"/>
        <v>2676</v>
      </c>
      <c r="L487" s="55">
        <f t="shared" si="62"/>
        <v>1059</v>
      </c>
      <c r="M487" s="55">
        <f t="shared" si="63"/>
        <v>34387</v>
      </c>
      <c r="N487" s="55">
        <f t="shared" si="63"/>
        <v>25265</v>
      </c>
      <c r="O487" s="55">
        <f t="shared" si="64"/>
        <v>59652</v>
      </c>
    </row>
    <row r="488" spans="1:15" ht="24.75">
      <c r="A488" s="1080" t="s">
        <v>71</v>
      </c>
      <c r="B488" s="1080"/>
      <c r="C488" s="55">
        <f t="shared" si="62"/>
        <v>6937</v>
      </c>
      <c r="D488" s="55">
        <f t="shared" si="62"/>
        <v>4904</v>
      </c>
      <c r="E488" s="55">
        <f t="shared" si="62"/>
        <v>4979</v>
      </c>
      <c r="F488" s="55">
        <f t="shared" si="62"/>
        <v>3608</v>
      </c>
      <c r="G488" s="55">
        <f t="shared" si="62"/>
        <v>2993</v>
      </c>
      <c r="H488" s="55">
        <f t="shared" si="62"/>
        <v>1873</v>
      </c>
      <c r="I488" s="55">
        <f t="shared" si="62"/>
        <v>1720</v>
      </c>
      <c r="J488" s="55">
        <f t="shared" si="62"/>
        <v>1061</v>
      </c>
      <c r="K488" s="55">
        <f t="shared" si="62"/>
        <v>1510</v>
      </c>
      <c r="L488" s="55">
        <f t="shared" si="62"/>
        <v>425</v>
      </c>
      <c r="M488" s="55">
        <f t="shared" si="63"/>
        <v>18139</v>
      </c>
      <c r="N488" s="55">
        <f t="shared" si="63"/>
        <v>11871</v>
      </c>
      <c r="O488" s="55">
        <f t="shared" si="64"/>
        <v>30010</v>
      </c>
    </row>
    <row r="489" spans="1:15" ht="24.75">
      <c r="A489" s="1080" t="s">
        <v>72</v>
      </c>
      <c r="B489" s="1080"/>
      <c r="C489" s="55">
        <f t="shared" si="62"/>
        <v>21743</v>
      </c>
      <c r="D489" s="55">
        <f t="shared" si="62"/>
        <v>17224</v>
      </c>
      <c r="E489" s="55">
        <f t="shared" si="62"/>
        <v>13382</v>
      </c>
      <c r="F489" s="55">
        <f t="shared" si="62"/>
        <v>11833</v>
      </c>
      <c r="G489" s="55">
        <f t="shared" si="62"/>
        <v>6396</v>
      </c>
      <c r="H489" s="55">
        <f t="shared" si="62"/>
        <v>5220</v>
      </c>
      <c r="I489" s="55">
        <f t="shared" si="62"/>
        <v>3735</v>
      </c>
      <c r="J489" s="55">
        <f t="shared" si="62"/>
        <v>2163</v>
      </c>
      <c r="K489" s="55">
        <f t="shared" si="62"/>
        <v>2537</v>
      </c>
      <c r="L489" s="55">
        <f t="shared" si="62"/>
        <v>969</v>
      </c>
      <c r="M489" s="55">
        <f t="shared" si="63"/>
        <v>47793</v>
      </c>
      <c r="N489" s="55">
        <f t="shared" si="63"/>
        <v>37409</v>
      </c>
      <c r="O489" s="55">
        <f t="shared" si="64"/>
        <v>85202</v>
      </c>
    </row>
    <row r="490" spans="1:15" ht="24.75">
      <c r="A490" s="1080" t="s">
        <v>32</v>
      </c>
      <c r="B490" s="1080"/>
      <c r="C490" s="55">
        <f t="shared" ref="C490:L490" si="65">SUM(C470:C489)</f>
        <v>241686</v>
      </c>
      <c r="D490" s="55">
        <f t="shared" si="65"/>
        <v>190248</v>
      </c>
      <c r="E490" s="55">
        <f t="shared" si="65"/>
        <v>135041</v>
      </c>
      <c r="F490" s="55">
        <f t="shared" si="65"/>
        <v>119040</v>
      </c>
      <c r="G490" s="55">
        <f t="shared" si="65"/>
        <v>69957</v>
      </c>
      <c r="H490" s="55">
        <f t="shared" si="65"/>
        <v>53058</v>
      </c>
      <c r="I490" s="55">
        <f t="shared" si="65"/>
        <v>41552</v>
      </c>
      <c r="J490" s="55">
        <f t="shared" si="65"/>
        <v>24741</v>
      </c>
      <c r="K490" s="55">
        <f t="shared" si="65"/>
        <v>27014</v>
      </c>
      <c r="L490" s="55">
        <f t="shared" si="65"/>
        <v>11386</v>
      </c>
      <c r="M490" s="55">
        <f>SUM(K490,I490,G490,E490,C490)</f>
        <v>515250</v>
      </c>
      <c r="N490" s="55">
        <f>SUM(L490,J490,H490,F490,D490)</f>
        <v>398473</v>
      </c>
      <c r="O490" s="55">
        <f>SUM(M490:N490)</f>
        <v>913723</v>
      </c>
    </row>
    <row r="491" spans="1:15" ht="24.75">
      <c r="A491" s="56"/>
      <c r="B491" s="56"/>
      <c r="C491" s="57"/>
      <c r="D491" s="57"/>
      <c r="E491" s="57"/>
      <c r="F491" s="57"/>
      <c r="G491" s="57"/>
      <c r="H491" s="57"/>
      <c r="I491" s="57"/>
      <c r="J491" s="57"/>
      <c r="K491" s="57"/>
      <c r="L491" s="57"/>
      <c r="M491" s="57"/>
      <c r="N491" s="57"/>
      <c r="O491" s="57"/>
    </row>
    <row r="494" spans="1:15" ht="18">
      <c r="A494" s="1058" t="s">
        <v>156</v>
      </c>
      <c r="B494" s="1058"/>
      <c r="C494" s="1058"/>
      <c r="D494" s="1058"/>
      <c r="E494" s="1058"/>
      <c r="F494" s="1058"/>
      <c r="G494" s="1058"/>
      <c r="H494" s="1058"/>
      <c r="I494" s="1058"/>
      <c r="J494" s="1058"/>
      <c r="K494" s="1058"/>
      <c r="L494" s="1058"/>
      <c r="M494" s="1058"/>
      <c r="N494" s="1058"/>
      <c r="O494" s="1058"/>
    </row>
    <row r="495" spans="1:15">
      <c r="A495" s="1048" t="s">
        <v>20</v>
      </c>
      <c r="B495" s="1048"/>
      <c r="C495" s="1048"/>
      <c r="D495" s="1048"/>
      <c r="E495" s="1048"/>
      <c r="F495" s="1048"/>
      <c r="G495" s="1048"/>
      <c r="H495" s="1048"/>
      <c r="I495" s="1048"/>
      <c r="J495" s="1048"/>
      <c r="K495" s="1048"/>
      <c r="L495" s="1048"/>
      <c r="M495" s="1048"/>
      <c r="N495" s="1048"/>
      <c r="O495" s="1048"/>
    </row>
    <row r="496" spans="1:15">
      <c r="A496" s="1048"/>
      <c r="B496" s="1048"/>
      <c r="C496" s="1048"/>
      <c r="D496" s="1048"/>
      <c r="E496" s="1048"/>
      <c r="F496" s="1048"/>
      <c r="G496" s="1048"/>
      <c r="H496" s="1048"/>
      <c r="I496" s="1048"/>
      <c r="J496" s="1048"/>
      <c r="K496" s="1048"/>
      <c r="L496" s="1048"/>
      <c r="M496" s="1048"/>
      <c r="N496" s="1048"/>
      <c r="O496" s="1048"/>
    </row>
    <row r="497" spans="1:15" ht="24.75">
      <c r="A497" s="1047" t="s">
        <v>40</v>
      </c>
      <c r="B497" s="1047"/>
      <c r="C497" s="1040" t="s">
        <v>77</v>
      </c>
      <c r="D497" s="1047"/>
      <c r="E497" s="1040" t="s">
        <v>79</v>
      </c>
      <c r="F497" s="1047"/>
      <c r="G497" s="1040" t="s">
        <v>85</v>
      </c>
      <c r="H497" s="1047"/>
      <c r="I497" s="1040" t="s">
        <v>86</v>
      </c>
      <c r="J497" s="1047"/>
      <c r="K497" s="1040" t="s">
        <v>87</v>
      </c>
      <c r="L497" s="1040"/>
      <c r="M497" s="1040" t="s">
        <v>32</v>
      </c>
      <c r="N497" s="1040"/>
      <c r="O497" s="1040"/>
    </row>
    <row r="498" spans="1:15" ht="24.75">
      <c r="A498" s="1047"/>
      <c r="B498" s="1047"/>
      <c r="C498" s="18" t="s">
        <v>127</v>
      </c>
      <c r="D498" s="21" t="s">
        <v>34</v>
      </c>
      <c r="E498" s="18" t="s">
        <v>127</v>
      </c>
      <c r="F498" s="21" t="s">
        <v>34</v>
      </c>
      <c r="G498" s="18" t="s">
        <v>127</v>
      </c>
      <c r="H498" s="21" t="s">
        <v>34</v>
      </c>
      <c r="I498" s="18" t="s">
        <v>127</v>
      </c>
      <c r="J498" s="21" t="s">
        <v>34</v>
      </c>
      <c r="K498" s="18" t="s">
        <v>127</v>
      </c>
      <c r="L498" s="21" t="s">
        <v>34</v>
      </c>
      <c r="M498" s="18" t="s">
        <v>127</v>
      </c>
      <c r="N498" s="21" t="s">
        <v>34</v>
      </c>
      <c r="O498" s="21" t="s">
        <v>32</v>
      </c>
    </row>
    <row r="499" spans="1:15" ht="24.75">
      <c r="A499" s="1044" t="s">
        <v>52</v>
      </c>
      <c r="B499" s="1045"/>
      <c r="C499" s="7">
        <v>15579</v>
      </c>
      <c r="D499" s="7">
        <v>13251</v>
      </c>
      <c r="E499" s="7">
        <v>7921</v>
      </c>
      <c r="F499" s="7">
        <v>5761</v>
      </c>
      <c r="G499" s="7">
        <v>4733</v>
      </c>
      <c r="H499" s="7">
        <v>2825</v>
      </c>
      <c r="I499" s="7">
        <v>2780</v>
      </c>
      <c r="J499" s="7">
        <v>1253</v>
      </c>
      <c r="K499" s="7">
        <v>1325</v>
      </c>
      <c r="L499" s="7">
        <v>378</v>
      </c>
      <c r="M499" s="7">
        <f>K499+I499+G499+E499+C499</f>
        <v>32338</v>
      </c>
      <c r="N499" s="7">
        <f>L499+J499+H499+F499+D499</f>
        <v>23468</v>
      </c>
      <c r="O499" s="7">
        <f>SUM(M499:N499)</f>
        <v>55806</v>
      </c>
    </row>
    <row r="500" spans="1:15" ht="24.75">
      <c r="A500" s="1044" t="s">
        <v>53</v>
      </c>
      <c r="B500" s="1045"/>
      <c r="C500" s="7">
        <v>8605</v>
      </c>
      <c r="D500" s="7">
        <v>7608</v>
      </c>
      <c r="E500" s="7">
        <v>5344</v>
      </c>
      <c r="F500" s="7">
        <v>5645</v>
      </c>
      <c r="G500" s="7">
        <v>2190</v>
      </c>
      <c r="H500" s="7">
        <v>2113</v>
      </c>
      <c r="I500" s="7">
        <v>892</v>
      </c>
      <c r="J500" s="7">
        <v>691</v>
      </c>
      <c r="K500" s="7">
        <v>544</v>
      </c>
      <c r="L500" s="7">
        <v>258</v>
      </c>
      <c r="M500" s="7">
        <f t="shared" ref="M500:N518" si="66">K500+I500+G500+E500+C500</f>
        <v>17575</v>
      </c>
      <c r="N500" s="7">
        <f t="shared" si="66"/>
        <v>16315</v>
      </c>
      <c r="O500" s="7">
        <f t="shared" ref="O500:O519" si="67">SUM(M500:N500)</f>
        <v>33890</v>
      </c>
    </row>
    <row r="501" spans="1:15" ht="24.75">
      <c r="A501" s="1044" t="s">
        <v>54</v>
      </c>
      <c r="B501" s="1045"/>
      <c r="C501" s="7">
        <v>7144</v>
      </c>
      <c r="D501" s="15">
        <v>5810</v>
      </c>
      <c r="E501" s="7">
        <v>4063</v>
      </c>
      <c r="F501" s="7">
        <v>3408</v>
      </c>
      <c r="G501" s="7">
        <v>1588</v>
      </c>
      <c r="H501" s="7">
        <v>1182</v>
      </c>
      <c r="I501" s="7">
        <v>786</v>
      </c>
      <c r="J501" s="7">
        <v>419</v>
      </c>
      <c r="K501" s="7">
        <v>359</v>
      </c>
      <c r="L501" s="7">
        <v>164</v>
      </c>
      <c r="M501" s="7">
        <f t="shared" si="66"/>
        <v>13940</v>
      </c>
      <c r="N501" s="7">
        <f t="shared" si="66"/>
        <v>10983</v>
      </c>
      <c r="O501" s="7">
        <f t="shared" si="67"/>
        <v>24923</v>
      </c>
    </row>
    <row r="502" spans="1:15" ht="24.75">
      <c r="A502" s="1044" t="s">
        <v>55</v>
      </c>
      <c r="B502" s="1045"/>
      <c r="C502" s="7">
        <v>10937</v>
      </c>
      <c r="D502" s="7">
        <v>9870</v>
      </c>
      <c r="E502" s="7">
        <v>3252</v>
      </c>
      <c r="F502" s="7">
        <v>2509</v>
      </c>
      <c r="G502" s="7">
        <v>1886</v>
      </c>
      <c r="H502" s="7">
        <v>1316</v>
      </c>
      <c r="I502" s="7">
        <v>1084</v>
      </c>
      <c r="J502" s="7">
        <v>615</v>
      </c>
      <c r="K502" s="7">
        <v>573</v>
      </c>
      <c r="L502" s="7">
        <v>181</v>
      </c>
      <c r="M502" s="7">
        <f t="shared" si="66"/>
        <v>17732</v>
      </c>
      <c r="N502" s="7">
        <f t="shared" si="66"/>
        <v>14491</v>
      </c>
      <c r="O502" s="7">
        <f t="shared" si="67"/>
        <v>32223</v>
      </c>
    </row>
    <row r="503" spans="1:15" ht="24.75">
      <c r="A503" s="1044" t="s">
        <v>56</v>
      </c>
      <c r="B503" s="6" t="s">
        <v>57</v>
      </c>
      <c r="C503" s="7">
        <v>7139</v>
      </c>
      <c r="D503" s="7">
        <v>6763</v>
      </c>
      <c r="E503" s="7">
        <v>3992</v>
      </c>
      <c r="F503" s="7">
        <v>3841</v>
      </c>
      <c r="G503" s="7">
        <v>1231</v>
      </c>
      <c r="H503" s="7">
        <v>859</v>
      </c>
      <c r="I503" s="7">
        <v>625</v>
      </c>
      <c r="J503" s="7">
        <v>441</v>
      </c>
      <c r="K503" s="7">
        <v>307</v>
      </c>
      <c r="L503" s="7">
        <v>141</v>
      </c>
      <c r="M503" s="7">
        <f t="shared" si="66"/>
        <v>13294</v>
      </c>
      <c r="N503" s="7">
        <f t="shared" si="66"/>
        <v>12045</v>
      </c>
      <c r="O503" s="7">
        <f t="shared" si="67"/>
        <v>25339</v>
      </c>
    </row>
    <row r="504" spans="1:15" ht="24.75">
      <c r="A504" s="1044"/>
      <c r="B504" s="6" t="s">
        <v>58</v>
      </c>
      <c r="C504" s="7">
        <v>14663</v>
      </c>
      <c r="D504" s="7">
        <v>13196</v>
      </c>
      <c r="E504" s="7">
        <v>3641</v>
      </c>
      <c r="F504" s="7">
        <v>3237</v>
      </c>
      <c r="G504" s="7">
        <v>1907</v>
      </c>
      <c r="H504" s="7">
        <v>1461</v>
      </c>
      <c r="I504" s="7">
        <v>1087</v>
      </c>
      <c r="J504" s="7">
        <v>560</v>
      </c>
      <c r="K504" s="7">
        <v>540</v>
      </c>
      <c r="L504" s="7">
        <v>154</v>
      </c>
      <c r="M504" s="7">
        <f t="shared" si="66"/>
        <v>21838</v>
      </c>
      <c r="N504" s="7">
        <f t="shared" si="66"/>
        <v>18608</v>
      </c>
      <c r="O504" s="7">
        <f t="shared" si="67"/>
        <v>40446</v>
      </c>
    </row>
    <row r="505" spans="1:15" ht="24.75">
      <c r="A505" s="1044"/>
      <c r="B505" s="6" t="s">
        <v>59</v>
      </c>
      <c r="C505" s="7">
        <v>6102</v>
      </c>
      <c r="D505" s="7">
        <v>4733</v>
      </c>
      <c r="E505" s="7">
        <v>2884</v>
      </c>
      <c r="F505" s="7">
        <v>3409</v>
      </c>
      <c r="G505" s="7">
        <v>1336</v>
      </c>
      <c r="H505" s="7">
        <v>1244</v>
      </c>
      <c r="I505" s="7">
        <v>704</v>
      </c>
      <c r="J505" s="7">
        <v>450</v>
      </c>
      <c r="K505" s="7">
        <v>332</v>
      </c>
      <c r="L505" s="7">
        <v>171</v>
      </c>
      <c r="M505" s="7">
        <f t="shared" si="66"/>
        <v>11358</v>
      </c>
      <c r="N505" s="7">
        <f t="shared" si="66"/>
        <v>10007</v>
      </c>
      <c r="O505" s="7">
        <f t="shared" si="67"/>
        <v>21365</v>
      </c>
    </row>
    <row r="506" spans="1:15" ht="24.75">
      <c r="A506" s="1044"/>
      <c r="B506" s="6" t="s">
        <v>60</v>
      </c>
      <c r="C506" s="7">
        <v>4220</v>
      </c>
      <c r="D506" s="7">
        <v>3858</v>
      </c>
      <c r="E506" s="7">
        <v>2369</v>
      </c>
      <c r="F506" s="7">
        <v>2145</v>
      </c>
      <c r="G506" s="7">
        <v>829</v>
      </c>
      <c r="H506" s="7">
        <v>724</v>
      </c>
      <c r="I506" s="7">
        <v>350</v>
      </c>
      <c r="J506" s="7">
        <v>223</v>
      </c>
      <c r="K506" s="7">
        <v>182</v>
      </c>
      <c r="L506" s="7">
        <v>107</v>
      </c>
      <c r="M506" s="7">
        <f t="shared" si="66"/>
        <v>7950</v>
      </c>
      <c r="N506" s="7">
        <f t="shared" si="66"/>
        <v>7057</v>
      </c>
      <c r="O506" s="7">
        <f t="shared" si="67"/>
        <v>15007</v>
      </c>
    </row>
    <row r="507" spans="1:15" ht="24.75">
      <c r="A507" s="1044"/>
      <c r="B507" s="6" t="s">
        <v>61</v>
      </c>
      <c r="C507" s="7">
        <v>8325</v>
      </c>
      <c r="D507" s="7">
        <v>7111</v>
      </c>
      <c r="E507" s="7">
        <v>4487</v>
      </c>
      <c r="F507" s="7">
        <v>4896</v>
      </c>
      <c r="G507" s="7">
        <v>1728</v>
      </c>
      <c r="H507" s="7">
        <v>1372</v>
      </c>
      <c r="I507" s="7">
        <v>821</v>
      </c>
      <c r="J507" s="7">
        <v>558</v>
      </c>
      <c r="K507" s="7">
        <v>424</v>
      </c>
      <c r="L507" s="7">
        <v>174</v>
      </c>
      <c r="M507" s="7">
        <f t="shared" si="66"/>
        <v>15785</v>
      </c>
      <c r="N507" s="7">
        <f t="shared" si="66"/>
        <v>14111</v>
      </c>
      <c r="O507" s="7">
        <f t="shared" si="67"/>
        <v>29896</v>
      </c>
    </row>
    <row r="508" spans="1:15" ht="24.75">
      <c r="A508" s="1044"/>
      <c r="B508" s="6" t="s">
        <v>62</v>
      </c>
      <c r="C508" s="7">
        <v>5802</v>
      </c>
      <c r="D508" s="7">
        <v>5326</v>
      </c>
      <c r="E508" s="7">
        <v>3139</v>
      </c>
      <c r="F508" s="7">
        <v>3091</v>
      </c>
      <c r="G508" s="7">
        <v>1124</v>
      </c>
      <c r="H508" s="7">
        <v>1033</v>
      </c>
      <c r="I508" s="7">
        <v>531</v>
      </c>
      <c r="J508" s="7">
        <v>312</v>
      </c>
      <c r="K508" s="7">
        <v>412</v>
      </c>
      <c r="L508" s="7">
        <v>163</v>
      </c>
      <c r="M508" s="7">
        <f t="shared" si="66"/>
        <v>11008</v>
      </c>
      <c r="N508" s="7">
        <f t="shared" si="66"/>
        <v>9925</v>
      </c>
      <c r="O508" s="7">
        <f t="shared" si="67"/>
        <v>20933</v>
      </c>
    </row>
    <row r="509" spans="1:15" ht="24.75">
      <c r="A509" s="1044" t="s">
        <v>63</v>
      </c>
      <c r="B509" s="1045"/>
      <c r="C509" s="7">
        <v>11058</v>
      </c>
      <c r="D509" s="7">
        <v>8706</v>
      </c>
      <c r="E509" s="7">
        <v>5736</v>
      </c>
      <c r="F509" s="7">
        <v>4961</v>
      </c>
      <c r="G509" s="7">
        <v>2755</v>
      </c>
      <c r="H509" s="7">
        <v>2188</v>
      </c>
      <c r="I509" s="7">
        <v>1569</v>
      </c>
      <c r="J509" s="7">
        <v>986</v>
      </c>
      <c r="K509" s="7">
        <v>923</v>
      </c>
      <c r="L509" s="7">
        <v>492</v>
      </c>
      <c r="M509" s="7">
        <f t="shared" si="66"/>
        <v>22041</v>
      </c>
      <c r="N509" s="7">
        <f t="shared" si="66"/>
        <v>17333</v>
      </c>
      <c r="O509" s="7">
        <f t="shared" si="67"/>
        <v>39374</v>
      </c>
    </row>
    <row r="510" spans="1:15" ht="24.75">
      <c r="A510" s="1044" t="s">
        <v>64</v>
      </c>
      <c r="B510" s="1045"/>
      <c r="C510" s="7">
        <v>10544</v>
      </c>
      <c r="D510" s="7">
        <v>8353</v>
      </c>
      <c r="E510" s="7">
        <v>6123</v>
      </c>
      <c r="F510" s="7">
        <v>5223</v>
      </c>
      <c r="G510" s="7">
        <v>2964</v>
      </c>
      <c r="H510" s="7">
        <v>2150</v>
      </c>
      <c r="I510" s="7">
        <v>1743</v>
      </c>
      <c r="J510" s="7">
        <v>1187</v>
      </c>
      <c r="K510" s="7">
        <v>1338</v>
      </c>
      <c r="L510" s="7">
        <v>567</v>
      </c>
      <c r="M510" s="7">
        <f t="shared" si="66"/>
        <v>22712</v>
      </c>
      <c r="N510" s="7">
        <f t="shared" si="66"/>
        <v>17480</v>
      </c>
      <c r="O510" s="7">
        <f t="shared" si="67"/>
        <v>40192</v>
      </c>
    </row>
    <row r="511" spans="1:15" ht="24.75">
      <c r="A511" s="1044" t="s">
        <v>65</v>
      </c>
      <c r="B511" s="1045"/>
      <c r="C511" s="7">
        <v>5743</v>
      </c>
      <c r="D511" s="7">
        <v>4640</v>
      </c>
      <c r="E511" s="7">
        <v>3768</v>
      </c>
      <c r="F511" s="7">
        <v>3576</v>
      </c>
      <c r="G511" s="7">
        <v>2279</v>
      </c>
      <c r="H511" s="7">
        <v>1715</v>
      </c>
      <c r="I511" s="7">
        <v>1396</v>
      </c>
      <c r="J511" s="7">
        <v>826</v>
      </c>
      <c r="K511" s="7">
        <v>970</v>
      </c>
      <c r="L511" s="7">
        <v>435</v>
      </c>
      <c r="M511" s="7">
        <f t="shared" si="66"/>
        <v>14156</v>
      </c>
      <c r="N511" s="7">
        <f t="shared" si="66"/>
        <v>11192</v>
      </c>
      <c r="O511" s="7">
        <f t="shared" si="67"/>
        <v>25348</v>
      </c>
    </row>
    <row r="512" spans="1:15" ht="24.75">
      <c r="A512" s="1044" t="s">
        <v>66</v>
      </c>
      <c r="B512" s="1045"/>
      <c r="C512" s="7">
        <v>8071</v>
      </c>
      <c r="D512" s="7">
        <v>6620</v>
      </c>
      <c r="E512" s="7">
        <v>3514</v>
      </c>
      <c r="F512" s="7">
        <v>3748</v>
      </c>
      <c r="G512" s="7">
        <v>1802</v>
      </c>
      <c r="H512" s="7">
        <v>1573</v>
      </c>
      <c r="I512" s="7">
        <v>1024</v>
      </c>
      <c r="J512" s="7">
        <v>718</v>
      </c>
      <c r="K512" s="7">
        <v>575</v>
      </c>
      <c r="L512" s="7">
        <v>383</v>
      </c>
      <c r="M512" s="7">
        <f t="shared" si="66"/>
        <v>14986</v>
      </c>
      <c r="N512" s="7">
        <f t="shared" si="66"/>
        <v>13042</v>
      </c>
      <c r="O512" s="7">
        <f t="shared" si="67"/>
        <v>28028</v>
      </c>
    </row>
    <row r="513" spans="1:17" ht="24.75">
      <c r="A513" s="1044" t="s">
        <v>92</v>
      </c>
      <c r="B513" s="1045"/>
      <c r="C513" s="7">
        <v>7988</v>
      </c>
      <c r="D513" s="7">
        <v>5594</v>
      </c>
      <c r="E513" s="7">
        <v>3111</v>
      </c>
      <c r="F513" s="7">
        <v>2975</v>
      </c>
      <c r="G513" s="7">
        <v>1657</v>
      </c>
      <c r="H513" s="7">
        <v>1370</v>
      </c>
      <c r="I513" s="7">
        <v>986</v>
      </c>
      <c r="J513" s="7">
        <v>652</v>
      </c>
      <c r="K513" s="7">
        <v>516</v>
      </c>
      <c r="L513" s="7">
        <v>263</v>
      </c>
      <c r="M513" s="7">
        <f t="shared" si="66"/>
        <v>14258</v>
      </c>
      <c r="N513" s="7">
        <f t="shared" si="66"/>
        <v>10854</v>
      </c>
      <c r="O513" s="7">
        <f t="shared" si="67"/>
        <v>25112</v>
      </c>
    </row>
    <row r="514" spans="1:17" ht="24.75">
      <c r="A514" s="1044" t="s">
        <v>68</v>
      </c>
      <c r="B514" s="1045"/>
      <c r="C514" s="7">
        <v>3134</v>
      </c>
      <c r="D514" s="7">
        <v>2417</v>
      </c>
      <c r="E514" s="7">
        <v>2353</v>
      </c>
      <c r="F514" s="7">
        <v>2058</v>
      </c>
      <c r="G514" s="7">
        <v>1436</v>
      </c>
      <c r="H514" s="7">
        <v>964</v>
      </c>
      <c r="I514" s="7">
        <v>905</v>
      </c>
      <c r="J514" s="7">
        <v>481</v>
      </c>
      <c r="K514" s="7">
        <v>570</v>
      </c>
      <c r="L514" s="7">
        <v>192</v>
      </c>
      <c r="M514" s="7">
        <f t="shared" si="66"/>
        <v>8398</v>
      </c>
      <c r="N514" s="7">
        <f t="shared" si="66"/>
        <v>6112</v>
      </c>
      <c r="O514" s="7">
        <f t="shared" si="67"/>
        <v>14510</v>
      </c>
    </row>
    <row r="515" spans="1:17" ht="24.75">
      <c r="A515" s="1044" t="s">
        <v>69</v>
      </c>
      <c r="B515" s="1045"/>
      <c r="C515" s="7">
        <v>5474</v>
      </c>
      <c r="D515" s="7">
        <v>3940</v>
      </c>
      <c r="E515" s="7">
        <v>3476</v>
      </c>
      <c r="F515" s="7">
        <v>3015</v>
      </c>
      <c r="G515" s="7">
        <v>1890</v>
      </c>
      <c r="H515" s="7">
        <v>1259</v>
      </c>
      <c r="I515" s="7">
        <v>1129</v>
      </c>
      <c r="J515" s="7">
        <v>578</v>
      </c>
      <c r="K515" s="7">
        <v>743</v>
      </c>
      <c r="L515" s="7">
        <v>193</v>
      </c>
      <c r="M515" s="7">
        <f t="shared" si="66"/>
        <v>12712</v>
      </c>
      <c r="N515" s="7">
        <f t="shared" si="66"/>
        <v>8985</v>
      </c>
      <c r="O515" s="7">
        <f t="shared" si="67"/>
        <v>21697</v>
      </c>
    </row>
    <row r="516" spans="1:17" ht="24.75">
      <c r="A516" s="1044" t="s">
        <v>70</v>
      </c>
      <c r="B516" s="1045"/>
      <c r="C516" s="7">
        <v>8399</v>
      </c>
      <c r="D516" s="7">
        <v>5752</v>
      </c>
      <c r="E516" s="7">
        <v>6024</v>
      </c>
      <c r="F516" s="7">
        <v>6149</v>
      </c>
      <c r="G516" s="7">
        <v>3579</v>
      </c>
      <c r="H516" s="7">
        <v>2757</v>
      </c>
      <c r="I516" s="7">
        <v>2241</v>
      </c>
      <c r="J516" s="7">
        <v>1260</v>
      </c>
      <c r="K516" s="7">
        <v>1579</v>
      </c>
      <c r="L516" s="7">
        <v>566</v>
      </c>
      <c r="M516" s="7">
        <f t="shared" si="66"/>
        <v>21822</v>
      </c>
      <c r="N516" s="7">
        <f t="shared" si="66"/>
        <v>16484</v>
      </c>
      <c r="O516" s="7">
        <f t="shared" si="67"/>
        <v>38306</v>
      </c>
    </row>
    <row r="517" spans="1:17" ht="24.75">
      <c r="A517" s="1044" t="s">
        <v>71</v>
      </c>
      <c r="B517" s="1045"/>
      <c r="C517" s="7">
        <v>4554</v>
      </c>
      <c r="D517" s="7">
        <v>3300</v>
      </c>
      <c r="E517" s="7">
        <v>3619</v>
      </c>
      <c r="F517" s="7">
        <v>2369</v>
      </c>
      <c r="G517" s="7">
        <v>1465</v>
      </c>
      <c r="H517" s="7">
        <v>990</v>
      </c>
      <c r="I517" s="7">
        <v>950</v>
      </c>
      <c r="J517" s="7">
        <v>785</v>
      </c>
      <c r="K517" s="7">
        <v>987</v>
      </c>
      <c r="L517" s="7">
        <v>450</v>
      </c>
      <c r="M517" s="7">
        <f t="shared" si="66"/>
        <v>11575</v>
      </c>
      <c r="N517" s="7">
        <f t="shared" si="66"/>
        <v>7894</v>
      </c>
      <c r="O517" s="7">
        <f t="shared" si="67"/>
        <v>19469</v>
      </c>
    </row>
    <row r="518" spans="1:17" ht="24.75">
      <c r="A518" s="1044" t="s">
        <v>72</v>
      </c>
      <c r="B518" s="1045"/>
      <c r="C518" s="7">
        <v>14221</v>
      </c>
      <c r="D518" s="7">
        <v>11960</v>
      </c>
      <c r="E518" s="7">
        <v>7775</v>
      </c>
      <c r="F518" s="7">
        <v>7994</v>
      </c>
      <c r="G518" s="7">
        <v>3174</v>
      </c>
      <c r="H518" s="7">
        <v>3026</v>
      </c>
      <c r="I518" s="7">
        <v>1777</v>
      </c>
      <c r="J518" s="7">
        <v>1153</v>
      </c>
      <c r="K518" s="7">
        <v>973</v>
      </c>
      <c r="L518" s="7">
        <v>443</v>
      </c>
      <c r="M518" s="7">
        <f t="shared" si="66"/>
        <v>27920</v>
      </c>
      <c r="N518" s="7">
        <f t="shared" si="66"/>
        <v>24576</v>
      </c>
      <c r="O518" s="7">
        <f t="shared" si="67"/>
        <v>52496</v>
      </c>
    </row>
    <row r="519" spans="1:17" ht="24.75">
      <c r="A519" s="1047" t="s">
        <v>32</v>
      </c>
      <c r="B519" s="1047"/>
      <c r="C519" s="22">
        <f>SUM(C499:C518)</f>
        <v>167702</v>
      </c>
      <c r="D519" s="22">
        <f t="shared" ref="D519:N519" si="68">SUM(D499:D518)</f>
        <v>138808</v>
      </c>
      <c r="E519" s="22">
        <f t="shared" si="68"/>
        <v>86591</v>
      </c>
      <c r="F519" s="22">
        <f t="shared" si="68"/>
        <v>80010</v>
      </c>
      <c r="G519" s="22">
        <f t="shared" si="68"/>
        <v>41553</v>
      </c>
      <c r="H519" s="22">
        <f t="shared" si="68"/>
        <v>32121</v>
      </c>
      <c r="I519" s="22">
        <f t="shared" si="68"/>
        <v>23380</v>
      </c>
      <c r="J519" s="22">
        <f t="shared" si="68"/>
        <v>14148</v>
      </c>
      <c r="K519" s="22">
        <f t="shared" si="68"/>
        <v>14172</v>
      </c>
      <c r="L519" s="22">
        <f t="shared" si="68"/>
        <v>5875</v>
      </c>
      <c r="M519" s="22">
        <f t="shared" si="68"/>
        <v>333398</v>
      </c>
      <c r="N519" s="22">
        <f t="shared" si="68"/>
        <v>270962</v>
      </c>
      <c r="O519" s="7">
        <f t="shared" si="67"/>
        <v>604360</v>
      </c>
    </row>
    <row r="522" spans="1:17" ht="15.75">
      <c r="A522" s="1086"/>
      <c r="B522" s="1086"/>
      <c r="C522" s="1086"/>
      <c r="D522" s="1086"/>
      <c r="E522" s="1086"/>
      <c r="F522" s="1086"/>
      <c r="G522" s="1086"/>
      <c r="H522" s="1086"/>
      <c r="I522" s="1086"/>
      <c r="J522" s="1086"/>
      <c r="K522" s="1086"/>
      <c r="L522" s="1086"/>
      <c r="M522" s="1086"/>
      <c r="N522" s="1086"/>
      <c r="O522" s="1086"/>
    </row>
    <row r="525" spans="1:17" ht="18">
      <c r="A525" s="1048" t="s">
        <v>161</v>
      </c>
      <c r="B525" s="1048"/>
      <c r="C525" s="1048"/>
      <c r="D525" s="1048"/>
      <c r="E525" s="1048"/>
      <c r="F525" s="1048"/>
      <c r="G525" s="1048"/>
      <c r="H525" s="1048"/>
      <c r="I525" s="1048"/>
      <c r="J525" s="1048"/>
      <c r="K525" s="1048"/>
      <c r="L525" s="1048"/>
      <c r="M525" s="1048"/>
      <c r="N525" s="1048"/>
      <c r="O525" s="1048"/>
      <c r="P525" s="1048"/>
      <c r="Q525" s="1048"/>
    </row>
    <row r="526" spans="1:17" ht="18">
      <c r="A526" s="1087" t="s">
        <v>8</v>
      </c>
      <c r="B526" s="1048"/>
      <c r="C526" s="1048"/>
      <c r="D526" s="1048"/>
      <c r="E526" s="1048"/>
      <c r="F526" s="1048"/>
      <c r="G526" s="1048"/>
      <c r="H526" s="1048"/>
      <c r="I526" s="1048"/>
      <c r="J526" s="1048"/>
      <c r="K526" s="1048"/>
      <c r="L526" s="1048"/>
      <c r="M526" s="1048"/>
      <c r="N526" s="1048"/>
      <c r="O526" s="1048"/>
      <c r="P526" s="1048"/>
      <c r="Q526" s="1048"/>
    </row>
    <row r="527" spans="1:17" ht="15.75">
      <c r="B527" s="1059" t="s">
        <v>113</v>
      </c>
      <c r="C527" s="1070"/>
      <c r="D527" s="1059" t="s">
        <v>135</v>
      </c>
      <c r="E527" s="1059"/>
      <c r="F527" s="1059" t="s">
        <v>136</v>
      </c>
      <c r="G527" s="1059"/>
      <c r="H527" s="1059" t="s">
        <v>85</v>
      </c>
      <c r="I527" s="1059"/>
      <c r="J527" s="1059" t="s">
        <v>137</v>
      </c>
      <c r="K527" s="1059"/>
      <c r="L527" s="1059" t="s">
        <v>87</v>
      </c>
      <c r="M527" s="1059"/>
      <c r="N527" s="1059" t="s">
        <v>32</v>
      </c>
      <c r="O527" s="1059"/>
      <c r="P527" s="1059"/>
    </row>
    <row r="528" spans="1:17" ht="15.75">
      <c r="B528" s="1059"/>
      <c r="C528" s="1070"/>
      <c r="D528" s="26" t="s">
        <v>33</v>
      </c>
      <c r="E528" s="26" t="s">
        <v>34</v>
      </c>
      <c r="F528" s="26" t="s">
        <v>33</v>
      </c>
      <c r="G528" s="26" t="s">
        <v>34</v>
      </c>
      <c r="H528" s="26" t="s">
        <v>33</v>
      </c>
      <c r="I528" s="26" t="s">
        <v>34</v>
      </c>
      <c r="J528" s="26" t="s">
        <v>33</v>
      </c>
      <c r="K528" s="26" t="s">
        <v>34</v>
      </c>
      <c r="L528" s="26" t="s">
        <v>33</v>
      </c>
      <c r="M528" s="26" t="s">
        <v>34</v>
      </c>
      <c r="N528" s="26" t="s">
        <v>33</v>
      </c>
      <c r="O528" s="26" t="s">
        <v>34</v>
      </c>
      <c r="P528" s="26" t="s">
        <v>32</v>
      </c>
    </row>
    <row r="529" spans="2:16" ht="15.75">
      <c r="B529" s="1060" t="s">
        <v>52</v>
      </c>
      <c r="C529" s="1066"/>
      <c r="D529" s="37">
        <v>222</v>
      </c>
      <c r="E529" s="37">
        <v>95</v>
      </c>
      <c r="F529" s="37">
        <v>58</v>
      </c>
      <c r="G529" s="37">
        <v>24</v>
      </c>
      <c r="H529" s="37">
        <v>11</v>
      </c>
      <c r="I529" s="37">
        <v>4</v>
      </c>
      <c r="J529" s="37">
        <v>7</v>
      </c>
      <c r="K529" s="37">
        <v>7</v>
      </c>
      <c r="L529" s="37">
        <v>14</v>
      </c>
      <c r="M529" s="37">
        <v>1</v>
      </c>
      <c r="N529" s="37">
        <f t="shared" ref="N529:O548" si="69">L529+J529+H529+F529+D529</f>
        <v>312</v>
      </c>
      <c r="O529" s="37">
        <f t="shared" si="69"/>
        <v>131</v>
      </c>
      <c r="P529" s="37">
        <f t="shared" ref="P529:P549" si="70">SUM(N529:O529)</f>
        <v>443</v>
      </c>
    </row>
    <row r="530" spans="2:16" ht="15.75">
      <c r="B530" s="1060" t="s">
        <v>53</v>
      </c>
      <c r="C530" s="1066"/>
      <c r="D530" s="37">
        <v>39</v>
      </c>
      <c r="E530" s="37">
        <v>9</v>
      </c>
      <c r="F530" s="37">
        <v>2</v>
      </c>
      <c r="G530" s="37">
        <v>1</v>
      </c>
      <c r="H530" s="37">
        <v>0</v>
      </c>
      <c r="I530" s="37">
        <v>0</v>
      </c>
      <c r="J530" s="37">
        <v>0</v>
      </c>
      <c r="K530" s="37">
        <v>0</v>
      </c>
      <c r="L530" s="37">
        <v>0</v>
      </c>
      <c r="M530" s="37">
        <v>0</v>
      </c>
      <c r="N530" s="37">
        <f t="shared" si="69"/>
        <v>41</v>
      </c>
      <c r="O530" s="37">
        <f t="shared" si="69"/>
        <v>10</v>
      </c>
      <c r="P530" s="37">
        <f t="shared" si="70"/>
        <v>51</v>
      </c>
    </row>
    <row r="531" spans="2:16" ht="15.75">
      <c r="B531" s="1060" t="s">
        <v>54</v>
      </c>
      <c r="C531" s="1066"/>
      <c r="D531" s="37">
        <v>37</v>
      </c>
      <c r="E531" s="37">
        <v>22</v>
      </c>
      <c r="F531" s="37">
        <v>9</v>
      </c>
      <c r="G531" s="37">
        <v>1</v>
      </c>
      <c r="H531" s="37">
        <v>6</v>
      </c>
      <c r="I531" s="37">
        <v>0</v>
      </c>
      <c r="J531" s="37">
        <v>0</v>
      </c>
      <c r="K531" s="37">
        <v>0</v>
      </c>
      <c r="L531" s="37">
        <v>1</v>
      </c>
      <c r="M531" s="37">
        <v>0</v>
      </c>
      <c r="N531" s="37">
        <f t="shared" si="69"/>
        <v>53</v>
      </c>
      <c r="O531" s="37">
        <f t="shared" si="69"/>
        <v>23</v>
      </c>
      <c r="P531" s="37">
        <f t="shared" si="70"/>
        <v>76</v>
      </c>
    </row>
    <row r="532" spans="2:16" ht="15.75">
      <c r="B532" s="1060" t="s">
        <v>55</v>
      </c>
      <c r="C532" s="1066"/>
      <c r="D532" s="37">
        <v>0</v>
      </c>
      <c r="E532" s="37">
        <v>0</v>
      </c>
      <c r="F532" s="37">
        <v>0</v>
      </c>
      <c r="G532" s="37">
        <v>0</v>
      </c>
      <c r="H532" s="37">
        <v>0</v>
      </c>
      <c r="I532" s="37">
        <v>0</v>
      </c>
      <c r="J532" s="37">
        <v>0</v>
      </c>
      <c r="K532" s="37">
        <v>0</v>
      </c>
      <c r="L532" s="37">
        <v>0</v>
      </c>
      <c r="M532" s="37">
        <v>0</v>
      </c>
      <c r="N532" s="37">
        <f t="shared" si="69"/>
        <v>0</v>
      </c>
      <c r="O532" s="37">
        <f t="shared" si="69"/>
        <v>0</v>
      </c>
      <c r="P532" s="37">
        <f t="shared" si="70"/>
        <v>0</v>
      </c>
    </row>
    <row r="533" spans="2:16" ht="15.75">
      <c r="B533" s="1060" t="s">
        <v>56</v>
      </c>
      <c r="C533" s="16" t="s">
        <v>99</v>
      </c>
      <c r="D533" s="37">
        <v>117</v>
      </c>
      <c r="E533" s="37">
        <v>53</v>
      </c>
      <c r="F533" s="37">
        <v>45</v>
      </c>
      <c r="G533" s="37">
        <v>7</v>
      </c>
      <c r="H533" s="37">
        <v>9</v>
      </c>
      <c r="I533" s="37">
        <v>2</v>
      </c>
      <c r="J533" s="37">
        <v>5</v>
      </c>
      <c r="K533" s="37">
        <v>0</v>
      </c>
      <c r="L533" s="37">
        <v>4</v>
      </c>
      <c r="M533" s="37">
        <v>1</v>
      </c>
      <c r="N533" s="37">
        <f t="shared" si="69"/>
        <v>180</v>
      </c>
      <c r="O533" s="37">
        <f t="shared" si="69"/>
        <v>63</v>
      </c>
      <c r="P533" s="37">
        <f t="shared" si="70"/>
        <v>243</v>
      </c>
    </row>
    <row r="534" spans="2:16" ht="15.75">
      <c r="B534" s="1060"/>
      <c r="C534" s="16" t="s">
        <v>100</v>
      </c>
      <c r="D534" s="37">
        <v>237</v>
      </c>
      <c r="E534" s="37">
        <v>120</v>
      </c>
      <c r="F534" s="37">
        <v>138</v>
      </c>
      <c r="G534" s="37">
        <v>119</v>
      </c>
      <c r="H534" s="37">
        <v>11</v>
      </c>
      <c r="I534" s="37">
        <v>4</v>
      </c>
      <c r="J534" s="37">
        <v>2</v>
      </c>
      <c r="K534" s="37">
        <v>0</v>
      </c>
      <c r="L534" s="37">
        <v>3</v>
      </c>
      <c r="M534" s="37">
        <v>1</v>
      </c>
      <c r="N534" s="37">
        <f t="shared" si="69"/>
        <v>391</v>
      </c>
      <c r="O534" s="37">
        <f t="shared" si="69"/>
        <v>244</v>
      </c>
      <c r="P534" s="37">
        <f t="shared" si="70"/>
        <v>635</v>
      </c>
    </row>
    <row r="535" spans="2:16" ht="15.75">
      <c r="B535" s="1060"/>
      <c r="C535" s="16" t="s">
        <v>101</v>
      </c>
      <c r="D535" s="37">
        <v>18</v>
      </c>
      <c r="E535" s="37">
        <v>3</v>
      </c>
      <c r="F535" s="37">
        <v>4</v>
      </c>
      <c r="G535" s="37">
        <v>0</v>
      </c>
      <c r="H535" s="37">
        <v>0</v>
      </c>
      <c r="I535" s="37">
        <v>0</v>
      </c>
      <c r="J535" s="37">
        <v>1</v>
      </c>
      <c r="K535" s="37">
        <v>1</v>
      </c>
      <c r="L535" s="37">
        <v>0</v>
      </c>
      <c r="M535" s="37">
        <v>0</v>
      </c>
      <c r="N535" s="37">
        <f t="shared" si="69"/>
        <v>23</v>
      </c>
      <c r="O535" s="37">
        <f t="shared" si="69"/>
        <v>4</v>
      </c>
      <c r="P535" s="37">
        <f t="shared" si="70"/>
        <v>27</v>
      </c>
    </row>
    <row r="536" spans="2:16" ht="15.75">
      <c r="B536" s="1060"/>
      <c r="C536" s="16" t="s">
        <v>104</v>
      </c>
      <c r="D536" s="37">
        <v>119</v>
      </c>
      <c r="E536" s="37">
        <v>93</v>
      </c>
      <c r="F536" s="37">
        <v>36</v>
      </c>
      <c r="G536" s="37">
        <v>17</v>
      </c>
      <c r="H536" s="37">
        <v>5</v>
      </c>
      <c r="I536" s="37">
        <v>3</v>
      </c>
      <c r="J536" s="37">
        <v>3</v>
      </c>
      <c r="K536" s="37">
        <v>1</v>
      </c>
      <c r="L536" s="37">
        <v>0</v>
      </c>
      <c r="M536" s="37">
        <v>0</v>
      </c>
      <c r="N536" s="37">
        <f t="shared" si="69"/>
        <v>163</v>
      </c>
      <c r="O536" s="37">
        <f t="shared" si="69"/>
        <v>114</v>
      </c>
      <c r="P536" s="37">
        <f t="shared" si="70"/>
        <v>277</v>
      </c>
    </row>
    <row r="537" spans="2:16" ht="15.75">
      <c r="B537" s="1060"/>
      <c r="C537" s="16" t="s">
        <v>105</v>
      </c>
      <c r="D537" s="37">
        <v>69</v>
      </c>
      <c r="E537" s="37">
        <v>34</v>
      </c>
      <c r="F537" s="37">
        <v>5</v>
      </c>
      <c r="G537" s="37">
        <v>4</v>
      </c>
      <c r="H537" s="37">
        <v>1</v>
      </c>
      <c r="I537" s="37">
        <v>1</v>
      </c>
      <c r="J537" s="37">
        <v>1</v>
      </c>
      <c r="K537" s="37">
        <v>0</v>
      </c>
      <c r="L537" s="37">
        <v>1</v>
      </c>
      <c r="M537" s="37">
        <v>0</v>
      </c>
      <c r="N537" s="37">
        <f t="shared" si="69"/>
        <v>77</v>
      </c>
      <c r="O537" s="37">
        <f t="shared" si="69"/>
        <v>39</v>
      </c>
      <c r="P537" s="37">
        <f t="shared" si="70"/>
        <v>116</v>
      </c>
    </row>
    <row r="538" spans="2:16" ht="15.75">
      <c r="B538" s="1060"/>
      <c r="C538" s="16" t="s">
        <v>106</v>
      </c>
      <c r="D538" s="37">
        <v>104</v>
      </c>
      <c r="E538" s="37">
        <v>74</v>
      </c>
      <c r="F538" s="37">
        <v>33</v>
      </c>
      <c r="G538" s="37">
        <v>19</v>
      </c>
      <c r="H538" s="37">
        <v>22</v>
      </c>
      <c r="I538" s="37">
        <v>8</v>
      </c>
      <c r="J538" s="37">
        <v>4</v>
      </c>
      <c r="K538" s="37">
        <v>1</v>
      </c>
      <c r="L538" s="37">
        <v>0</v>
      </c>
      <c r="M538" s="37">
        <v>0</v>
      </c>
      <c r="N538" s="37">
        <f t="shared" si="69"/>
        <v>163</v>
      </c>
      <c r="O538" s="37">
        <f t="shared" si="69"/>
        <v>102</v>
      </c>
      <c r="P538" s="37">
        <f t="shared" si="70"/>
        <v>265</v>
      </c>
    </row>
    <row r="539" spans="2:16" ht="15.75">
      <c r="B539" s="1060" t="s">
        <v>63</v>
      </c>
      <c r="C539" s="1066"/>
      <c r="D539" s="37">
        <v>41</v>
      </c>
      <c r="E539" s="37">
        <v>25</v>
      </c>
      <c r="F539" s="37">
        <v>12</v>
      </c>
      <c r="G539" s="37">
        <v>13</v>
      </c>
      <c r="H539" s="37">
        <v>14</v>
      </c>
      <c r="I539" s="37">
        <v>11</v>
      </c>
      <c r="J539" s="37">
        <v>1</v>
      </c>
      <c r="K539" s="37">
        <v>1</v>
      </c>
      <c r="L539" s="37">
        <v>1</v>
      </c>
      <c r="M539" s="37">
        <v>1</v>
      </c>
      <c r="N539" s="37">
        <f t="shared" si="69"/>
        <v>69</v>
      </c>
      <c r="O539" s="37">
        <f t="shared" si="69"/>
        <v>51</v>
      </c>
      <c r="P539" s="37">
        <f t="shared" si="70"/>
        <v>120</v>
      </c>
    </row>
    <row r="540" spans="2:16" ht="15.75">
      <c r="B540" s="1060" t="s">
        <v>64</v>
      </c>
      <c r="C540" s="1066"/>
      <c r="D540" s="37">
        <v>25</v>
      </c>
      <c r="E540" s="37">
        <v>10</v>
      </c>
      <c r="F540" s="37">
        <v>19</v>
      </c>
      <c r="G540" s="37">
        <v>11</v>
      </c>
      <c r="H540" s="37">
        <v>9</v>
      </c>
      <c r="I540" s="37">
        <v>3</v>
      </c>
      <c r="J540" s="37">
        <v>5</v>
      </c>
      <c r="K540" s="37">
        <v>0</v>
      </c>
      <c r="L540" s="37">
        <v>0</v>
      </c>
      <c r="M540" s="37">
        <v>0</v>
      </c>
      <c r="N540" s="37">
        <f t="shared" si="69"/>
        <v>58</v>
      </c>
      <c r="O540" s="37">
        <f t="shared" si="69"/>
        <v>24</v>
      </c>
      <c r="P540" s="37">
        <f t="shared" si="70"/>
        <v>82</v>
      </c>
    </row>
    <row r="541" spans="2:16" ht="15.75">
      <c r="B541" s="1060" t="s">
        <v>132</v>
      </c>
      <c r="C541" s="1066"/>
      <c r="D541" s="37">
        <v>82</v>
      </c>
      <c r="E541" s="37">
        <v>30</v>
      </c>
      <c r="F541" s="37">
        <v>45</v>
      </c>
      <c r="G541" s="37">
        <v>20</v>
      </c>
      <c r="H541" s="37">
        <v>32</v>
      </c>
      <c r="I541" s="37">
        <v>6</v>
      </c>
      <c r="J541" s="37">
        <v>8</v>
      </c>
      <c r="K541" s="37">
        <v>3</v>
      </c>
      <c r="L541" s="37">
        <v>18</v>
      </c>
      <c r="M541" s="37">
        <v>3</v>
      </c>
      <c r="N541" s="37">
        <f t="shared" si="69"/>
        <v>185</v>
      </c>
      <c r="O541" s="37">
        <f t="shared" si="69"/>
        <v>62</v>
      </c>
      <c r="P541" s="37">
        <f t="shared" si="70"/>
        <v>247</v>
      </c>
    </row>
    <row r="542" spans="2:16" ht="15.75">
      <c r="B542" s="1060" t="s">
        <v>134</v>
      </c>
      <c r="C542" s="1066"/>
      <c r="D542" s="37">
        <v>102</v>
      </c>
      <c r="E542" s="37">
        <v>45</v>
      </c>
      <c r="F542" s="37">
        <v>78</v>
      </c>
      <c r="G542" s="37">
        <v>44</v>
      </c>
      <c r="H542" s="37">
        <v>19</v>
      </c>
      <c r="I542" s="37">
        <v>3</v>
      </c>
      <c r="J542" s="37">
        <v>8</v>
      </c>
      <c r="K542" s="37">
        <v>1</v>
      </c>
      <c r="L542" s="37">
        <v>3</v>
      </c>
      <c r="M542" s="37">
        <v>0</v>
      </c>
      <c r="N542" s="37">
        <f t="shared" si="69"/>
        <v>210</v>
      </c>
      <c r="O542" s="37">
        <f t="shared" si="69"/>
        <v>93</v>
      </c>
      <c r="P542" s="37">
        <f t="shared" si="70"/>
        <v>303</v>
      </c>
    </row>
    <row r="543" spans="2:16" ht="15.75">
      <c r="B543" s="1060" t="s">
        <v>133</v>
      </c>
      <c r="C543" s="1066"/>
      <c r="D543" s="37">
        <v>73</v>
      </c>
      <c r="E543" s="37">
        <v>24</v>
      </c>
      <c r="F543" s="37">
        <v>12</v>
      </c>
      <c r="G543" s="37">
        <v>12</v>
      </c>
      <c r="H543" s="37">
        <v>5</v>
      </c>
      <c r="I543" s="37">
        <v>1</v>
      </c>
      <c r="J543" s="37">
        <v>4</v>
      </c>
      <c r="K543" s="37">
        <v>1</v>
      </c>
      <c r="L543" s="37">
        <v>1</v>
      </c>
      <c r="M543" s="37">
        <v>0</v>
      </c>
      <c r="N543" s="37">
        <f t="shared" si="69"/>
        <v>95</v>
      </c>
      <c r="O543" s="37">
        <f t="shared" si="69"/>
        <v>38</v>
      </c>
      <c r="P543" s="37">
        <f t="shared" si="70"/>
        <v>133</v>
      </c>
    </row>
    <row r="544" spans="2:16" ht="15.75">
      <c r="B544" s="1060" t="s">
        <v>68</v>
      </c>
      <c r="C544" s="1066"/>
      <c r="D544" s="37">
        <v>29</v>
      </c>
      <c r="E544" s="37">
        <v>9</v>
      </c>
      <c r="F544" s="37">
        <v>9</v>
      </c>
      <c r="G544" s="37">
        <v>2</v>
      </c>
      <c r="H544" s="37">
        <v>0</v>
      </c>
      <c r="I544" s="37">
        <v>0</v>
      </c>
      <c r="J544" s="37">
        <v>0</v>
      </c>
      <c r="K544" s="37">
        <v>0</v>
      </c>
      <c r="L544" s="37">
        <v>0</v>
      </c>
      <c r="M544" s="37">
        <v>0</v>
      </c>
      <c r="N544" s="37">
        <f t="shared" si="69"/>
        <v>38</v>
      </c>
      <c r="O544" s="37">
        <f t="shared" si="69"/>
        <v>11</v>
      </c>
      <c r="P544" s="37">
        <f t="shared" si="70"/>
        <v>49</v>
      </c>
    </row>
    <row r="545" spans="1:16" ht="15.75">
      <c r="B545" s="1060" t="s">
        <v>69</v>
      </c>
      <c r="C545" s="1066"/>
      <c r="D545" s="37">
        <v>40</v>
      </c>
      <c r="E545" s="37">
        <v>13</v>
      </c>
      <c r="F545" s="37">
        <v>18</v>
      </c>
      <c r="G545" s="37">
        <v>6</v>
      </c>
      <c r="H545" s="37">
        <v>7</v>
      </c>
      <c r="I545" s="37">
        <v>4</v>
      </c>
      <c r="J545" s="37">
        <v>4</v>
      </c>
      <c r="K545" s="37">
        <v>0</v>
      </c>
      <c r="L545" s="37">
        <v>2</v>
      </c>
      <c r="M545" s="37">
        <v>0</v>
      </c>
      <c r="N545" s="37">
        <f t="shared" si="69"/>
        <v>71</v>
      </c>
      <c r="O545" s="37">
        <f t="shared" si="69"/>
        <v>23</v>
      </c>
      <c r="P545" s="37">
        <f t="shared" si="70"/>
        <v>94</v>
      </c>
    </row>
    <row r="546" spans="1:16" ht="15.75">
      <c r="B546" s="1060" t="s">
        <v>70</v>
      </c>
      <c r="C546" s="1066"/>
      <c r="D546" s="37">
        <v>194</v>
      </c>
      <c r="E546" s="37">
        <v>61</v>
      </c>
      <c r="F546" s="37">
        <v>96</v>
      </c>
      <c r="G546" s="37">
        <v>25</v>
      </c>
      <c r="H546" s="37">
        <v>51</v>
      </c>
      <c r="I546" s="37">
        <v>8</v>
      </c>
      <c r="J546" s="37">
        <v>16</v>
      </c>
      <c r="K546" s="37">
        <v>0</v>
      </c>
      <c r="L546" s="37">
        <v>8</v>
      </c>
      <c r="M546" s="37">
        <v>2</v>
      </c>
      <c r="N546" s="37">
        <f t="shared" si="69"/>
        <v>365</v>
      </c>
      <c r="O546" s="37">
        <f t="shared" si="69"/>
        <v>96</v>
      </c>
      <c r="P546" s="37">
        <f t="shared" si="70"/>
        <v>461</v>
      </c>
    </row>
    <row r="547" spans="1:16" ht="15.75">
      <c r="B547" s="1060" t="s">
        <v>71</v>
      </c>
      <c r="C547" s="1066"/>
      <c r="D547" s="37">
        <v>40</v>
      </c>
      <c r="E547" s="37">
        <v>17</v>
      </c>
      <c r="F547" s="37">
        <v>43</v>
      </c>
      <c r="G547" s="37">
        <v>16</v>
      </c>
      <c r="H547" s="37">
        <v>6</v>
      </c>
      <c r="I547" s="37">
        <v>2</v>
      </c>
      <c r="J547" s="37">
        <v>0</v>
      </c>
      <c r="K547" s="37">
        <v>0</v>
      </c>
      <c r="L547" s="37">
        <v>0</v>
      </c>
      <c r="M547" s="37">
        <v>0</v>
      </c>
      <c r="N547" s="37">
        <f t="shared" si="69"/>
        <v>89</v>
      </c>
      <c r="O547" s="37">
        <f t="shared" si="69"/>
        <v>35</v>
      </c>
      <c r="P547" s="37">
        <f t="shared" si="70"/>
        <v>124</v>
      </c>
    </row>
    <row r="548" spans="1:16" ht="15.75">
      <c r="B548" s="1060" t="s">
        <v>72</v>
      </c>
      <c r="C548" s="1066"/>
      <c r="D548" s="37">
        <v>975</v>
      </c>
      <c r="E548" s="37">
        <v>368</v>
      </c>
      <c r="F548" s="37">
        <v>377</v>
      </c>
      <c r="G548" s="37">
        <v>156</v>
      </c>
      <c r="H548" s="37">
        <v>187</v>
      </c>
      <c r="I548" s="37">
        <v>54</v>
      </c>
      <c r="J548" s="37">
        <v>99</v>
      </c>
      <c r="K548" s="37">
        <v>21</v>
      </c>
      <c r="L548" s="37">
        <v>101</v>
      </c>
      <c r="M548" s="37">
        <v>52</v>
      </c>
      <c r="N548" s="37">
        <f t="shared" si="69"/>
        <v>1739</v>
      </c>
      <c r="O548" s="37">
        <f t="shared" si="69"/>
        <v>651</v>
      </c>
      <c r="P548" s="37">
        <f t="shared" si="70"/>
        <v>2390</v>
      </c>
    </row>
    <row r="549" spans="1:16" ht="15.75">
      <c r="B549" s="1059" t="s">
        <v>32</v>
      </c>
      <c r="C549" s="1070"/>
      <c r="D549" s="38">
        <f t="shared" ref="D549:O549" si="71">SUM(D529:D548)</f>
        <v>2563</v>
      </c>
      <c r="E549" s="38">
        <f t="shared" si="71"/>
        <v>1105</v>
      </c>
      <c r="F549" s="38">
        <f t="shared" si="71"/>
        <v>1039</v>
      </c>
      <c r="G549" s="38">
        <f t="shared" si="71"/>
        <v>497</v>
      </c>
      <c r="H549" s="38">
        <f t="shared" si="71"/>
        <v>395</v>
      </c>
      <c r="I549" s="38">
        <f t="shared" si="71"/>
        <v>114</v>
      </c>
      <c r="J549" s="38">
        <f t="shared" si="71"/>
        <v>168</v>
      </c>
      <c r="K549" s="38">
        <f t="shared" si="71"/>
        <v>37</v>
      </c>
      <c r="L549" s="38">
        <f t="shared" si="71"/>
        <v>157</v>
      </c>
      <c r="M549" s="38">
        <f t="shared" si="71"/>
        <v>61</v>
      </c>
      <c r="N549" s="38">
        <f t="shared" si="71"/>
        <v>4322</v>
      </c>
      <c r="O549" s="38">
        <f t="shared" si="71"/>
        <v>1814</v>
      </c>
      <c r="P549" s="37">
        <f t="shared" si="70"/>
        <v>6136</v>
      </c>
    </row>
    <row r="552" spans="1:16" ht="18">
      <c r="A552" s="1084" t="s">
        <v>149</v>
      </c>
      <c r="B552" s="1084"/>
      <c r="C552" s="1084"/>
      <c r="D552" s="1084"/>
      <c r="E552" s="1084"/>
      <c r="F552" s="1084"/>
      <c r="G552" s="1084"/>
      <c r="H552" s="1084"/>
      <c r="I552" s="1084"/>
      <c r="J552" s="1084"/>
      <c r="K552" s="1084"/>
      <c r="L552" s="1084"/>
      <c r="M552" s="1084"/>
      <c r="N552" s="1084"/>
      <c r="O552" s="1084"/>
    </row>
    <row r="553" spans="1:16">
      <c r="A553" s="1085" t="s">
        <v>15</v>
      </c>
      <c r="B553" s="1085"/>
      <c r="C553" s="1085"/>
      <c r="D553" s="1085"/>
      <c r="E553" s="1085"/>
      <c r="F553" s="1085"/>
      <c r="G553" s="1085"/>
      <c r="H553" s="1085"/>
      <c r="I553" s="1085"/>
      <c r="J553" s="1085"/>
      <c r="K553" s="1085"/>
      <c r="L553" s="1085"/>
      <c r="M553" s="1085"/>
      <c r="N553" s="1085"/>
      <c r="O553" s="1085"/>
    </row>
    <row r="554" spans="1:16">
      <c r="A554" s="1085"/>
      <c r="B554" s="1085"/>
      <c r="C554" s="1085"/>
      <c r="D554" s="1085"/>
      <c r="E554" s="1085"/>
      <c r="F554" s="1085"/>
      <c r="G554" s="1085"/>
      <c r="H554" s="1085"/>
      <c r="I554" s="1085"/>
      <c r="J554" s="1085"/>
      <c r="K554" s="1085"/>
      <c r="L554" s="1085"/>
      <c r="M554" s="1085"/>
      <c r="N554" s="1085"/>
      <c r="O554" s="1085"/>
    </row>
    <row r="555" spans="1:16" ht="24.75">
      <c r="A555" s="1083" t="s">
        <v>40</v>
      </c>
      <c r="B555" s="1083"/>
      <c r="C555" s="1082" t="s">
        <v>77</v>
      </c>
      <c r="D555" s="1083"/>
      <c r="E555" s="1082" t="s">
        <v>79</v>
      </c>
      <c r="F555" s="1083"/>
      <c r="G555" s="1082" t="s">
        <v>85</v>
      </c>
      <c r="H555" s="1083"/>
      <c r="I555" s="1082" t="s">
        <v>86</v>
      </c>
      <c r="J555" s="1083"/>
      <c r="K555" s="1082" t="s">
        <v>87</v>
      </c>
      <c r="L555" s="1082"/>
      <c r="M555" s="1082" t="s">
        <v>32</v>
      </c>
      <c r="N555" s="1082"/>
      <c r="O555" s="1082"/>
    </row>
    <row r="556" spans="1:16" ht="24.75">
      <c r="A556" s="1083"/>
      <c r="B556" s="1083"/>
      <c r="C556" s="59" t="s">
        <v>127</v>
      </c>
      <c r="D556" s="60" t="s">
        <v>34</v>
      </c>
      <c r="E556" s="59" t="s">
        <v>127</v>
      </c>
      <c r="F556" s="60" t="s">
        <v>34</v>
      </c>
      <c r="G556" s="59" t="s">
        <v>127</v>
      </c>
      <c r="H556" s="60" t="s">
        <v>34</v>
      </c>
      <c r="I556" s="59" t="s">
        <v>127</v>
      </c>
      <c r="J556" s="60" t="s">
        <v>34</v>
      </c>
      <c r="K556" s="59" t="s">
        <v>127</v>
      </c>
      <c r="L556" s="60" t="s">
        <v>34</v>
      </c>
      <c r="M556" s="59" t="s">
        <v>127</v>
      </c>
      <c r="N556" s="60" t="s">
        <v>34</v>
      </c>
      <c r="O556" s="60" t="s">
        <v>32</v>
      </c>
    </row>
    <row r="557" spans="1:16" ht="24.75">
      <c r="A557" s="1083" t="s">
        <v>52</v>
      </c>
      <c r="B557" s="1088"/>
      <c r="C557" s="62">
        <f t="shared" ref="C557:L557" si="72">D529+C499</f>
        <v>15801</v>
      </c>
      <c r="D557" s="62">
        <f t="shared" si="72"/>
        <v>13346</v>
      </c>
      <c r="E557" s="62">
        <f t="shared" si="72"/>
        <v>7979</v>
      </c>
      <c r="F557" s="62">
        <f t="shared" si="72"/>
        <v>5785</v>
      </c>
      <c r="G557" s="62">
        <f t="shared" si="72"/>
        <v>4744</v>
      </c>
      <c r="H557" s="62">
        <f t="shared" si="72"/>
        <v>2829</v>
      </c>
      <c r="I557" s="62">
        <f t="shared" si="72"/>
        <v>2787</v>
      </c>
      <c r="J557" s="62">
        <f t="shared" si="72"/>
        <v>1260</v>
      </c>
      <c r="K557" s="62">
        <f t="shared" si="72"/>
        <v>1339</v>
      </c>
      <c r="L557" s="62">
        <f t="shared" si="72"/>
        <v>379</v>
      </c>
      <c r="M557" s="62">
        <f>SUM(K557,I557,G557,E557,C557)</f>
        <v>32650</v>
      </c>
      <c r="N557" s="62">
        <f>SUM(L557,J557,H557,F557,D557)</f>
        <v>23599</v>
      </c>
      <c r="O557" s="62">
        <f>SUM(M557:N557)</f>
        <v>56249</v>
      </c>
    </row>
    <row r="558" spans="1:16" ht="24.75">
      <c r="A558" s="1083" t="s">
        <v>53</v>
      </c>
      <c r="B558" s="1088"/>
      <c r="C558" s="62">
        <f t="shared" ref="C558:L576" si="73">D530+C500</f>
        <v>8644</v>
      </c>
      <c r="D558" s="62">
        <f t="shared" si="73"/>
        <v>7617</v>
      </c>
      <c r="E558" s="62">
        <f t="shared" si="73"/>
        <v>5346</v>
      </c>
      <c r="F558" s="62">
        <f t="shared" si="73"/>
        <v>5646</v>
      </c>
      <c r="G558" s="62">
        <f t="shared" si="73"/>
        <v>2190</v>
      </c>
      <c r="H558" s="62">
        <f t="shared" si="73"/>
        <v>2113</v>
      </c>
      <c r="I558" s="62">
        <f t="shared" si="73"/>
        <v>892</v>
      </c>
      <c r="J558" s="62">
        <f t="shared" si="73"/>
        <v>691</v>
      </c>
      <c r="K558" s="62">
        <f t="shared" si="73"/>
        <v>544</v>
      </c>
      <c r="L558" s="62">
        <f t="shared" si="73"/>
        <v>258</v>
      </c>
      <c r="M558" s="62">
        <f t="shared" ref="M558:N576" si="74">SUM(K558,I558,G558,E558,C558)</f>
        <v>17616</v>
      </c>
      <c r="N558" s="62">
        <f t="shared" si="74"/>
        <v>16325</v>
      </c>
      <c r="O558" s="62">
        <f t="shared" ref="O558:O576" si="75">SUM(M558:N558)</f>
        <v>33941</v>
      </c>
    </row>
    <row r="559" spans="1:16" ht="24.75">
      <c r="A559" s="1083" t="s">
        <v>54</v>
      </c>
      <c r="B559" s="1088"/>
      <c r="C559" s="62">
        <f t="shared" si="73"/>
        <v>7181</v>
      </c>
      <c r="D559" s="62">
        <f t="shared" si="73"/>
        <v>5832</v>
      </c>
      <c r="E559" s="62">
        <f t="shared" si="73"/>
        <v>4072</v>
      </c>
      <c r="F559" s="62">
        <f t="shared" si="73"/>
        <v>3409</v>
      </c>
      <c r="G559" s="62">
        <f t="shared" si="73"/>
        <v>1594</v>
      </c>
      <c r="H559" s="62">
        <f t="shared" si="73"/>
        <v>1182</v>
      </c>
      <c r="I559" s="62">
        <f t="shared" si="73"/>
        <v>786</v>
      </c>
      <c r="J559" s="62">
        <f t="shared" si="73"/>
        <v>419</v>
      </c>
      <c r="K559" s="62">
        <f t="shared" si="73"/>
        <v>360</v>
      </c>
      <c r="L559" s="62">
        <f t="shared" si="73"/>
        <v>164</v>
      </c>
      <c r="M559" s="62">
        <f t="shared" si="74"/>
        <v>13993</v>
      </c>
      <c r="N559" s="62">
        <f t="shared" si="74"/>
        <v>11006</v>
      </c>
      <c r="O559" s="62">
        <f t="shared" si="75"/>
        <v>24999</v>
      </c>
    </row>
    <row r="560" spans="1:16" ht="24.75">
      <c r="A560" s="1083" t="s">
        <v>55</v>
      </c>
      <c r="B560" s="1088"/>
      <c r="C560" s="62">
        <f t="shared" si="73"/>
        <v>10937</v>
      </c>
      <c r="D560" s="62">
        <f t="shared" si="73"/>
        <v>9870</v>
      </c>
      <c r="E560" s="62">
        <f t="shared" si="73"/>
        <v>3252</v>
      </c>
      <c r="F560" s="62">
        <f t="shared" si="73"/>
        <v>2509</v>
      </c>
      <c r="G560" s="62">
        <f t="shared" si="73"/>
        <v>1886</v>
      </c>
      <c r="H560" s="62">
        <f t="shared" si="73"/>
        <v>1316</v>
      </c>
      <c r="I560" s="62">
        <f t="shared" si="73"/>
        <v>1084</v>
      </c>
      <c r="J560" s="62">
        <f t="shared" si="73"/>
        <v>615</v>
      </c>
      <c r="K560" s="62">
        <f t="shared" si="73"/>
        <v>573</v>
      </c>
      <c r="L560" s="62">
        <f t="shared" si="73"/>
        <v>181</v>
      </c>
      <c r="M560" s="62">
        <f t="shared" si="74"/>
        <v>17732</v>
      </c>
      <c r="N560" s="62">
        <f t="shared" si="74"/>
        <v>14491</v>
      </c>
      <c r="O560" s="62">
        <f t="shared" si="75"/>
        <v>32223</v>
      </c>
    </row>
    <row r="561" spans="1:15" ht="24.75">
      <c r="A561" s="1083" t="s">
        <v>56</v>
      </c>
      <c r="B561" s="61" t="s">
        <v>57</v>
      </c>
      <c r="C561" s="62">
        <f t="shared" si="73"/>
        <v>7256</v>
      </c>
      <c r="D561" s="62">
        <f t="shared" si="73"/>
        <v>6816</v>
      </c>
      <c r="E561" s="62">
        <f t="shared" si="73"/>
        <v>4037</v>
      </c>
      <c r="F561" s="62">
        <f t="shared" si="73"/>
        <v>3848</v>
      </c>
      <c r="G561" s="62">
        <f t="shared" si="73"/>
        <v>1240</v>
      </c>
      <c r="H561" s="62">
        <f t="shared" si="73"/>
        <v>861</v>
      </c>
      <c r="I561" s="62">
        <f t="shared" si="73"/>
        <v>630</v>
      </c>
      <c r="J561" s="62">
        <f t="shared" si="73"/>
        <v>441</v>
      </c>
      <c r="K561" s="62">
        <f t="shared" si="73"/>
        <v>311</v>
      </c>
      <c r="L561" s="62">
        <f t="shared" si="73"/>
        <v>142</v>
      </c>
      <c r="M561" s="62">
        <f t="shared" si="74"/>
        <v>13474</v>
      </c>
      <c r="N561" s="62">
        <f t="shared" si="74"/>
        <v>12108</v>
      </c>
      <c r="O561" s="62">
        <f t="shared" si="75"/>
        <v>25582</v>
      </c>
    </row>
    <row r="562" spans="1:15" ht="24.75">
      <c r="A562" s="1083"/>
      <c r="B562" s="61" t="s">
        <v>58</v>
      </c>
      <c r="C562" s="62">
        <f t="shared" si="73"/>
        <v>14900</v>
      </c>
      <c r="D562" s="62">
        <f t="shared" si="73"/>
        <v>13316</v>
      </c>
      <c r="E562" s="62">
        <f t="shared" si="73"/>
        <v>3779</v>
      </c>
      <c r="F562" s="62">
        <f t="shared" si="73"/>
        <v>3356</v>
      </c>
      <c r="G562" s="62">
        <f t="shared" si="73"/>
        <v>1918</v>
      </c>
      <c r="H562" s="62">
        <f t="shared" si="73"/>
        <v>1465</v>
      </c>
      <c r="I562" s="62">
        <f t="shared" si="73"/>
        <v>1089</v>
      </c>
      <c r="J562" s="62">
        <f t="shared" si="73"/>
        <v>560</v>
      </c>
      <c r="K562" s="62">
        <f t="shared" si="73"/>
        <v>543</v>
      </c>
      <c r="L562" s="62">
        <f t="shared" si="73"/>
        <v>155</v>
      </c>
      <c r="M562" s="62">
        <f t="shared" si="74"/>
        <v>22229</v>
      </c>
      <c r="N562" s="62">
        <f t="shared" si="74"/>
        <v>18852</v>
      </c>
      <c r="O562" s="62">
        <f t="shared" si="75"/>
        <v>41081</v>
      </c>
    </row>
    <row r="563" spans="1:15" ht="24.75">
      <c r="A563" s="1083"/>
      <c r="B563" s="61" t="s">
        <v>59</v>
      </c>
      <c r="C563" s="62">
        <f t="shared" si="73"/>
        <v>6120</v>
      </c>
      <c r="D563" s="62">
        <f t="shared" si="73"/>
        <v>4736</v>
      </c>
      <c r="E563" s="62">
        <f t="shared" si="73"/>
        <v>2888</v>
      </c>
      <c r="F563" s="62">
        <f t="shared" si="73"/>
        <v>3409</v>
      </c>
      <c r="G563" s="62">
        <f t="shared" si="73"/>
        <v>1336</v>
      </c>
      <c r="H563" s="62">
        <f t="shared" si="73"/>
        <v>1244</v>
      </c>
      <c r="I563" s="62">
        <f t="shared" si="73"/>
        <v>705</v>
      </c>
      <c r="J563" s="62">
        <f t="shared" si="73"/>
        <v>451</v>
      </c>
      <c r="K563" s="62">
        <f t="shared" si="73"/>
        <v>332</v>
      </c>
      <c r="L563" s="62">
        <f t="shared" si="73"/>
        <v>171</v>
      </c>
      <c r="M563" s="62">
        <f t="shared" si="74"/>
        <v>11381</v>
      </c>
      <c r="N563" s="62">
        <f t="shared" si="74"/>
        <v>10011</v>
      </c>
      <c r="O563" s="62">
        <f t="shared" si="75"/>
        <v>21392</v>
      </c>
    </row>
    <row r="564" spans="1:15" ht="24.75">
      <c r="A564" s="1083"/>
      <c r="B564" s="61" t="s">
        <v>60</v>
      </c>
      <c r="C564" s="62">
        <f t="shared" si="73"/>
        <v>4339</v>
      </c>
      <c r="D564" s="62">
        <f t="shared" si="73"/>
        <v>3951</v>
      </c>
      <c r="E564" s="62">
        <f t="shared" si="73"/>
        <v>2405</v>
      </c>
      <c r="F564" s="62">
        <f t="shared" si="73"/>
        <v>2162</v>
      </c>
      <c r="G564" s="62">
        <f t="shared" si="73"/>
        <v>834</v>
      </c>
      <c r="H564" s="62">
        <f t="shared" si="73"/>
        <v>727</v>
      </c>
      <c r="I564" s="62">
        <f t="shared" si="73"/>
        <v>353</v>
      </c>
      <c r="J564" s="62">
        <f t="shared" si="73"/>
        <v>224</v>
      </c>
      <c r="K564" s="62">
        <f t="shared" si="73"/>
        <v>182</v>
      </c>
      <c r="L564" s="62">
        <f t="shared" si="73"/>
        <v>107</v>
      </c>
      <c r="M564" s="62">
        <f t="shared" si="74"/>
        <v>8113</v>
      </c>
      <c r="N564" s="62">
        <f t="shared" si="74"/>
        <v>7171</v>
      </c>
      <c r="O564" s="62">
        <f t="shared" si="75"/>
        <v>15284</v>
      </c>
    </row>
    <row r="565" spans="1:15" ht="24.75">
      <c r="A565" s="1083"/>
      <c r="B565" s="61" t="s">
        <v>61</v>
      </c>
      <c r="C565" s="62">
        <f t="shared" si="73"/>
        <v>8394</v>
      </c>
      <c r="D565" s="62">
        <f t="shared" si="73"/>
        <v>7145</v>
      </c>
      <c r="E565" s="62">
        <f t="shared" si="73"/>
        <v>4492</v>
      </c>
      <c r="F565" s="62">
        <f t="shared" si="73"/>
        <v>4900</v>
      </c>
      <c r="G565" s="62">
        <f t="shared" si="73"/>
        <v>1729</v>
      </c>
      <c r="H565" s="62">
        <f t="shared" si="73"/>
        <v>1373</v>
      </c>
      <c r="I565" s="62">
        <f t="shared" si="73"/>
        <v>822</v>
      </c>
      <c r="J565" s="62">
        <f t="shared" si="73"/>
        <v>558</v>
      </c>
      <c r="K565" s="62">
        <f t="shared" si="73"/>
        <v>425</v>
      </c>
      <c r="L565" s="62">
        <f t="shared" si="73"/>
        <v>174</v>
      </c>
      <c r="M565" s="62">
        <f t="shared" si="74"/>
        <v>15862</v>
      </c>
      <c r="N565" s="62">
        <f t="shared" si="74"/>
        <v>14150</v>
      </c>
      <c r="O565" s="62">
        <f t="shared" si="75"/>
        <v>30012</v>
      </c>
    </row>
    <row r="566" spans="1:15" ht="24.75">
      <c r="A566" s="1083"/>
      <c r="B566" s="61" t="s">
        <v>62</v>
      </c>
      <c r="C566" s="62">
        <f t="shared" si="73"/>
        <v>5906</v>
      </c>
      <c r="D566" s="62">
        <f t="shared" si="73"/>
        <v>5400</v>
      </c>
      <c r="E566" s="62">
        <f t="shared" si="73"/>
        <v>3172</v>
      </c>
      <c r="F566" s="62">
        <f t="shared" si="73"/>
        <v>3110</v>
      </c>
      <c r="G566" s="62">
        <f t="shared" si="73"/>
        <v>1146</v>
      </c>
      <c r="H566" s="62">
        <f t="shared" si="73"/>
        <v>1041</v>
      </c>
      <c r="I566" s="62">
        <f t="shared" si="73"/>
        <v>535</v>
      </c>
      <c r="J566" s="62">
        <f t="shared" si="73"/>
        <v>313</v>
      </c>
      <c r="K566" s="62">
        <f t="shared" si="73"/>
        <v>412</v>
      </c>
      <c r="L566" s="62">
        <f t="shared" si="73"/>
        <v>163</v>
      </c>
      <c r="M566" s="62">
        <f t="shared" si="74"/>
        <v>11171</v>
      </c>
      <c r="N566" s="62">
        <f t="shared" si="74"/>
        <v>10027</v>
      </c>
      <c r="O566" s="62">
        <f t="shared" si="75"/>
        <v>21198</v>
      </c>
    </row>
    <row r="567" spans="1:15" ht="24.75">
      <c r="A567" s="1083" t="s">
        <v>63</v>
      </c>
      <c r="B567" s="1088"/>
      <c r="C567" s="62">
        <f t="shared" si="73"/>
        <v>11099</v>
      </c>
      <c r="D567" s="62">
        <f t="shared" si="73"/>
        <v>8731</v>
      </c>
      <c r="E567" s="62">
        <f t="shared" si="73"/>
        <v>5748</v>
      </c>
      <c r="F567" s="62">
        <f t="shared" si="73"/>
        <v>4974</v>
      </c>
      <c r="G567" s="62">
        <f t="shared" si="73"/>
        <v>2769</v>
      </c>
      <c r="H567" s="62">
        <f t="shared" si="73"/>
        <v>2199</v>
      </c>
      <c r="I567" s="62">
        <f t="shared" si="73"/>
        <v>1570</v>
      </c>
      <c r="J567" s="62">
        <f t="shared" si="73"/>
        <v>987</v>
      </c>
      <c r="K567" s="62">
        <f t="shared" si="73"/>
        <v>924</v>
      </c>
      <c r="L567" s="62">
        <f t="shared" si="73"/>
        <v>493</v>
      </c>
      <c r="M567" s="62">
        <f t="shared" si="74"/>
        <v>22110</v>
      </c>
      <c r="N567" s="62">
        <f t="shared" si="74"/>
        <v>17384</v>
      </c>
      <c r="O567" s="62">
        <f t="shared" si="75"/>
        <v>39494</v>
      </c>
    </row>
    <row r="568" spans="1:15" ht="24.75">
      <c r="A568" s="1083" t="s">
        <v>64</v>
      </c>
      <c r="B568" s="1088"/>
      <c r="C568" s="62">
        <f t="shared" si="73"/>
        <v>10569</v>
      </c>
      <c r="D568" s="62">
        <f t="shared" si="73"/>
        <v>8363</v>
      </c>
      <c r="E568" s="62">
        <f t="shared" si="73"/>
        <v>6142</v>
      </c>
      <c r="F568" s="62">
        <f t="shared" si="73"/>
        <v>5234</v>
      </c>
      <c r="G568" s="62">
        <f t="shared" si="73"/>
        <v>2973</v>
      </c>
      <c r="H568" s="62">
        <f t="shared" si="73"/>
        <v>2153</v>
      </c>
      <c r="I568" s="62">
        <f t="shared" si="73"/>
        <v>1748</v>
      </c>
      <c r="J568" s="62">
        <f t="shared" si="73"/>
        <v>1187</v>
      </c>
      <c r="K568" s="62">
        <f t="shared" si="73"/>
        <v>1338</v>
      </c>
      <c r="L568" s="62">
        <f t="shared" si="73"/>
        <v>567</v>
      </c>
      <c r="M568" s="62">
        <f t="shared" si="74"/>
        <v>22770</v>
      </c>
      <c r="N568" s="62">
        <f t="shared" si="74"/>
        <v>17504</v>
      </c>
      <c r="O568" s="62">
        <f t="shared" si="75"/>
        <v>40274</v>
      </c>
    </row>
    <row r="569" spans="1:15" ht="24.75">
      <c r="A569" s="1083" t="s">
        <v>65</v>
      </c>
      <c r="B569" s="1088"/>
      <c r="C569" s="62">
        <f t="shared" si="73"/>
        <v>5825</v>
      </c>
      <c r="D569" s="62">
        <f t="shared" si="73"/>
        <v>4670</v>
      </c>
      <c r="E569" s="62">
        <f t="shared" si="73"/>
        <v>3813</v>
      </c>
      <c r="F569" s="62">
        <f t="shared" si="73"/>
        <v>3596</v>
      </c>
      <c r="G569" s="62">
        <f t="shared" si="73"/>
        <v>2311</v>
      </c>
      <c r="H569" s="62">
        <f t="shared" si="73"/>
        <v>1721</v>
      </c>
      <c r="I569" s="62">
        <f t="shared" si="73"/>
        <v>1404</v>
      </c>
      <c r="J569" s="62">
        <f t="shared" si="73"/>
        <v>829</v>
      </c>
      <c r="K569" s="62">
        <f t="shared" si="73"/>
        <v>988</v>
      </c>
      <c r="L569" s="62">
        <f t="shared" si="73"/>
        <v>438</v>
      </c>
      <c r="M569" s="62">
        <f t="shared" si="74"/>
        <v>14341</v>
      </c>
      <c r="N569" s="62">
        <f t="shared" si="74"/>
        <v>11254</v>
      </c>
      <c r="O569" s="62">
        <f t="shared" si="75"/>
        <v>25595</v>
      </c>
    </row>
    <row r="570" spans="1:15" ht="24.75">
      <c r="A570" s="1083" t="s">
        <v>66</v>
      </c>
      <c r="B570" s="1088"/>
      <c r="C570" s="62">
        <f t="shared" si="73"/>
        <v>8173</v>
      </c>
      <c r="D570" s="62">
        <f t="shared" si="73"/>
        <v>6665</v>
      </c>
      <c r="E570" s="62">
        <f t="shared" si="73"/>
        <v>3592</v>
      </c>
      <c r="F570" s="62">
        <f t="shared" si="73"/>
        <v>3792</v>
      </c>
      <c r="G570" s="62">
        <f t="shared" si="73"/>
        <v>1821</v>
      </c>
      <c r="H570" s="62">
        <f t="shared" si="73"/>
        <v>1576</v>
      </c>
      <c r="I570" s="62">
        <f t="shared" si="73"/>
        <v>1032</v>
      </c>
      <c r="J570" s="62">
        <f t="shared" si="73"/>
        <v>719</v>
      </c>
      <c r="K570" s="62">
        <f t="shared" si="73"/>
        <v>578</v>
      </c>
      <c r="L570" s="62">
        <f t="shared" si="73"/>
        <v>383</v>
      </c>
      <c r="M570" s="62">
        <f t="shared" si="74"/>
        <v>15196</v>
      </c>
      <c r="N570" s="62">
        <f t="shared" si="74"/>
        <v>13135</v>
      </c>
      <c r="O570" s="62">
        <f t="shared" si="75"/>
        <v>28331</v>
      </c>
    </row>
    <row r="571" spans="1:15" ht="24.75">
      <c r="A571" s="1083" t="s">
        <v>92</v>
      </c>
      <c r="B571" s="1088"/>
      <c r="C571" s="62">
        <f t="shared" si="73"/>
        <v>8061</v>
      </c>
      <c r="D571" s="62">
        <f t="shared" si="73"/>
        <v>5618</v>
      </c>
      <c r="E571" s="62">
        <f t="shared" si="73"/>
        <v>3123</v>
      </c>
      <c r="F571" s="62">
        <f t="shared" si="73"/>
        <v>2987</v>
      </c>
      <c r="G571" s="62">
        <f t="shared" si="73"/>
        <v>1662</v>
      </c>
      <c r="H571" s="62">
        <f t="shared" si="73"/>
        <v>1371</v>
      </c>
      <c r="I571" s="62">
        <f t="shared" si="73"/>
        <v>990</v>
      </c>
      <c r="J571" s="62">
        <f t="shared" si="73"/>
        <v>653</v>
      </c>
      <c r="K571" s="62">
        <f t="shared" si="73"/>
        <v>517</v>
      </c>
      <c r="L571" s="62">
        <f t="shared" si="73"/>
        <v>263</v>
      </c>
      <c r="M571" s="62">
        <f t="shared" si="74"/>
        <v>14353</v>
      </c>
      <c r="N571" s="62">
        <f t="shared" si="74"/>
        <v>10892</v>
      </c>
      <c r="O571" s="62">
        <f t="shared" si="75"/>
        <v>25245</v>
      </c>
    </row>
    <row r="572" spans="1:15" ht="24.75">
      <c r="A572" s="1083" t="s">
        <v>68</v>
      </c>
      <c r="B572" s="1088"/>
      <c r="C572" s="62">
        <f t="shared" si="73"/>
        <v>3163</v>
      </c>
      <c r="D572" s="62">
        <f t="shared" si="73"/>
        <v>2426</v>
      </c>
      <c r="E572" s="62">
        <f t="shared" si="73"/>
        <v>2362</v>
      </c>
      <c r="F572" s="62">
        <f t="shared" si="73"/>
        <v>2060</v>
      </c>
      <c r="G572" s="62">
        <f t="shared" si="73"/>
        <v>1436</v>
      </c>
      <c r="H572" s="62">
        <f t="shared" si="73"/>
        <v>964</v>
      </c>
      <c r="I572" s="62">
        <f t="shared" si="73"/>
        <v>905</v>
      </c>
      <c r="J572" s="62">
        <f t="shared" si="73"/>
        <v>481</v>
      </c>
      <c r="K572" s="62">
        <f t="shared" si="73"/>
        <v>570</v>
      </c>
      <c r="L572" s="62">
        <f t="shared" si="73"/>
        <v>192</v>
      </c>
      <c r="M572" s="62">
        <f t="shared" si="74"/>
        <v>8436</v>
      </c>
      <c r="N572" s="62">
        <f t="shared" si="74"/>
        <v>6123</v>
      </c>
      <c r="O572" s="62">
        <f t="shared" si="75"/>
        <v>14559</v>
      </c>
    </row>
    <row r="573" spans="1:15" ht="24.75">
      <c r="A573" s="1083" t="s">
        <v>69</v>
      </c>
      <c r="B573" s="1088"/>
      <c r="C573" s="62">
        <f t="shared" si="73"/>
        <v>5514</v>
      </c>
      <c r="D573" s="62">
        <f t="shared" si="73"/>
        <v>3953</v>
      </c>
      <c r="E573" s="62">
        <f t="shared" si="73"/>
        <v>3494</v>
      </c>
      <c r="F573" s="62">
        <f t="shared" si="73"/>
        <v>3021</v>
      </c>
      <c r="G573" s="62">
        <f t="shared" si="73"/>
        <v>1897</v>
      </c>
      <c r="H573" s="62">
        <f t="shared" si="73"/>
        <v>1263</v>
      </c>
      <c r="I573" s="62">
        <f t="shared" si="73"/>
        <v>1133</v>
      </c>
      <c r="J573" s="62">
        <f t="shared" si="73"/>
        <v>578</v>
      </c>
      <c r="K573" s="62">
        <f t="shared" si="73"/>
        <v>745</v>
      </c>
      <c r="L573" s="62">
        <f t="shared" si="73"/>
        <v>193</v>
      </c>
      <c r="M573" s="62">
        <f t="shared" si="74"/>
        <v>12783</v>
      </c>
      <c r="N573" s="62">
        <f t="shared" si="74"/>
        <v>9008</v>
      </c>
      <c r="O573" s="62">
        <f t="shared" si="75"/>
        <v>21791</v>
      </c>
    </row>
    <row r="574" spans="1:15" ht="24.75">
      <c r="A574" s="1083" t="s">
        <v>70</v>
      </c>
      <c r="B574" s="1088"/>
      <c r="C574" s="62">
        <f t="shared" si="73"/>
        <v>8593</v>
      </c>
      <c r="D574" s="62">
        <f t="shared" si="73"/>
        <v>5813</v>
      </c>
      <c r="E574" s="62">
        <f t="shared" si="73"/>
        <v>6120</v>
      </c>
      <c r="F574" s="62">
        <f t="shared" si="73"/>
        <v>6174</v>
      </c>
      <c r="G574" s="62">
        <f t="shared" si="73"/>
        <v>3630</v>
      </c>
      <c r="H574" s="62">
        <f t="shared" si="73"/>
        <v>2765</v>
      </c>
      <c r="I574" s="62">
        <f t="shared" si="73"/>
        <v>2257</v>
      </c>
      <c r="J574" s="62">
        <f t="shared" si="73"/>
        <v>1260</v>
      </c>
      <c r="K574" s="62">
        <f t="shared" si="73"/>
        <v>1587</v>
      </c>
      <c r="L574" s="62">
        <f t="shared" si="73"/>
        <v>568</v>
      </c>
      <c r="M574" s="62">
        <f t="shared" si="74"/>
        <v>22187</v>
      </c>
      <c r="N574" s="62">
        <f t="shared" si="74"/>
        <v>16580</v>
      </c>
      <c r="O574" s="62">
        <f t="shared" si="75"/>
        <v>38767</v>
      </c>
    </row>
    <row r="575" spans="1:15" ht="24.75">
      <c r="A575" s="1083" t="s">
        <v>71</v>
      </c>
      <c r="B575" s="1088"/>
      <c r="C575" s="62">
        <f t="shared" si="73"/>
        <v>4594</v>
      </c>
      <c r="D575" s="62">
        <f t="shared" si="73"/>
        <v>3317</v>
      </c>
      <c r="E575" s="62">
        <f t="shared" si="73"/>
        <v>3662</v>
      </c>
      <c r="F575" s="62">
        <f t="shared" si="73"/>
        <v>2385</v>
      </c>
      <c r="G575" s="62">
        <f t="shared" si="73"/>
        <v>1471</v>
      </c>
      <c r="H575" s="62">
        <f t="shared" si="73"/>
        <v>992</v>
      </c>
      <c r="I575" s="62">
        <f t="shared" si="73"/>
        <v>950</v>
      </c>
      <c r="J575" s="62">
        <f t="shared" si="73"/>
        <v>785</v>
      </c>
      <c r="K575" s="62">
        <f t="shared" si="73"/>
        <v>987</v>
      </c>
      <c r="L575" s="62">
        <f t="shared" si="73"/>
        <v>450</v>
      </c>
      <c r="M575" s="62">
        <f t="shared" si="74"/>
        <v>11664</v>
      </c>
      <c r="N575" s="62">
        <f t="shared" si="74"/>
        <v>7929</v>
      </c>
      <c r="O575" s="62">
        <f t="shared" si="75"/>
        <v>19593</v>
      </c>
    </row>
    <row r="576" spans="1:15" ht="24.75">
      <c r="A576" s="1083" t="s">
        <v>72</v>
      </c>
      <c r="B576" s="1088"/>
      <c r="C576" s="62">
        <f t="shared" si="73"/>
        <v>15196</v>
      </c>
      <c r="D576" s="62">
        <f t="shared" si="73"/>
        <v>12328</v>
      </c>
      <c r="E576" s="62">
        <f t="shared" si="73"/>
        <v>8152</v>
      </c>
      <c r="F576" s="62">
        <f t="shared" si="73"/>
        <v>8150</v>
      </c>
      <c r="G576" s="62">
        <f t="shared" si="73"/>
        <v>3361</v>
      </c>
      <c r="H576" s="62">
        <f t="shared" si="73"/>
        <v>3080</v>
      </c>
      <c r="I576" s="62">
        <f t="shared" si="73"/>
        <v>1876</v>
      </c>
      <c r="J576" s="62">
        <f t="shared" si="73"/>
        <v>1174</v>
      </c>
      <c r="K576" s="62">
        <f t="shared" si="73"/>
        <v>1074</v>
      </c>
      <c r="L576" s="62">
        <f t="shared" si="73"/>
        <v>495</v>
      </c>
      <c r="M576" s="62">
        <f t="shared" si="74"/>
        <v>29659</v>
      </c>
      <c r="N576" s="62">
        <f t="shared" si="74"/>
        <v>25227</v>
      </c>
      <c r="O576" s="62">
        <f t="shared" si="75"/>
        <v>54886</v>
      </c>
    </row>
    <row r="577" spans="1:16" ht="24.75">
      <c r="A577" s="1083" t="s">
        <v>32</v>
      </c>
      <c r="B577" s="1083"/>
      <c r="C577" s="63">
        <f>SUM(C557:C576)</f>
        <v>170265</v>
      </c>
      <c r="D577" s="63">
        <f t="shared" ref="D577:O577" si="76">SUM(D557:D576)</f>
        <v>139913</v>
      </c>
      <c r="E577" s="63">
        <f t="shared" si="76"/>
        <v>87630</v>
      </c>
      <c r="F577" s="63">
        <f t="shared" si="76"/>
        <v>80507</v>
      </c>
      <c r="G577" s="63">
        <f t="shared" si="76"/>
        <v>41948</v>
      </c>
      <c r="H577" s="63">
        <f t="shared" si="76"/>
        <v>32235</v>
      </c>
      <c r="I577" s="63">
        <f t="shared" si="76"/>
        <v>23548</v>
      </c>
      <c r="J577" s="63">
        <f t="shared" si="76"/>
        <v>14185</v>
      </c>
      <c r="K577" s="63">
        <f t="shared" si="76"/>
        <v>14329</v>
      </c>
      <c r="L577" s="63">
        <f t="shared" si="76"/>
        <v>5936</v>
      </c>
      <c r="M577" s="63">
        <f t="shared" si="76"/>
        <v>337720</v>
      </c>
      <c r="N577" s="63">
        <f t="shared" si="76"/>
        <v>272776</v>
      </c>
      <c r="O577" s="63">
        <f t="shared" si="76"/>
        <v>610496</v>
      </c>
    </row>
    <row r="578" spans="1:16" ht="24.75">
      <c r="A578" s="33"/>
      <c r="B578" s="32"/>
      <c r="C578" s="34"/>
      <c r="D578" s="34"/>
      <c r="E578" s="34"/>
      <c r="F578" s="34"/>
      <c r="G578" s="34"/>
      <c r="H578" s="34"/>
      <c r="I578" s="34"/>
      <c r="J578" s="34"/>
      <c r="K578" s="34"/>
      <c r="L578" s="34"/>
      <c r="M578" s="34"/>
      <c r="N578" s="34"/>
      <c r="O578" s="34"/>
    </row>
    <row r="580" spans="1:16" ht="18">
      <c r="A580" s="1048" t="s">
        <v>144</v>
      </c>
      <c r="B580" s="1048"/>
      <c r="C580" s="1048"/>
      <c r="D580" s="1048"/>
      <c r="E580" s="1048"/>
      <c r="F580" s="1048"/>
      <c r="G580" s="1048"/>
      <c r="H580" s="1048"/>
      <c r="I580" s="1048"/>
      <c r="J580" s="1048"/>
      <c r="K580" s="1048"/>
      <c r="L580" s="1048"/>
      <c r="M580" s="1048"/>
      <c r="N580" s="1048"/>
    </row>
    <row r="581" spans="1:16">
      <c r="A581" s="1048" t="s">
        <v>2</v>
      </c>
      <c r="B581" s="1048"/>
      <c r="C581" s="1048"/>
      <c r="D581" s="1048"/>
      <c r="E581" s="1048"/>
      <c r="F581" s="1048"/>
      <c r="G581" s="1048"/>
      <c r="H581" s="1048"/>
      <c r="I581" s="1048"/>
      <c r="J581" s="1048"/>
      <c r="K581" s="1048"/>
      <c r="L581" s="1048"/>
      <c r="M581" s="1048"/>
      <c r="N581" s="1048"/>
    </row>
    <row r="582" spans="1:16">
      <c r="A582" s="1089"/>
      <c r="B582" s="1089"/>
      <c r="C582" s="1089"/>
      <c r="D582" s="1089"/>
      <c r="E582" s="1089"/>
      <c r="F582" s="1089"/>
      <c r="G582" s="1089"/>
      <c r="H582" s="1089"/>
      <c r="I582" s="1089"/>
      <c r="J582" s="1089"/>
      <c r="K582" s="1089"/>
      <c r="L582" s="1089"/>
      <c r="M582" s="1089"/>
      <c r="N582" s="1089"/>
      <c r="O582" s="5"/>
      <c r="P582" s="5"/>
    </row>
    <row r="583" spans="1:16" ht="24.75">
      <c r="A583" s="1040" t="s">
        <v>40</v>
      </c>
      <c r="B583" s="1040"/>
      <c r="C583" s="1040" t="s">
        <v>41</v>
      </c>
      <c r="D583" s="1040"/>
      <c r="E583" s="1040" t="s">
        <v>42</v>
      </c>
      <c r="F583" s="1040"/>
      <c r="G583" s="1040" t="s">
        <v>43</v>
      </c>
      <c r="H583" s="1040"/>
      <c r="I583" s="1040" t="s">
        <v>73</v>
      </c>
      <c r="J583" s="1040"/>
      <c r="K583" s="1040" t="s">
        <v>44</v>
      </c>
      <c r="L583" s="1040"/>
      <c r="M583" s="1040" t="s">
        <v>45</v>
      </c>
      <c r="N583" s="1040"/>
      <c r="O583" s="1093"/>
      <c r="P583" s="1094"/>
    </row>
    <row r="584" spans="1:16" ht="24.75">
      <c r="A584" s="1040"/>
      <c r="B584" s="1040"/>
      <c r="C584" s="1040"/>
      <c r="D584" s="1040"/>
      <c r="E584" s="1040"/>
      <c r="F584" s="1040"/>
      <c r="G584" s="1040"/>
      <c r="H584" s="1040"/>
      <c r="I584" s="1040"/>
      <c r="J584" s="1040"/>
      <c r="K584" s="1040"/>
      <c r="L584" s="1040"/>
      <c r="M584" s="1040"/>
      <c r="N584" s="1040"/>
      <c r="O584" s="33"/>
      <c r="P584" s="33"/>
    </row>
    <row r="585" spans="1:16" ht="24.75">
      <c r="A585" s="1040"/>
      <c r="B585" s="1040"/>
      <c r="C585" s="18" t="s">
        <v>33</v>
      </c>
      <c r="D585" s="18" t="s">
        <v>34</v>
      </c>
      <c r="E585" s="18" t="s">
        <v>33</v>
      </c>
      <c r="F585" s="18" t="s">
        <v>34</v>
      </c>
      <c r="G585" s="18" t="s">
        <v>33</v>
      </c>
      <c r="H585" s="18" t="s">
        <v>34</v>
      </c>
      <c r="I585" s="18" t="s">
        <v>33</v>
      </c>
      <c r="J585" s="18" t="s">
        <v>34</v>
      </c>
      <c r="K585" s="18" t="s">
        <v>33</v>
      </c>
      <c r="L585" s="18" t="s">
        <v>34</v>
      </c>
      <c r="M585" s="18" t="s">
        <v>33</v>
      </c>
      <c r="N585" s="18" t="s">
        <v>34</v>
      </c>
      <c r="O585" s="67"/>
      <c r="P585" s="67"/>
    </row>
    <row r="586" spans="1:16" ht="24.75">
      <c r="A586" s="1044" t="s">
        <v>52</v>
      </c>
      <c r="B586" s="1044"/>
      <c r="C586" s="4">
        <v>5083</v>
      </c>
      <c r="D586" s="4">
        <v>4334</v>
      </c>
      <c r="E586" s="4">
        <v>40476</v>
      </c>
      <c r="F586" s="4">
        <v>38073</v>
      </c>
      <c r="G586" s="4">
        <v>46026</v>
      </c>
      <c r="H586" s="4">
        <v>41963</v>
      </c>
      <c r="I586" s="4">
        <v>44595</v>
      </c>
      <c r="J586" s="4">
        <v>40243</v>
      </c>
      <c r="K586" s="4">
        <v>41653</v>
      </c>
      <c r="L586" s="4">
        <v>36721</v>
      </c>
      <c r="M586" s="4">
        <v>41360</v>
      </c>
      <c r="N586" s="4">
        <v>34758</v>
      </c>
      <c r="O586" s="67"/>
      <c r="P586" s="67"/>
    </row>
    <row r="587" spans="1:16" ht="24.75">
      <c r="A587" s="1044" t="s">
        <v>53</v>
      </c>
      <c r="B587" s="1044"/>
      <c r="C587" s="4">
        <v>2591</v>
      </c>
      <c r="D587" s="4">
        <v>2295</v>
      </c>
      <c r="E587" s="4">
        <v>20521</v>
      </c>
      <c r="F587" s="4">
        <v>18632</v>
      </c>
      <c r="G587" s="4">
        <v>19292</v>
      </c>
      <c r="H587" s="4">
        <v>17815</v>
      </c>
      <c r="I587" s="4">
        <v>23536</v>
      </c>
      <c r="J587" s="4">
        <v>19790</v>
      </c>
      <c r="K587" s="4">
        <v>21842</v>
      </c>
      <c r="L587" s="4">
        <v>20051</v>
      </c>
      <c r="M587" s="4">
        <v>26403</v>
      </c>
      <c r="N587" s="4">
        <v>18404</v>
      </c>
      <c r="O587" s="67"/>
      <c r="P587" s="68"/>
    </row>
    <row r="588" spans="1:16" ht="24.75">
      <c r="A588" s="1044" t="s">
        <v>54</v>
      </c>
      <c r="B588" s="1044"/>
      <c r="C588" s="4">
        <v>2222</v>
      </c>
      <c r="D588" s="4">
        <v>1924</v>
      </c>
      <c r="E588" s="4">
        <v>15852</v>
      </c>
      <c r="F588" s="4">
        <v>14621</v>
      </c>
      <c r="G588" s="4">
        <v>14596</v>
      </c>
      <c r="H588" s="4">
        <v>13302</v>
      </c>
      <c r="I588" s="4">
        <v>17017</v>
      </c>
      <c r="J588" s="4">
        <v>15449</v>
      </c>
      <c r="K588" s="4">
        <v>16166</v>
      </c>
      <c r="L588" s="4">
        <v>14318</v>
      </c>
      <c r="M588" s="4">
        <v>16241</v>
      </c>
      <c r="N588" s="4">
        <v>13841</v>
      </c>
      <c r="O588" s="67"/>
      <c r="P588" s="67"/>
    </row>
    <row r="589" spans="1:16" ht="24.75">
      <c r="A589" s="1044" t="s">
        <v>55</v>
      </c>
      <c r="B589" s="1044"/>
      <c r="C589" s="4">
        <v>2426</v>
      </c>
      <c r="D589" s="4">
        <v>2209</v>
      </c>
      <c r="E589" s="4">
        <v>19181</v>
      </c>
      <c r="F589" s="4">
        <v>17773</v>
      </c>
      <c r="G589" s="4">
        <v>21742</v>
      </c>
      <c r="H589" s="4">
        <v>19892</v>
      </c>
      <c r="I589" s="4">
        <v>20934</v>
      </c>
      <c r="J589" s="4">
        <v>19205</v>
      </c>
      <c r="K589" s="4">
        <v>19893</v>
      </c>
      <c r="L589" s="4">
        <v>17889</v>
      </c>
      <c r="M589" s="4">
        <v>20706</v>
      </c>
      <c r="N589" s="4">
        <v>17808</v>
      </c>
      <c r="O589" s="67"/>
      <c r="P589" s="67"/>
    </row>
    <row r="590" spans="1:16" ht="24.75">
      <c r="A590" s="1044" t="s">
        <v>56</v>
      </c>
      <c r="B590" s="3" t="s">
        <v>57</v>
      </c>
      <c r="C590" s="4">
        <v>1480</v>
      </c>
      <c r="D590" s="4">
        <v>1431</v>
      </c>
      <c r="E590" s="4">
        <v>15063</v>
      </c>
      <c r="F590" s="4">
        <v>14543</v>
      </c>
      <c r="G590" s="4">
        <v>14606</v>
      </c>
      <c r="H590" s="4">
        <v>13089</v>
      </c>
      <c r="I590" s="4">
        <v>15874</v>
      </c>
      <c r="J590" s="4">
        <v>15112</v>
      </c>
      <c r="K590" s="4">
        <v>15254</v>
      </c>
      <c r="L590" s="4">
        <v>14332</v>
      </c>
      <c r="M590" s="4">
        <v>15136</v>
      </c>
      <c r="N590" s="4">
        <v>13988</v>
      </c>
      <c r="O590" s="67"/>
      <c r="P590" s="67"/>
    </row>
    <row r="591" spans="1:16" ht="24.75">
      <c r="A591" s="1044"/>
      <c r="B591" s="3" t="s">
        <v>58</v>
      </c>
      <c r="C591" s="4">
        <v>2356</v>
      </c>
      <c r="D591" s="4">
        <v>2258</v>
      </c>
      <c r="E591" s="4">
        <v>27896</v>
      </c>
      <c r="F591" s="4">
        <v>25912</v>
      </c>
      <c r="G591" s="4">
        <v>32078</v>
      </c>
      <c r="H591" s="4">
        <v>29890</v>
      </c>
      <c r="I591" s="4">
        <v>30058</v>
      </c>
      <c r="J591" s="4">
        <v>27471</v>
      </c>
      <c r="K591" s="4">
        <v>29096</v>
      </c>
      <c r="L591" s="4">
        <v>25429</v>
      </c>
      <c r="M591" s="4">
        <v>29466</v>
      </c>
      <c r="N591" s="4">
        <v>25599</v>
      </c>
      <c r="O591" s="67"/>
      <c r="P591" s="67"/>
    </row>
    <row r="592" spans="1:16" ht="24.75">
      <c r="A592" s="1044"/>
      <c r="B592" s="3" t="s">
        <v>59</v>
      </c>
      <c r="C592" s="4">
        <v>1531</v>
      </c>
      <c r="D592" s="4">
        <v>1527</v>
      </c>
      <c r="E592" s="4">
        <v>14770</v>
      </c>
      <c r="F592" s="4">
        <v>13133</v>
      </c>
      <c r="G592" s="4">
        <v>13390</v>
      </c>
      <c r="H592" s="4">
        <v>11866</v>
      </c>
      <c r="I592" s="4">
        <v>14700</v>
      </c>
      <c r="J592" s="4">
        <v>13568</v>
      </c>
      <c r="K592" s="4">
        <v>13570</v>
      </c>
      <c r="L592" s="4">
        <v>13136</v>
      </c>
      <c r="M592" s="4">
        <v>14659</v>
      </c>
      <c r="N592" s="4">
        <v>12295</v>
      </c>
      <c r="O592" s="67"/>
      <c r="P592" s="67"/>
    </row>
    <row r="593" spans="1:16" ht="24.75">
      <c r="A593" s="1044"/>
      <c r="B593" s="3" t="s">
        <v>60</v>
      </c>
      <c r="C593" s="4">
        <v>862</v>
      </c>
      <c r="D593" s="4">
        <v>717</v>
      </c>
      <c r="E593" s="4">
        <v>8791</v>
      </c>
      <c r="F593" s="4">
        <v>8453</v>
      </c>
      <c r="G593" s="4">
        <v>8246</v>
      </c>
      <c r="H593" s="4">
        <v>7461</v>
      </c>
      <c r="I593" s="4">
        <v>8540</v>
      </c>
      <c r="J593" s="4">
        <v>9291</v>
      </c>
      <c r="K593" s="4">
        <v>9352</v>
      </c>
      <c r="L593" s="4">
        <v>8181</v>
      </c>
      <c r="M593" s="4">
        <v>9436</v>
      </c>
      <c r="N593" s="4">
        <v>8324</v>
      </c>
      <c r="O593" s="67"/>
      <c r="P593" s="67"/>
    </row>
    <row r="594" spans="1:16" ht="24.75">
      <c r="A594" s="1044"/>
      <c r="B594" s="3" t="s">
        <v>61</v>
      </c>
      <c r="C594" s="4">
        <v>1734</v>
      </c>
      <c r="D594" s="4">
        <v>1720</v>
      </c>
      <c r="E594" s="4">
        <v>17945</v>
      </c>
      <c r="F594" s="4">
        <v>16828</v>
      </c>
      <c r="G594" s="4">
        <v>16824</v>
      </c>
      <c r="H594" s="4">
        <v>14596</v>
      </c>
      <c r="I594" s="4">
        <v>19112</v>
      </c>
      <c r="J594" s="4">
        <v>17321</v>
      </c>
      <c r="K594" s="4">
        <v>18054</v>
      </c>
      <c r="L594" s="4">
        <v>16416</v>
      </c>
      <c r="M594" s="4">
        <v>18873</v>
      </c>
      <c r="N594" s="4">
        <v>16441</v>
      </c>
      <c r="O594" s="67"/>
      <c r="P594" s="67"/>
    </row>
    <row r="595" spans="1:16" ht="24.75">
      <c r="A595" s="1044"/>
      <c r="B595" s="3" t="s">
        <v>62</v>
      </c>
      <c r="C595" s="4">
        <v>1132</v>
      </c>
      <c r="D595" s="4">
        <v>1134</v>
      </c>
      <c r="E595" s="4">
        <v>13400</v>
      </c>
      <c r="F595" s="4">
        <v>12720</v>
      </c>
      <c r="G595" s="4">
        <v>12541</v>
      </c>
      <c r="H595" s="4">
        <v>11590</v>
      </c>
      <c r="I595" s="4">
        <v>13702</v>
      </c>
      <c r="J595" s="4">
        <v>13111</v>
      </c>
      <c r="K595" s="4">
        <v>13455</v>
      </c>
      <c r="L595" s="4">
        <v>12298</v>
      </c>
      <c r="M595" s="4">
        <v>13404</v>
      </c>
      <c r="N595" s="4">
        <v>11976</v>
      </c>
      <c r="O595" s="67"/>
      <c r="P595" s="67"/>
    </row>
    <row r="596" spans="1:16" ht="24.75">
      <c r="A596" s="1044" t="s">
        <v>63</v>
      </c>
      <c r="B596" s="1044"/>
      <c r="C596" s="4">
        <v>3296</v>
      </c>
      <c r="D596" s="4">
        <v>3131</v>
      </c>
      <c r="E596" s="4">
        <v>23315</v>
      </c>
      <c r="F596" s="4">
        <v>20559</v>
      </c>
      <c r="G596" s="4">
        <v>24519</v>
      </c>
      <c r="H596" s="4">
        <v>21732</v>
      </c>
      <c r="I596" s="4">
        <v>26688</v>
      </c>
      <c r="J596" s="4">
        <v>24045</v>
      </c>
      <c r="K596" s="4">
        <v>26794</v>
      </c>
      <c r="L596" s="4">
        <v>23384</v>
      </c>
      <c r="M596" s="4">
        <v>26481</v>
      </c>
      <c r="N596" s="4">
        <v>22318</v>
      </c>
      <c r="O596" s="67"/>
      <c r="P596" s="67"/>
    </row>
    <row r="597" spans="1:16" ht="24.75">
      <c r="A597" s="1044" t="s">
        <v>64</v>
      </c>
      <c r="B597" s="1044"/>
      <c r="C597" s="4">
        <v>2311</v>
      </c>
      <c r="D597" s="4">
        <v>2281</v>
      </c>
      <c r="E597" s="4">
        <v>25694</v>
      </c>
      <c r="F597" s="4">
        <v>23520</v>
      </c>
      <c r="G597" s="4">
        <v>25596</v>
      </c>
      <c r="H597" s="4">
        <v>22399</v>
      </c>
      <c r="I597" s="4">
        <v>28757</v>
      </c>
      <c r="J597" s="4">
        <v>25666</v>
      </c>
      <c r="K597" s="4">
        <v>27765</v>
      </c>
      <c r="L597" s="4">
        <v>24275</v>
      </c>
      <c r="M597" s="4">
        <v>27442</v>
      </c>
      <c r="N597" s="4">
        <v>23252</v>
      </c>
      <c r="O597" s="67"/>
      <c r="P597" s="67"/>
    </row>
    <row r="598" spans="1:16" ht="24.75">
      <c r="A598" s="1044" t="s">
        <v>65</v>
      </c>
      <c r="B598" s="1044"/>
      <c r="C598" s="4">
        <v>1277</v>
      </c>
      <c r="D598" s="4">
        <v>1183</v>
      </c>
      <c r="E598" s="4">
        <v>14402</v>
      </c>
      <c r="F598" s="4">
        <v>14223</v>
      </c>
      <c r="G598" s="4">
        <v>15022</v>
      </c>
      <c r="H598" s="4">
        <v>13463</v>
      </c>
      <c r="I598" s="4">
        <v>16530</v>
      </c>
      <c r="J598" s="4">
        <v>15561</v>
      </c>
      <c r="K598" s="4">
        <v>16674</v>
      </c>
      <c r="L598" s="4">
        <v>14474</v>
      </c>
      <c r="M598" s="4">
        <v>15976</v>
      </c>
      <c r="N598" s="4">
        <v>13824</v>
      </c>
      <c r="O598" s="67"/>
      <c r="P598" s="67"/>
    </row>
    <row r="599" spans="1:16" ht="24.75">
      <c r="A599" s="1044" t="s">
        <v>66</v>
      </c>
      <c r="B599" s="1044"/>
      <c r="C599" s="4">
        <v>1478</v>
      </c>
      <c r="D599" s="4">
        <v>1283</v>
      </c>
      <c r="E599" s="4">
        <v>17863</v>
      </c>
      <c r="F599" s="4">
        <v>16621</v>
      </c>
      <c r="G599" s="4">
        <v>19515</v>
      </c>
      <c r="H599" s="4">
        <v>16473</v>
      </c>
      <c r="I599" s="4">
        <v>20169</v>
      </c>
      <c r="J599" s="4">
        <v>17881</v>
      </c>
      <c r="K599" s="4">
        <v>19115</v>
      </c>
      <c r="L599" s="4">
        <v>17496</v>
      </c>
      <c r="M599" s="4">
        <v>19060</v>
      </c>
      <c r="N599" s="4">
        <v>16939</v>
      </c>
      <c r="O599" s="67"/>
      <c r="P599" s="67"/>
    </row>
    <row r="600" spans="1:16" ht="24.75">
      <c r="A600" s="1044" t="s">
        <v>67</v>
      </c>
      <c r="B600" s="1044"/>
      <c r="C600" s="4">
        <v>1332</v>
      </c>
      <c r="D600" s="4">
        <v>1300</v>
      </c>
      <c r="E600" s="4">
        <v>16806</v>
      </c>
      <c r="F600" s="4">
        <v>15359</v>
      </c>
      <c r="G600" s="4">
        <v>17446</v>
      </c>
      <c r="H600" s="4">
        <v>14014</v>
      </c>
      <c r="I600" s="4">
        <v>18790</v>
      </c>
      <c r="J600" s="4">
        <v>16283</v>
      </c>
      <c r="K600" s="4">
        <v>17841</v>
      </c>
      <c r="L600" s="4">
        <v>15211</v>
      </c>
      <c r="M600" s="4">
        <v>17920</v>
      </c>
      <c r="N600" s="4">
        <v>14252</v>
      </c>
      <c r="O600" s="67"/>
      <c r="P600" s="67"/>
    </row>
    <row r="601" spans="1:16" ht="24.75">
      <c r="A601" s="1044" t="s">
        <v>68</v>
      </c>
      <c r="B601" s="1044"/>
      <c r="C601" s="4">
        <v>795</v>
      </c>
      <c r="D601" s="4">
        <v>825</v>
      </c>
      <c r="E601" s="4">
        <v>9815</v>
      </c>
      <c r="F601" s="4">
        <v>8872</v>
      </c>
      <c r="G601" s="4">
        <v>9969</v>
      </c>
      <c r="H601" s="4">
        <v>8550</v>
      </c>
      <c r="I601" s="4">
        <v>10918</v>
      </c>
      <c r="J601" s="4">
        <v>9526</v>
      </c>
      <c r="K601" s="4">
        <v>10702</v>
      </c>
      <c r="L601" s="4">
        <v>9266</v>
      </c>
      <c r="M601" s="4">
        <v>10085</v>
      </c>
      <c r="N601" s="4">
        <v>8289</v>
      </c>
      <c r="O601" s="67"/>
      <c r="P601" s="67"/>
    </row>
    <row r="602" spans="1:16" ht="24.75">
      <c r="A602" s="1044" t="s">
        <v>69</v>
      </c>
      <c r="B602" s="1044"/>
      <c r="C602" s="4">
        <v>1354</v>
      </c>
      <c r="D602" s="4">
        <v>1360</v>
      </c>
      <c r="E602" s="4">
        <v>16241</v>
      </c>
      <c r="F602" s="4">
        <v>14237</v>
      </c>
      <c r="G602" s="4">
        <v>17837</v>
      </c>
      <c r="H602" s="4">
        <v>14492</v>
      </c>
      <c r="I602" s="4">
        <v>18726</v>
      </c>
      <c r="J602" s="4">
        <v>15936</v>
      </c>
      <c r="K602" s="4">
        <v>18054</v>
      </c>
      <c r="L602" s="4">
        <v>14812</v>
      </c>
      <c r="M602" s="4">
        <v>17236</v>
      </c>
      <c r="N602" s="4">
        <v>14136</v>
      </c>
      <c r="O602" s="67"/>
      <c r="P602" s="67"/>
    </row>
    <row r="603" spans="1:16" ht="24.75">
      <c r="A603" s="1044" t="s">
        <v>70</v>
      </c>
      <c r="B603" s="1044"/>
      <c r="C603" s="4">
        <v>2509</v>
      </c>
      <c r="D603" s="4">
        <v>2404</v>
      </c>
      <c r="E603" s="4">
        <v>25353</v>
      </c>
      <c r="F603" s="4">
        <v>23104</v>
      </c>
      <c r="G603" s="4">
        <v>26337</v>
      </c>
      <c r="H603" s="4">
        <v>20820</v>
      </c>
      <c r="I603" s="4">
        <v>28570</v>
      </c>
      <c r="J603" s="4">
        <v>25045</v>
      </c>
      <c r="K603" s="4">
        <v>27829</v>
      </c>
      <c r="L603" s="4">
        <v>24624</v>
      </c>
      <c r="M603" s="4">
        <v>26974</v>
      </c>
      <c r="N603" s="4">
        <v>22287</v>
      </c>
      <c r="O603" s="67"/>
      <c r="P603" s="67"/>
    </row>
    <row r="604" spans="1:16" ht="24.75">
      <c r="A604" s="1044" t="s">
        <v>71</v>
      </c>
      <c r="B604" s="1044"/>
      <c r="C604" s="4">
        <v>2210</v>
      </c>
      <c r="D604" s="4">
        <v>3160</v>
      </c>
      <c r="E604" s="4">
        <v>11411</v>
      </c>
      <c r="F604" s="4">
        <v>10931</v>
      </c>
      <c r="G604" s="4">
        <v>14320</v>
      </c>
      <c r="H604" s="4">
        <v>10829</v>
      </c>
      <c r="I604" s="4">
        <v>15030</v>
      </c>
      <c r="J604" s="4">
        <v>12294</v>
      </c>
      <c r="K604" s="4">
        <v>16365</v>
      </c>
      <c r="L604" s="4">
        <v>12258</v>
      </c>
      <c r="M604" s="4">
        <v>16669</v>
      </c>
      <c r="N604" s="4">
        <v>10931</v>
      </c>
      <c r="O604" s="67"/>
      <c r="P604" s="67"/>
    </row>
    <row r="605" spans="1:16" ht="24.75">
      <c r="A605" s="1044" t="s">
        <v>72</v>
      </c>
      <c r="B605" s="1044"/>
      <c r="C605" s="4">
        <v>3055</v>
      </c>
      <c r="D605" s="4">
        <v>3251</v>
      </c>
      <c r="E605" s="4">
        <v>34349</v>
      </c>
      <c r="F605" s="4">
        <v>33776</v>
      </c>
      <c r="G605" s="4">
        <v>35265</v>
      </c>
      <c r="H605" s="4">
        <v>32234</v>
      </c>
      <c r="I605" s="4">
        <v>39750</v>
      </c>
      <c r="J605" s="4">
        <v>37294</v>
      </c>
      <c r="K605" s="4">
        <v>38673</v>
      </c>
      <c r="L605" s="4">
        <v>34761</v>
      </c>
      <c r="M605" s="4">
        <v>37955</v>
      </c>
      <c r="N605" s="4">
        <v>33674</v>
      </c>
      <c r="O605" s="5"/>
      <c r="P605" s="5"/>
    </row>
    <row r="606" spans="1:16" ht="24.75">
      <c r="A606" s="1047" t="s">
        <v>32</v>
      </c>
      <c r="B606" s="1047"/>
      <c r="C606" s="20">
        <f t="shared" ref="C606:N606" si="77">SUM(C586:C605)</f>
        <v>41034</v>
      </c>
      <c r="D606" s="20">
        <f t="shared" si="77"/>
        <v>39727</v>
      </c>
      <c r="E606" s="20">
        <f t="shared" si="77"/>
        <v>389144</v>
      </c>
      <c r="F606" s="20">
        <f t="shared" si="77"/>
        <v>361890</v>
      </c>
      <c r="G606" s="20">
        <f t="shared" si="77"/>
        <v>405167</v>
      </c>
      <c r="H606" s="20">
        <f t="shared" si="77"/>
        <v>356470</v>
      </c>
      <c r="I606" s="20">
        <f t="shared" si="77"/>
        <v>431996</v>
      </c>
      <c r="J606" s="20">
        <f t="shared" si="77"/>
        <v>390092</v>
      </c>
      <c r="K606" s="20">
        <f t="shared" si="77"/>
        <v>418147</v>
      </c>
      <c r="L606" s="20">
        <f t="shared" si="77"/>
        <v>369332</v>
      </c>
      <c r="M606" s="20">
        <f t="shared" si="77"/>
        <v>421482</v>
      </c>
      <c r="N606" s="20">
        <f t="shared" si="77"/>
        <v>353336</v>
      </c>
      <c r="O606" s="5"/>
      <c r="P606" s="5"/>
    </row>
    <row r="607" spans="1:16">
      <c r="A607" s="1090"/>
      <c r="B607" s="1090"/>
      <c r="C607" s="1090"/>
      <c r="D607" s="1090"/>
      <c r="E607" s="1090"/>
      <c r="F607" s="1090"/>
      <c r="G607" s="1090"/>
      <c r="H607" s="1090"/>
      <c r="I607" s="1090"/>
      <c r="J607" s="1090"/>
      <c r="K607" s="1090"/>
      <c r="L607" s="1090"/>
      <c r="M607" s="1090"/>
      <c r="N607" s="1090"/>
    </row>
    <row r="608" spans="1:16" ht="15.75">
      <c r="A608" s="1091"/>
      <c r="B608" s="1091"/>
      <c r="C608" s="1091"/>
      <c r="D608" s="1091"/>
      <c r="E608" s="1091"/>
      <c r="F608" s="1091"/>
      <c r="G608" s="1091"/>
      <c r="H608" s="1091"/>
      <c r="I608" s="1091"/>
      <c r="J608" s="1091"/>
      <c r="K608" s="1091"/>
      <c r="L608" s="1091"/>
      <c r="M608" s="1091"/>
      <c r="N608" s="1091"/>
    </row>
    <row r="611" spans="1:17" ht="18">
      <c r="A611" s="1048" t="s">
        <v>162</v>
      </c>
      <c r="B611" s="1048"/>
      <c r="C611" s="1048"/>
      <c r="D611" s="1048"/>
      <c r="E611" s="1048"/>
      <c r="F611" s="1048"/>
      <c r="G611" s="1048"/>
      <c r="H611" s="1048"/>
      <c r="I611" s="1048"/>
      <c r="J611" s="1048"/>
      <c r="K611" s="1048"/>
      <c r="L611" s="1048"/>
      <c r="M611" s="1048"/>
      <c r="N611" s="1048"/>
      <c r="O611" s="1048"/>
      <c r="P611" s="1048"/>
      <c r="Q611" s="1048"/>
    </row>
    <row r="612" spans="1:17" ht="18">
      <c r="A612" s="1087" t="s">
        <v>9</v>
      </c>
      <c r="B612" s="1048"/>
      <c r="C612" s="1048"/>
      <c r="D612" s="1048"/>
      <c r="E612" s="1048"/>
      <c r="F612" s="1048"/>
      <c r="G612" s="1048"/>
      <c r="H612" s="1048"/>
      <c r="I612" s="1048"/>
      <c r="J612" s="1048"/>
      <c r="K612" s="1048"/>
      <c r="L612" s="1048"/>
      <c r="M612" s="1048"/>
      <c r="N612" s="1048"/>
      <c r="O612" s="1048"/>
      <c r="P612" s="1048"/>
      <c r="Q612" s="1048"/>
    </row>
    <row r="613" spans="1:17" ht="15.75">
      <c r="A613" s="1059" t="s">
        <v>113</v>
      </c>
      <c r="B613" s="1070"/>
      <c r="C613" s="1059" t="s">
        <v>41</v>
      </c>
      <c r="D613" s="1059"/>
      <c r="E613" s="1059" t="s">
        <v>42</v>
      </c>
      <c r="F613" s="1059"/>
      <c r="G613" s="1059" t="s">
        <v>43</v>
      </c>
      <c r="H613" s="1059"/>
      <c r="I613" s="1059" t="s">
        <v>73</v>
      </c>
      <c r="J613" s="1059"/>
      <c r="K613" s="1059" t="s">
        <v>44</v>
      </c>
      <c r="L613" s="1059"/>
      <c r="M613" s="1059" t="s">
        <v>74</v>
      </c>
      <c r="N613" s="1059"/>
      <c r="O613" s="1059" t="s">
        <v>77</v>
      </c>
      <c r="P613" s="1059"/>
    </row>
    <row r="614" spans="1:17" ht="15.75">
      <c r="A614" s="1059"/>
      <c r="B614" s="1070"/>
      <c r="C614" s="25" t="s">
        <v>33</v>
      </c>
      <c r="D614" s="25" t="s">
        <v>34</v>
      </c>
      <c r="E614" s="25" t="s">
        <v>33</v>
      </c>
      <c r="F614" s="25" t="s">
        <v>34</v>
      </c>
      <c r="G614" s="25" t="s">
        <v>33</v>
      </c>
      <c r="H614" s="25" t="s">
        <v>34</v>
      </c>
      <c r="I614" s="25" t="s">
        <v>33</v>
      </c>
      <c r="J614" s="25" t="s">
        <v>34</v>
      </c>
      <c r="K614" s="25" t="s">
        <v>33</v>
      </c>
      <c r="L614" s="25" t="s">
        <v>34</v>
      </c>
      <c r="M614" s="25" t="s">
        <v>33</v>
      </c>
      <c r="N614" s="25" t="s">
        <v>34</v>
      </c>
      <c r="O614" s="25" t="s">
        <v>33</v>
      </c>
      <c r="P614" s="25" t="s">
        <v>34</v>
      </c>
    </row>
    <row r="615" spans="1:17" ht="15.75">
      <c r="A615" s="1060" t="s">
        <v>52</v>
      </c>
      <c r="B615" s="1066"/>
      <c r="C615" s="37">
        <v>111</v>
      </c>
      <c r="D615" s="37">
        <v>59</v>
      </c>
      <c r="E615" s="37">
        <v>733</v>
      </c>
      <c r="F615" s="37">
        <v>396</v>
      </c>
      <c r="G615" s="37">
        <v>629</v>
      </c>
      <c r="H615" s="37">
        <v>277</v>
      </c>
      <c r="I615" s="37">
        <v>566</v>
      </c>
      <c r="J615" s="37">
        <v>287</v>
      </c>
      <c r="K615" s="37">
        <v>417</v>
      </c>
      <c r="L615" s="37">
        <v>207</v>
      </c>
      <c r="M615" s="37">
        <v>408</v>
      </c>
      <c r="N615" s="37">
        <v>180</v>
      </c>
      <c r="O615" s="37">
        <v>334</v>
      </c>
      <c r="P615" s="37">
        <v>128</v>
      </c>
    </row>
    <row r="616" spans="1:17" ht="15.75">
      <c r="A616" s="1060" t="s">
        <v>53</v>
      </c>
      <c r="B616" s="1066"/>
      <c r="C616" s="37">
        <v>6</v>
      </c>
      <c r="D616" s="37">
        <v>2</v>
      </c>
      <c r="E616" s="37">
        <v>91</v>
      </c>
      <c r="F616" s="37">
        <v>28</v>
      </c>
      <c r="G616" s="37">
        <v>54</v>
      </c>
      <c r="H616" s="37">
        <v>15</v>
      </c>
      <c r="I616" s="37">
        <v>73</v>
      </c>
      <c r="J616" s="37">
        <v>11</v>
      </c>
      <c r="K616" s="37">
        <v>43</v>
      </c>
      <c r="L616" s="37">
        <v>9</v>
      </c>
      <c r="M616" s="37">
        <v>42</v>
      </c>
      <c r="N616" s="37">
        <v>9</v>
      </c>
      <c r="O616" s="37">
        <v>43</v>
      </c>
      <c r="P616" s="37">
        <v>9</v>
      </c>
    </row>
    <row r="617" spans="1:17" ht="15.75">
      <c r="A617" s="1060" t="s">
        <v>54</v>
      </c>
      <c r="B617" s="1066"/>
      <c r="C617" s="37">
        <v>48</v>
      </c>
      <c r="D617" s="37">
        <v>38</v>
      </c>
      <c r="E617" s="37">
        <v>200</v>
      </c>
      <c r="F617" s="37">
        <v>139</v>
      </c>
      <c r="G617" s="37">
        <v>193</v>
      </c>
      <c r="H617" s="37">
        <v>129</v>
      </c>
      <c r="I617" s="37">
        <v>120</v>
      </c>
      <c r="J617" s="37">
        <v>78</v>
      </c>
      <c r="K617" s="37">
        <v>139</v>
      </c>
      <c r="L617" s="37">
        <v>95</v>
      </c>
      <c r="M617" s="37">
        <v>66</v>
      </c>
      <c r="N617" s="37">
        <v>46</v>
      </c>
      <c r="O617" s="37">
        <v>49</v>
      </c>
      <c r="P617" s="37">
        <v>25</v>
      </c>
    </row>
    <row r="618" spans="1:17" ht="15.75">
      <c r="A618" s="1060" t="s">
        <v>55</v>
      </c>
      <c r="B618" s="1066"/>
      <c r="C618" s="37">
        <v>0</v>
      </c>
      <c r="D618" s="37">
        <v>0</v>
      </c>
      <c r="E618" s="37">
        <v>0</v>
      </c>
      <c r="F618" s="37">
        <v>0</v>
      </c>
      <c r="G618" s="37">
        <v>0</v>
      </c>
      <c r="H618" s="37">
        <v>0</v>
      </c>
      <c r="I618" s="37">
        <v>0</v>
      </c>
      <c r="J618" s="37">
        <v>0</v>
      </c>
      <c r="K618" s="37">
        <v>0</v>
      </c>
      <c r="L618" s="37">
        <v>0</v>
      </c>
      <c r="M618" s="37">
        <v>0</v>
      </c>
      <c r="N618" s="37">
        <v>0</v>
      </c>
      <c r="O618" s="37">
        <v>0</v>
      </c>
      <c r="P618" s="37">
        <v>0</v>
      </c>
    </row>
    <row r="619" spans="1:17" ht="15.75">
      <c r="A619" s="1060" t="s">
        <v>56</v>
      </c>
      <c r="B619" s="16" t="s">
        <v>99</v>
      </c>
      <c r="C619" s="37">
        <v>46</v>
      </c>
      <c r="D619" s="37">
        <v>27</v>
      </c>
      <c r="E619" s="37">
        <v>568</v>
      </c>
      <c r="F619" s="37">
        <v>268</v>
      </c>
      <c r="G619" s="37">
        <v>369</v>
      </c>
      <c r="H619" s="37">
        <v>205</v>
      </c>
      <c r="I619" s="37">
        <v>310</v>
      </c>
      <c r="J619" s="37">
        <v>144</v>
      </c>
      <c r="K619" s="37">
        <v>232</v>
      </c>
      <c r="L619" s="37">
        <v>90</v>
      </c>
      <c r="M619" s="37">
        <v>173</v>
      </c>
      <c r="N619" s="37">
        <v>79</v>
      </c>
      <c r="O619" s="37">
        <v>177</v>
      </c>
      <c r="P619" s="37">
        <v>68</v>
      </c>
    </row>
    <row r="620" spans="1:17" ht="15.75">
      <c r="A620" s="1060"/>
      <c r="B620" s="16" t="s">
        <v>100</v>
      </c>
      <c r="C620" s="37">
        <v>151</v>
      </c>
      <c r="D620" s="37">
        <v>155</v>
      </c>
      <c r="E620" s="37">
        <v>1011</v>
      </c>
      <c r="F620" s="37">
        <v>711</v>
      </c>
      <c r="G620" s="37">
        <v>496</v>
      </c>
      <c r="H620" s="37">
        <v>335</v>
      </c>
      <c r="I620" s="37">
        <v>755</v>
      </c>
      <c r="J620" s="37">
        <v>537</v>
      </c>
      <c r="K620" s="37">
        <v>459</v>
      </c>
      <c r="L620" s="37">
        <v>270</v>
      </c>
      <c r="M620" s="37">
        <v>394</v>
      </c>
      <c r="N620" s="37">
        <v>292</v>
      </c>
      <c r="O620" s="37">
        <v>389</v>
      </c>
      <c r="P620" s="37">
        <v>232</v>
      </c>
    </row>
    <row r="621" spans="1:17" ht="15.75">
      <c r="A621" s="1060"/>
      <c r="B621" s="16" t="s">
        <v>101</v>
      </c>
      <c r="C621" s="37">
        <v>4</v>
      </c>
      <c r="D621" s="37">
        <v>2</v>
      </c>
      <c r="E621" s="37">
        <v>45</v>
      </c>
      <c r="F621" s="37">
        <v>15</v>
      </c>
      <c r="G621" s="37">
        <v>24</v>
      </c>
      <c r="H621" s="37">
        <v>6</v>
      </c>
      <c r="I621" s="37">
        <v>20</v>
      </c>
      <c r="J621" s="37">
        <v>10</v>
      </c>
      <c r="K621" s="37">
        <v>25</v>
      </c>
      <c r="L621" s="37">
        <v>4</v>
      </c>
      <c r="M621" s="37">
        <v>25</v>
      </c>
      <c r="N621" s="37">
        <v>5</v>
      </c>
      <c r="O621" s="37">
        <v>28</v>
      </c>
      <c r="P621" s="37">
        <v>4</v>
      </c>
    </row>
    <row r="622" spans="1:17" ht="15.75">
      <c r="A622" s="1060"/>
      <c r="B622" s="16" t="s">
        <v>104</v>
      </c>
      <c r="C622" s="37">
        <v>35</v>
      </c>
      <c r="D622" s="37">
        <v>27</v>
      </c>
      <c r="E622" s="37">
        <v>331</v>
      </c>
      <c r="F622" s="37">
        <v>251</v>
      </c>
      <c r="G622" s="37">
        <v>359</v>
      </c>
      <c r="H622" s="37">
        <v>283</v>
      </c>
      <c r="I622" s="37">
        <v>310</v>
      </c>
      <c r="J622" s="37">
        <v>204</v>
      </c>
      <c r="K622" s="37">
        <v>248</v>
      </c>
      <c r="L622" s="37">
        <v>159</v>
      </c>
      <c r="M622" s="37">
        <v>180</v>
      </c>
      <c r="N622" s="37">
        <v>128</v>
      </c>
      <c r="O622" s="37">
        <v>162</v>
      </c>
      <c r="P622" s="37">
        <v>120</v>
      </c>
    </row>
    <row r="623" spans="1:17" ht="15.75">
      <c r="A623" s="1060"/>
      <c r="B623" s="16" t="s">
        <v>105</v>
      </c>
      <c r="C623" s="37">
        <v>13</v>
      </c>
      <c r="D623" s="37">
        <v>14</v>
      </c>
      <c r="E623" s="37">
        <v>250</v>
      </c>
      <c r="F623" s="37">
        <v>164</v>
      </c>
      <c r="G623" s="37">
        <v>183</v>
      </c>
      <c r="H623" s="37">
        <v>106</v>
      </c>
      <c r="I623" s="37">
        <v>125</v>
      </c>
      <c r="J623" s="37">
        <v>66</v>
      </c>
      <c r="K623" s="37">
        <v>76</v>
      </c>
      <c r="L623" s="37">
        <v>48</v>
      </c>
      <c r="M623" s="37">
        <v>97</v>
      </c>
      <c r="N623" s="37">
        <v>53</v>
      </c>
      <c r="O623" s="37">
        <v>84</v>
      </c>
      <c r="P623" s="37">
        <v>39</v>
      </c>
    </row>
    <row r="624" spans="1:17" ht="15.75">
      <c r="A624" s="1060"/>
      <c r="B624" s="16" t="s">
        <v>106</v>
      </c>
      <c r="C624" s="37">
        <v>104</v>
      </c>
      <c r="D624" s="37">
        <v>68</v>
      </c>
      <c r="E624" s="37">
        <v>312</v>
      </c>
      <c r="F624" s="37">
        <v>209</v>
      </c>
      <c r="G624" s="37">
        <v>283</v>
      </c>
      <c r="H624" s="37">
        <v>199</v>
      </c>
      <c r="I624" s="37">
        <v>280</v>
      </c>
      <c r="J624" s="37">
        <v>206</v>
      </c>
      <c r="K624" s="37">
        <v>184</v>
      </c>
      <c r="L624" s="37">
        <v>149</v>
      </c>
      <c r="M624" s="37">
        <v>185</v>
      </c>
      <c r="N624" s="37">
        <v>132</v>
      </c>
      <c r="O624" s="37">
        <v>167</v>
      </c>
      <c r="P624" s="37">
        <v>111</v>
      </c>
    </row>
    <row r="625" spans="1:16" ht="15.75">
      <c r="A625" s="1060" t="s">
        <v>63</v>
      </c>
      <c r="B625" s="1066"/>
      <c r="C625" s="37">
        <v>12</v>
      </c>
      <c r="D625" s="37">
        <v>6</v>
      </c>
      <c r="E625" s="37">
        <v>85</v>
      </c>
      <c r="F625" s="37">
        <v>55</v>
      </c>
      <c r="G625" s="37">
        <v>82</v>
      </c>
      <c r="H625" s="37">
        <v>41</v>
      </c>
      <c r="I625" s="37">
        <v>53</v>
      </c>
      <c r="J625" s="37">
        <v>24</v>
      </c>
      <c r="K625" s="37">
        <v>52</v>
      </c>
      <c r="L625" s="37">
        <v>26</v>
      </c>
      <c r="M625" s="37">
        <v>76</v>
      </c>
      <c r="N625" s="37">
        <v>48</v>
      </c>
      <c r="O625" s="37">
        <v>55</v>
      </c>
      <c r="P625" s="37">
        <v>36</v>
      </c>
    </row>
    <row r="626" spans="1:16" ht="15.75">
      <c r="A626" s="1060" t="s">
        <v>64</v>
      </c>
      <c r="B626" s="1066"/>
      <c r="C626" s="37">
        <v>38</v>
      </c>
      <c r="D626" s="37">
        <v>17</v>
      </c>
      <c r="E626" s="37">
        <v>274</v>
      </c>
      <c r="F626" s="37">
        <v>112</v>
      </c>
      <c r="G626" s="37">
        <v>144</v>
      </c>
      <c r="H626" s="37">
        <v>57</v>
      </c>
      <c r="I626" s="37">
        <v>126</v>
      </c>
      <c r="J626" s="37">
        <v>61</v>
      </c>
      <c r="K626" s="37">
        <v>101</v>
      </c>
      <c r="L626" s="37">
        <v>41</v>
      </c>
      <c r="M626" s="37">
        <v>135</v>
      </c>
      <c r="N626" s="37">
        <v>42</v>
      </c>
      <c r="O626" s="37">
        <v>59</v>
      </c>
      <c r="P626" s="37">
        <v>28</v>
      </c>
    </row>
    <row r="627" spans="1:16" ht="15.75">
      <c r="A627" s="1060" t="s">
        <v>132</v>
      </c>
      <c r="B627" s="1066"/>
      <c r="C627" s="37">
        <v>38</v>
      </c>
      <c r="D627" s="37">
        <v>84</v>
      </c>
      <c r="E627" s="37">
        <v>399</v>
      </c>
      <c r="F627" s="37">
        <v>202</v>
      </c>
      <c r="G627" s="37">
        <v>384</v>
      </c>
      <c r="H627" s="37">
        <v>164</v>
      </c>
      <c r="I627" s="37">
        <v>339</v>
      </c>
      <c r="J627" s="37">
        <v>129</v>
      </c>
      <c r="K627" s="37">
        <v>276</v>
      </c>
      <c r="L627" s="37">
        <v>104</v>
      </c>
      <c r="M627" s="37">
        <v>267</v>
      </c>
      <c r="N627" s="37">
        <v>103</v>
      </c>
      <c r="O627" s="37">
        <v>193</v>
      </c>
      <c r="P627" s="37">
        <v>73</v>
      </c>
    </row>
    <row r="628" spans="1:16" ht="15.75">
      <c r="A628" s="1060" t="s">
        <v>134</v>
      </c>
      <c r="B628" s="1066"/>
      <c r="C628" s="37">
        <v>72</v>
      </c>
      <c r="D628" s="37">
        <v>35</v>
      </c>
      <c r="E628" s="37">
        <v>763</v>
      </c>
      <c r="F628" s="37">
        <v>296</v>
      </c>
      <c r="G628" s="37">
        <v>398</v>
      </c>
      <c r="H628" s="37">
        <v>186</v>
      </c>
      <c r="I628" s="37">
        <v>427</v>
      </c>
      <c r="J628" s="37">
        <v>198</v>
      </c>
      <c r="K628" s="37">
        <v>332</v>
      </c>
      <c r="L628" s="37">
        <v>161</v>
      </c>
      <c r="M628" s="37">
        <v>270</v>
      </c>
      <c r="N628" s="37">
        <v>148</v>
      </c>
      <c r="O628" s="37">
        <v>187</v>
      </c>
      <c r="P628" s="37">
        <v>118</v>
      </c>
    </row>
    <row r="629" spans="1:16" ht="15.75">
      <c r="A629" s="1060" t="s">
        <v>133</v>
      </c>
      <c r="B629" s="1066"/>
      <c r="C629" s="37">
        <v>76</v>
      </c>
      <c r="D629" s="37">
        <v>56</v>
      </c>
      <c r="E629" s="37">
        <v>289</v>
      </c>
      <c r="F629" s="37">
        <v>145</v>
      </c>
      <c r="G629" s="37">
        <v>284</v>
      </c>
      <c r="H629" s="37">
        <v>131</v>
      </c>
      <c r="I629" s="37">
        <v>176</v>
      </c>
      <c r="J629" s="37">
        <v>96</v>
      </c>
      <c r="K629" s="37">
        <v>133</v>
      </c>
      <c r="L629" s="37">
        <v>65</v>
      </c>
      <c r="M629" s="37">
        <v>127</v>
      </c>
      <c r="N629" s="37">
        <v>68</v>
      </c>
      <c r="O629" s="37">
        <v>105</v>
      </c>
      <c r="P629" s="37">
        <v>34</v>
      </c>
    </row>
    <row r="630" spans="1:16" ht="15.75">
      <c r="A630" s="1060" t="s">
        <v>68</v>
      </c>
      <c r="B630" s="1066"/>
      <c r="C630" s="37">
        <v>11</v>
      </c>
      <c r="D630" s="37">
        <v>4</v>
      </c>
      <c r="E630" s="37">
        <v>163</v>
      </c>
      <c r="F630" s="37">
        <v>57</v>
      </c>
      <c r="G630" s="37">
        <v>106</v>
      </c>
      <c r="H630" s="37">
        <v>29</v>
      </c>
      <c r="I630" s="37">
        <v>60</v>
      </c>
      <c r="J630" s="37">
        <v>31</v>
      </c>
      <c r="K630" s="37">
        <v>80</v>
      </c>
      <c r="L630" s="37">
        <v>33</v>
      </c>
      <c r="M630" s="37">
        <v>54</v>
      </c>
      <c r="N630" s="37">
        <v>15</v>
      </c>
      <c r="O630" s="37">
        <v>65</v>
      </c>
      <c r="P630" s="37">
        <v>17</v>
      </c>
    </row>
    <row r="631" spans="1:16" ht="15.75">
      <c r="A631" s="1060" t="s">
        <v>69</v>
      </c>
      <c r="B631" s="1066"/>
      <c r="C631" s="37">
        <v>16</v>
      </c>
      <c r="D631" s="37">
        <v>6</v>
      </c>
      <c r="E631" s="37">
        <v>211</v>
      </c>
      <c r="F631" s="37">
        <v>70</v>
      </c>
      <c r="G631" s="37">
        <v>165</v>
      </c>
      <c r="H631" s="37">
        <v>50</v>
      </c>
      <c r="I631" s="37">
        <v>93</v>
      </c>
      <c r="J631" s="37">
        <v>29</v>
      </c>
      <c r="K631" s="37">
        <v>60</v>
      </c>
      <c r="L631" s="37">
        <v>20</v>
      </c>
      <c r="M631" s="37">
        <v>55</v>
      </c>
      <c r="N631" s="37">
        <v>18</v>
      </c>
      <c r="O631" s="37">
        <v>52</v>
      </c>
      <c r="P631" s="37">
        <v>18</v>
      </c>
    </row>
    <row r="632" spans="1:16" ht="15.75">
      <c r="A632" s="1060" t="s">
        <v>70</v>
      </c>
      <c r="B632" s="1066"/>
      <c r="C632" s="37">
        <v>61</v>
      </c>
      <c r="D632" s="37">
        <v>30</v>
      </c>
      <c r="E632" s="37">
        <v>618</v>
      </c>
      <c r="F632" s="37">
        <v>261</v>
      </c>
      <c r="G632" s="37">
        <v>532</v>
      </c>
      <c r="H632" s="37">
        <v>205</v>
      </c>
      <c r="I632" s="37">
        <v>410</v>
      </c>
      <c r="J632" s="37">
        <v>160</v>
      </c>
      <c r="K632" s="37">
        <v>303</v>
      </c>
      <c r="L632" s="37">
        <v>95</v>
      </c>
      <c r="M632" s="37">
        <v>325</v>
      </c>
      <c r="N632" s="37">
        <v>74</v>
      </c>
      <c r="O632" s="37">
        <v>325</v>
      </c>
      <c r="P632" s="37">
        <v>84</v>
      </c>
    </row>
    <row r="633" spans="1:16" ht="15.75">
      <c r="A633" s="1060" t="s">
        <v>71</v>
      </c>
      <c r="B633" s="1066"/>
      <c r="C633" s="37">
        <v>16</v>
      </c>
      <c r="D633" s="37">
        <v>5</v>
      </c>
      <c r="E633" s="37">
        <v>213</v>
      </c>
      <c r="F633" s="37">
        <v>81</v>
      </c>
      <c r="G633" s="37">
        <v>35</v>
      </c>
      <c r="H633" s="37">
        <v>41</v>
      </c>
      <c r="I633" s="37">
        <v>180</v>
      </c>
      <c r="J633" s="37">
        <v>38</v>
      </c>
      <c r="K633" s="37">
        <v>74</v>
      </c>
      <c r="L633" s="37">
        <v>27</v>
      </c>
      <c r="M633" s="37">
        <v>71</v>
      </c>
      <c r="N633" s="37">
        <v>28</v>
      </c>
      <c r="O633" s="37">
        <v>93</v>
      </c>
      <c r="P633" s="37">
        <v>32</v>
      </c>
    </row>
    <row r="634" spans="1:16" ht="15.75">
      <c r="A634" s="1060" t="s">
        <v>72</v>
      </c>
      <c r="B634" s="1066"/>
      <c r="C634" s="37">
        <v>309</v>
      </c>
      <c r="D634" s="37">
        <v>129</v>
      </c>
      <c r="E634" s="37">
        <v>3682</v>
      </c>
      <c r="F634" s="37">
        <v>1598</v>
      </c>
      <c r="G634" s="37">
        <v>2846</v>
      </c>
      <c r="H634" s="37">
        <v>1142</v>
      </c>
      <c r="I634" s="37">
        <v>2225</v>
      </c>
      <c r="J634" s="37">
        <v>907</v>
      </c>
      <c r="K634" s="37">
        <v>1999</v>
      </c>
      <c r="L634" s="37">
        <v>859</v>
      </c>
      <c r="M634" s="37">
        <v>1800</v>
      </c>
      <c r="N634" s="37">
        <v>637</v>
      </c>
      <c r="O634" s="37">
        <v>1701</v>
      </c>
      <c r="P634" s="37">
        <v>668</v>
      </c>
    </row>
    <row r="635" spans="1:16" ht="15.75">
      <c r="A635" s="1059" t="s">
        <v>32</v>
      </c>
      <c r="B635" s="1070"/>
      <c r="C635" s="38">
        <f t="shared" ref="C635:P635" si="78">SUM(C615:C634)</f>
        <v>1167</v>
      </c>
      <c r="D635" s="38">
        <f t="shared" si="78"/>
        <v>764</v>
      </c>
      <c r="E635" s="38">
        <f t="shared" si="78"/>
        <v>10238</v>
      </c>
      <c r="F635" s="38">
        <f t="shared" si="78"/>
        <v>5058</v>
      </c>
      <c r="G635" s="38">
        <f t="shared" si="78"/>
        <v>7566</v>
      </c>
      <c r="H635" s="38">
        <f t="shared" si="78"/>
        <v>3601</v>
      </c>
      <c r="I635" s="38">
        <f t="shared" si="78"/>
        <v>6648</v>
      </c>
      <c r="J635" s="38">
        <f t="shared" si="78"/>
        <v>3216</v>
      </c>
      <c r="K635" s="38">
        <f t="shared" si="78"/>
        <v>5233</v>
      </c>
      <c r="L635" s="38">
        <f t="shared" si="78"/>
        <v>2462</v>
      </c>
      <c r="M635" s="38">
        <f t="shared" si="78"/>
        <v>4750</v>
      </c>
      <c r="N635" s="38">
        <f t="shared" si="78"/>
        <v>2105</v>
      </c>
      <c r="O635" s="38">
        <f t="shared" si="78"/>
        <v>4268</v>
      </c>
      <c r="P635" s="38">
        <f t="shared" si="78"/>
        <v>1844</v>
      </c>
    </row>
    <row r="636" spans="1:16" ht="15.75">
      <c r="A636" s="28"/>
      <c r="B636" s="28"/>
      <c r="C636" s="29"/>
      <c r="D636" s="29"/>
      <c r="E636" s="29"/>
      <c r="F636" s="29"/>
      <c r="G636" s="29"/>
      <c r="H636" s="29"/>
      <c r="I636" s="29"/>
      <c r="J636" s="29"/>
      <c r="K636" s="29"/>
      <c r="L636" s="29"/>
      <c r="M636" s="29"/>
      <c r="N636" s="29"/>
      <c r="O636" s="29"/>
      <c r="P636" s="29"/>
    </row>
    <row r="639" spans="1:16" ht="18">
      <c r="A639" s="58"/>
      <c r="B639" s="1085" t="s">
        <v>1</v>
      </c>
      <c r="C639" s="1085"/>
      <c r="D639" s="1085"/>
      <c r="E639" s="1085"/>
      <c r="F639" s="1085"/>
      <c r="G639" s="1085"/>
      <c r="H639" s="1085"/>
      <c r="I639" s="1085"/>
      <c r="J639" s="1085"/>
      <c r="K639" s="1085"/>
      <c r="L639" s="1085"/>
      <c r="M639" s="1085"/>
      <c r="N639" s="1085"/>
      <c r="O639" s="1085"/>
    </row>
    <row r="640" spans="1:16" ht="18">
      <c r="A640" s="58"/>
      <c r="B640" s="1092"/>
      <c r="C640" s="1092"/>
      <c r="D640" s="1092"/>
      <c r="E640" s="1092"/>
      <c r="F640" s="1092"/>
      <c r="G640" s="1092"/>
      <c r="H640" s="1092"/>
      <c r="I640" s="1092"/>
      <c r="J640" s="1092"/>
      <c r="K640" s="1092"/>
      <c r="L640" s="1092"/>
      <c r="M640" s="1092"/>
      <c r="N640" s="1092"/>
      <c r="O640" s="1092"/>
    </row>
    <row r="641" spans="1:15">
      <c r="A641" s="64"/>
      <c r="B641" s="1082" t="s">
        <v>40</v>
      </c>
      <c r="C641" s="1082"/>
      <c r="D641" s="1082" t="s">
        <v>41</v>
      </c>
      <c r="E641" s="1082"/>
      <c r="F641" s="1082" t="s">
        <v>42</v>
      </c>
      <c r="G641" s="1082"/>
      <c r="H641" s="1082" t="s">
        <v>43</v>
      </c>
      <c r="I641" s="1082"/>
      <c r="J641" s="1082" t="s">
        <v>73</v>
      </c>
      <c r="K641" s="1082"/>
      <c r="L641" s="1082" t="s">
        <v>44</v>
      </c>
      <c r="M641" s="1082"/>
      <c r="N641" s="1082" t="s">
        <v>45</v>
      </c>
      <c r="O641" s="1082"/>
    </row>
    <row r="642" spans="1:15">
      <c r="A642" s="65"/>
      <c r="B642" s="1082"/>
      <c r="C642" s="1082"/>
      <c r="D642" s="1082"/>
      <c r="E642" s="1082"/>
      <c r="F642" s="1082"/>
      <c r="G642" s="1082"/>
      <c r="H642" s="1082"/>
      <c r="I642" s="1082"/>
      <c r="J642" s="1082"/>
      <c r="K642" s="1082"/>
      <c r="L642" s="1082"/>
      <c r="M642" s="1082"/>
      <c r="N642" s="1082"/>
      <c r="O642" s="1082"/>
    </row>
    <row r="643" spans="1:15" ht="24.75">
      <c r="A643" s="65"/>
      <c r="B643" s="1082"/>
      <c r="C643" s="1082"/>
      <c r="D643" s="59" t="s">
        <v>33</v>
      </c>
      <c r="E643" s="59" t="s">
        <v>34</v>
      </c>
      <c r="F643" s="59" t="s">
        <v>33</v>
      </c>
      <c r="G643" s="59" t="s">
        <v>34</v>
      </c>
      <c r="H643" s="59" t="s">
        <v>33</v>
      </c>
      <c r="I643" s="59" t="s">
        <v>34</v>
      </c>
      <c r="J643" s="59" t="s">
        <v>33</v>
      </c>
      <c r="K643" s="59" t="s">
        <v>34</v>
      </c>
      <c r="L643" s="59" t="s">
        <v>33</v>
      </c>
      <c r="M643" s="59" t="s">
        <v>34</v>
      </c>
      <c r="N643" s="59" t="s">
        <v>33</v>
      </c>
      <c r="O643" s="59" t="s">
        <v>34</v>
      </c>
    </row>
    <row r="644" spans="1:15" ht="24.75">
      <c r="A644" s="65"/>
      <c r="B644" s="1083" t="s">
        <v>52</v>
      </c>
      <c r="C644" s="1083"/>
      <c r="D644" s="66">
        <f>C615+C586</f>
        <v>5194</v>
      </c>
      <c r="E644" s="66">
        <f>D615+D586</f>
        <v>4393</v>
      </c>
      <c r="F644" s="66">
        <f>E586++E615</f>
        <v>41209</v>
      </c>
      <c r="G644" s="66">
        <f t="shared" ref="G644:L644" si="79">F615+F586</f>
        <v>38469</v>
      </c>
      <c r="H644" s="66">
        <f t="shared" si="79"/>
        <v>46655</v>
      </c>
      <c r="I644" s="66">
        <f t="shared" si="79"/>
        <v>42240</v>
      </c>
      <c r="J644" s="66">
        <f t="shared" si="79"/>
        <v>45161</v>
      </c>
      <c r="K644" s="66">
        <f t="shared" si="79"/>
        <v>40530</v>
      </c>
      <c r="L644" s="66">
        <f t="shared" si="79"/>
        <v>42070</v>
      </c>
      <c r="M644" s="66">
        <f>N615+N586</f>
        <v>34938</v>
      </c>
      <c r="N644" s="66">
        <f>M615+M586</f>
        <v>41768</v>
      </c>
      <c r="O644" s="66">
        <f>N615+N586</f>
        <v>34938</v>
      </c>
    </row>
    <row r="645" spans="1:15" ht="24.75">
      <c r="A645" s="65"/>
      <c r="B645" s="1083" t="s">
        <v>53</v>
      </c>
      <c r="C645" s="1083"/>
      <c r="D645" s="66">
        <f t="shared" ref="D645:E663" si="80">C616+C587</f>
        <v>2597</v>
      </c>
      <c r="E645" s="66">
        <f t="shared" si="80"/>
        <v>2297</v>
      </c>
      <c r="F645" s="66">
        <f t="shared" ref="F645:F663" si="81">E587++E616</f>
        <v>20612</v>
      </c>
      <c r="G645" s="66">
        <f t="shared" ref="G645:L663" si="82">F616+F587</f>
        <v>18660</v>
      </c>
      <c r="H645" s="66">
        <f t="shared" si="82"/>
        <v>19346</v>
      </c>
      <c r="I645" s="66">
        <f t="shared" si="82"/>
        <v>17830</v>
      </c>
      <c r="J645" s="66">
        <f t="shared" si="82"/>
        <v>23609</v>
      </c>
      <c r="K645" s="66">
        <f t="shared" si="82"/>
        <v>19801</v>
      </c>
      <c r="L645" s="66">
        <f t="shared" si="82"/>
        <v>21885</v>
      </c>
      <c r="M645" s="66">
        <f t="shared" ref="M645:M663" si="83">N616+N587</f>
        <v>18413</v>
      </c>
      <c r="N645" s="66">
        <f t="shared" ref="N645:O663" si="84">M616+M587</f>
        <v>26445</v>
      </c>
      <c r="O645" s="66">
        <f t="shared" si="84"/>
        <v>18413</v>
      </c>
    </row>
    <row r="646" spans="1:15" ht="24.75">
      <c r="A646" s="65"/>
      <c r="B646" s="1083" t="s">
        <v>54</v>
      </c>
      <c r="C646" s="1083"/>
      <c r="D646" s="66">
        <f t="shared" si="80"/>
        <v>2270</v>
      </c>
      <c r="E646" s="66">
        <f t="shared" si="80"/>
        <v>1962</v>
      </c>
      <c r="F646" s="66">
        <f t="shared" si="81"/>
        <v>16052</v>
      </c>
      <c r="G646" s="66">
        <f t="shared" si="82"/>
        <v>14760</v>
      </c>
      <c r="H646" s="66">
        <f t="shared" si="82"/>
        <v>14789</v>
      </c>
      <c r="I646" s="66">
        <f t="shared" si="82"/>
        <v>13431</v>
      </c>
      <c r="J646" s="66">
        <f t="shared" si="82"/>
        <v>17137</v>
      </c>
      <c r="K646" s="66">
        <f t="shared" si="82"/>
        <v>15527</v>
      </c>
      <c r="L646" s="66">
        <f t="shared" si="82"/>
        <v>16305</v>
      </c>
      <c r="M646" s="66">
        <f t="shared" si="83"/>
        <v>13887</v>
      </c>
      <c r="N646" s="66">
        <f t="shared" si="84"/>
        <v>16307</v>
      </c>
      <c r="O646" s="66">
        <f t="shared" si="84"/>
        <v>13887</v>
      </c>
    </row>
    <row r="647" spans="1:15" ht="24.75">
      <c r="A647" s="65"/>
      <c r="B647" s="1083" t="s">
        <v>55</v>
      </c>
      <c r="C647" s="1083"/>
      <c r="D647" s="66">
        <f t="shared" si="80"/>
        <v>2426</v>
      </c>
      <c r="E647" s="66">
        <f t="shared" si="80"/>
        <v>2209</v>
      </c>
      <c r="F647" s="66">
        <f t="shared" si="81"/>
        <v>19181</v>
      </c>
      <c r="G647" s="66">
        <f t="shared" si="82"/>
        <v>17773</v>
      </c>
      <c r="H647" s="66">
        <f t="shared" si="82"/>
        <v>21742</v>
      </c>
      <c r="I647" s="66">
        <f t="shared" si="82"/>
        <v>19892</v>
      </c>
      <c r="J647" s="66">
        <f t="shared" si="82"/>
        <v>20934</v>
      </c>
      <c r="K647" s="66">
        <f t="shared" si="82"/>
        <v>19205</v>
      </c>
      <c r="L647" s="66">
        <f t="shared" si="82"/>
        <v>19893</v>
      </c>
      <c r="M647" s="66">
        <f t="shared" si="83"/>
        <v>17808</v>
      </c>
      <c r="N647" s="66">
        <f t="shared" si="84"/>
        <v>20706</v>
      </c>
      <c r="O647" s="66">
        <f t="shared" si="84"/>
        <v>17808</v>
      </c>
    </row>
    <row r="648" spans="1:15" ht="24.75">
      <c r="A648" s="65"/>
      <c r="B648" s="1083" t="s">
        <v>56</v>
      </c>
      <c r="C648" s="59" t="s">
        <v>57</v>
      </c>
      <c r="D648" s="66">
        <f t="shared" si="80"/>
        <v>1526</v>
      </c>
      <c r="E648" s="66">
        <f t="shared" si="80"/>
        <v>1458</v>
      </c>
      <c r="F648" s="66">
        <f t="shared" si="81"/>
        <v>15631</v>
      </c>
      <c r="G648" s="66">
        <f t="shared" si="82"/>
        <v>14811</v>
      </c>
      <c r="H648" s="66">
        <f t="shared" si="82"/>
        <v>14975</v>
      </c>
      <c r="I648" s="66">
        <f t="shared" si="82"/>
        <v>13294</v>
      </c>
      <c r="J648" s="66">
        <f t="shared" si="82"/>
        <v>16184</v>
      </c>
      <c r="K648" s="66">
        <f t="shared" si="82"/>
        <v>15256</v>
      </c>
      <c r="L648" s="66">
        <f t="shared" si="82"/>
        <v>15486</v>
      </c>
      <c r="M648" s="66">
        <f t="shared" si="83"/>
        <v>14067</v>
      </c>
      <c r="N648" s="66">
        <f t="shared" si="84"/>
        <v>15309</v>
      </c>
      <c r="O648" s="66">
        <f t="shared" si="84"/>
        <v>14067</v>
      </c>
    </row>
    <row r="649" spans="1:15" ht="24.75">
      <c r="A649" s="65"/>
      <c r="B649" s="1083"/>
      <c r="C649" s="59" t="s">
        <v>58</v>
      </c>
      <c r="D649" s="66">
        <f t="shared" si="80"/>
        <v>2507</v>
      </c>
      <c r="E649" s="66">
        <f t="shared" si="80"/>
        <v>2413</v>
      </c>
      <c r="F649" s="66">
        <f t="shared" si="81"/>
        <v>28907</v>
      </c>
      <c r="G649" s="66">
        <f t="shared" si="82"/>
        <v>26623</v>
      </c>
      <c r="H649" s="66">
        <f t="shared" si="82"/>
        <v>32574</v>
      </c>
      <c r="I649" s="66">
        <f t="shared" si="82"/>
        <v>30225</v>
      </c>
      <c r="J649" s="66">
        <f t="shared" si="82"/>
        <v>30813</v>
      </c>
      <c r="K649" s="66">
        <f t="shared" si="82"/>
        <v>28008</v>
      </c>
      <c r="L649" s="66">
        <f t="shared" si="82"/>
        <v>29555</v>
      </c>
      <c r="M649" s="66">
        <f t="shared" si="83"/>
        <v>25891</v>
      </c>
      <c r="N649" s="66">
        <f t="shared" si="84"/>
        <v>29860</v>
      </c>
      <c r="O649" s="66">
        <f t="shared" si="84"/>
        <v>25891</v>
      </c>
    </row>
    <row r="650" spans="1:15" ht="24.75">
      <c r="A650" s="65"/>
      <c r="B650" s="1083"/>
      <c r="C650" s="59" t="s">
        <v>59</v>
      </c>
      <c r="D650" s="66">
        <f t="shared" si="80"/>
        <v>1535</v>
      </c>
      <c r="E650" s="66">
        <f t="shared" si="80"/>
        <v>1529</v>
      </c>
      <c r="F650" s="66">
        <f t="shared" si="81"/>
        <v>14815</v>
      </c>
      <c r="G650" s="66">
        <f t="shared" si="82"/>
        <v>13148</v>
      </c>
      <c r="H650" s="66">
        <f t="shared" si="82"/>
        <v>13414</v>
      </c>
      <c r="I650" s="66">
        <f t="shared" si="82"/>
        <v>11872</v>
      </c>
      <c r="J650" s="66">
        <f t="shared" si="82"/>
        <v>14720</v>
      </c>
      <c r="K650" s="66">
        <f t="shared" si="82"/>
        <v>13578</v>
      </c>
      <c r="L650" s="66">
        <f t="shared" si="82"/>
        <v>13595</v>
      </c>
      <c r="M650" s="66">
        <f t="shared" si="83"/>
        <v>12300</v>
      </c>
      <c r="N650" s="66">
        <f t="shared" si="84"/>
        <v>14684</v>
      </c>
      <c r="O650" s="66">
        <f t="shared" si="84"/>
        <v>12300</v>
      </c>
    </row>
    <row r="651" spans="1:15" ht="24.75">
      <c r="A651" s="65"/>
      <c r="B651" s="1083"/>
      <c r="C651" s="59" t="s">
        <v>60</v>
      </c>
      <c r="D651" s="66">
        <f t="shared" si="80"/>
        <v>897</v>
      </c>
      <c r="E651" s="66">
        <f t="shared" si="80"/>
        <v>744</v>
      </c>
      <c r="F651" s="66">
        <f t="shared" si="81"/>
        <v>9122</v>
      </c>
      <c r="G651" s="66">
        <f t="shared" si="82"/>
        <v>8704</v>
      </c>
      <c r="H651" s="66">
        <f t="shared" si="82"/>
        <v>8605</v>
      </c>
      <c r="I651" s="66">
        <f t="shared" si="82"/>
        <v>7744</v>
      </c>
      <c r="J651" s="66">
        <f t="shared" si="82"/>
        <v>8850</v>
      </c>
      <c r="K651" s="66">
        <f t="shared" si="82"/>
        <v>9495</v>
      </c>
      <c r="L651" s="66">
        <f t="shared" si="82"/>
        <v>9600</v>
      </c>
      <c r="M651" s="66">
        <f t="shared" si="83"/>
        <v>8452</v>
      </c>
      <c r="N651" s="66">
        <f t="shared" si="84"/>
        <v>9616</v>
      </c>
      <c r="O651" s="66">
        <f t="shared" si="84"/>
        <v>8452</v>
      </c>
    </row>
    <row r="652" spans="1:15" ht="24.75">
      <c r="A652" s="65"/>
      <c r="B652" s="1083"/>
      <c r="C652" s="59" t="s">
        <v>61</v>
      </c>
      <c r="D652" s="66">
        <f t="shared" si="80"/>
        <v>1747</v>
      </c>
      <c r="E652" s="66">
        <f t="shared" si="80"/>
        <v>1734</v>
      </c>
      <c r="F652" s="66">
        <f t="shared" si="81"/>
        <v>18195</v>
      </c>
      <c r="G652" s="66">
        <f t="shared" si="82"/>
        <v>16992</v>
      </c>
      <c r="H652" s="66">
        <f t="shared" si="82"/>
        <v>17007</v>
      </c>
      <c r="I652" s="66">
        <f t="shared" si="82"/>
        <v>14702</v>
      </c>
      <c r="J652" s="66">
        <f t="shared" si="82"/>
        <v>19237</v>
      </c>
      <c r="K652" s="66">
        <f t="shared" si="82"/>
        <v>17387</v>
      </c>
      <c r="L652" s="66">
        <f t="shared" si="82"/>
        <v>18130</v>
      </c>
      <c r="M652" s="66">
        <f t="shared" si="83"/>
        <v>16494</v>
      </c>
      <c r="N652" s="66">
        <f t="shared" si="84"/>
        <v>18970</v>
      </c>
      <c r="O652" s="66">
        <f t="shared" si="84"/>
        <v>16494</v>
      </c>
    </row>
    <row r="653" spans="1:15" ht="24.75">
      <c r="A653" s="65"/>
      <c r="B653" s="1083"/>
      <c r="C653" s="59" t="s">
        <v>62</v>
      </c>
      <c r="D653" s="66">
        <f t="shared" si="80"/>
        <v>1236</v>
      </c>
      <c r="E653" s="66">
        <f t="shared" si="80"/>
        <v>1202</v>
      </c>
      <c r="F653" s="66">
        <f t="shared" si="81"/>
        <v>13712</v>
      </c>
      <c r="G653" s="66">
        <f t="shared" si="82"/>
        <v>12929</v>
      </c>
      <c r="H653" s="66">
        <f t="shared" si="82"/>
        <v>12824</v>
      </c>
      <c r="I653" s="66">
        <f t="shared" si="82"/>
        <v>11789</v>
      </c>
      <c r="J653" s="66">
        <f t="shared" si="82"/>
        <v>13982</v>
      </c>
      <c r="K653" s="66">
        <f t="shared" si="82"/>
        <v>13317</v>
      </c>
      <c r="L653" s="66">
        <f t="shared" si="82"/>
        <v>13639</v>
      </c>
      <c r="M653" s="66">
        <f t="shared" si="83"/>
        <v>12108</v>
      </c>
      <c r="N653" s="66">
        <f t="shared" si="84"/>
        <v>13589</v>
      </c>
      <c r="O653" s="66">
        <f t="shared" si="84"/>
        <v>12108</v>
      </c>
    </row>
    <row r="654" spans="1:15" ht="24.75">
      <c r="A654" s="65"/>
      <c r="B654" s="1083" t="s">
        <v>63</v>
      </c>
      <c r="C654" s="1083"/>
      <c r="D654" s="66">
        <f t="shared" si="80"/>
        <v>3308</v>
      </c>
      <c r="E654" s="66">
        <f t="shared" si="80"/>
        <v>3137</v>
      </c>
      <c r="F654" s="66">
        <f t="shared" si="81"/>
        <v>23400</v>
      </c>
      <c r="G654" s="66">
        <f t="shared" si="82"/>
        <v>20614</v>
      </c>
      <c r="H654" s="66">
        <f t="shared" si="82"/>
        <v>24601</v>
      </c>
      <c r="I654" s="66">
        <f t="shared" si="82"/>
        <v>21773</v>
      </c>
      <c r="J654" s="66">
        <f t="shared" si="82"/>
        <v>26741</v>
      </c>
      <c r="K654" s="66">
        <f t="shared" si="82"/>
        <v>24069</v>
      </c>
      <c r="L654" s="66">
        <f t="shared" si="82"/>
        <v>26846</v>
      </c>
      <c r="M654" s="66">
        <f t="shared" si="83"/>
        <v>22366</v>
      </c>
      <c r="N654" s="66">
        <f t="shared" si="84"/>
        <v>26557</v>
      </c>
      <c r="O654" s="66">
        <f t="shared" si="84"/>
        <v>22366</v>
      </c>
    </row>
    <row r="655" spans="1:15" ht="24.75">
      <c r="A655" s="65"/>
      <c r="B655" s="1083" t="s">
        <v>64</v>
      </c>
      <c r="C655" s="1083"/>
      <c r="D655" s="66">
        <f t="shared" si="80"/>
        <v>2349</v>
      </c>
      <c r="E655" s="66">
        <f t="shared" si="80"/>
        <v>2298</v>
      </c>
      <c r="F655" s="66">
        <f t="shared" si="81"/>
        <v>25968</v>
      </c>
      <c r="G655" s="66">
        <f t="shared" si="82"/>
        <v>23632</v>
      </c>
      <c r="H655" s="66">
        <f t="shared" si="82"/>
        <v>25740</v>
      </c>
      <c r="I655" s="66">
        <f t="shared" si="82"/>
        <v>22456</v>
      </c>
      <c r="J655" s="66">
        <f t="shared" si="82"/>
        <v>28883</v>
      </c>
      <c r="K655" s="66">
        <f t="shared" si="82"/>
        <v>25727</v>
      </c>
      <c r="L655" s="66">
        <f t="shared" si="82"/>
        <v>27866</v>
      </c>
      <c r="M655" s="66">
        <f t="shared" si="83"/>
        <v>23294</v>
      </c>
      <c r="N655" s="66">
        <f t="shared" si="84"/>
        <v>27577</v>
      </c>
      <c r="O655" s="66">
        <f t="shared" si="84"/>
        <v>23294</v>
      </c>
    </row>
    <row r="656" spans="1:15" ht="24.75">
      <c r="A656" s="65"/>
      <c r="B656" s="1083" t="s">
        <v>65</v>
      </c>
      <c r="C656" s="1083"/>
      <c r="D656" s="66">
        <f t="shared" si="80"/>
        <v>1315</v>
      </c>
      <c r="E656" s="66">
        <f t="shared" si="80"/>
        <v>1267</v>
      </c>
      <c r="F656" s="66">
        <f t="shared" si="81"/>
        <v>14801</v>
      </c>
      <c r="G656" s="66">
        <f t="shared" si="82"/>
        <v>14425</v>
      </c>
      <c r="H656" s="66">
        <f t="shared" si="82"/>
        <v>15406</v>
      </c>
      <c r="I656" s="66">
        <f t="shared" si="82"/>
        <v>13627</v>
      </c>
      <c r="J656" s="66">
        <f t="shared" si="82"/>
        <v>16869</v>
      </c>
      <c r="K656" s="66">
        <f t="shared" si="82"/>
        <v>15690</v>
      </c>
      <c r="L656" s="66">
        <f t="shared" si="82"/>
        <v>16950</v>
      </c>
      <c r="M656" s="66">
        <f t="shared" si="83"/>
        <v>13927</v>
      </c>
      <c r="N656" s="66">
        <f t="shared" si="84"/>
        <v>16243</v>
      </c>
      <c r="O656" s="66">
        <f t="shared" si="84"/>
        <v>13927</v>
      </c>
    </row>
    <row r="657" spans="1:15" ht="24.75">
      <c r="A657" s="65"/>
      <c r="B657" s="1083" t="s">
        <v>66</v>
      </c>
      <c r="C657" s="1083"/>
      <c r="D657" s="66">
        <f t="shared" si="80"/>
        <v>1550</v>
      </c>
      <c r="E657" s="66">
        <f t="shared" si="80"/>
        <v>1318</v>
      </c>
      <c r="F657" s="66">
        <f t="shared" si="81"/>
        <v>18626</v>
      </c>
      <c r="G657" s="66">
        <f t="shared" si="82"/>
        <v>16917</v>
      </c>
      <c r="H657" s="66">
        <f t="shared" si="82"/>
        <v>19913</v>
      </c>
      <c r="I657" s="66">
        <f t="shared" si="82"/>
        <v>16659</v>
      </c>
      <c r="J657" s="66">
        <f t="shared" si="82"/>
        <v>20596</v>
      </c>
      <c r="K657" s="66">
        <f t="shared" si="82"/>
        <v>18079</v>
      </c>
      <c r="L657" s="66">
        <f t="shared" si="82"/>
        <v>19447</v>
      </c>
      <c r="M657" s="66">
        <f t="shared" si="83"/>
        <v>17087</v>
      </c>
      <c r="N657" s="66">
        <f t="shared" si="84"/>
        <v>19330</v>
      </c>
      <c r="O657" s="66">
        <f t="shared" si="84"/>
        <v>17087</v>
      </c>
    </row>
    <row r="658" spans="1:15" ht="24.75">
      <c r="A658" s="65"/>
      <c r="B658" s="1083" t="s">
        <v>67</v>
      </c>
      <c r="C658" s="1083"/>
      <c r="D658" s="66">
        <f t="shared" si="80"/>
        <v>1408</v>
      </c>
      <c r="E658" s="66">
        <f t="shared" si="80"/>
        <v>1356</v>
      </c>
      <c r="F658" s="66">
        <f t="shared" si="81"/>
        <v>17095</v>
      </c>
      <c r="G658" s="66">
        <f t="shared" si="82"/>
        <v>15504</v>
      </c>
      <c r="H658" s="66">
        <f t="shared" si="82"/>
        <v>17730</v>
      </c>
      <c r="I658" s="66">
        <f t="shared" si="82"/>
        <v>14145</v>
      </c>
      <c r="J658" s="66">
        <f t="shared" si="82"/>
        <v>18966</v>
      </c>
      <c r="K658" s="66">
        <f t="shared" si="82"/>
        <v>16379</v>
      </c>
      <c r="L658" s="66">
        <f t="shared" si="82"/>
        <v>17974</v>
      </c>
      <c r="M658" s="66">
        <f t="shared" si="83"/>
        <v>14320</v>
      </c>
      <c r="N658" s="66">
        <f t="shared" si="84"/>
        <v>18047</v>
      </c>
      <c r="O658" s="66">
        <f t="shared" si="84"/>
        <v>14320</v>
      </c>
    </row>
    <row r="659" spans="1:15" ht="24.75">
      <c r="A659" s="65"/>
      <c r="B659" s="1083" t="s">
        <v>68</v>
      </c>
      <c r="C659" s="1083"/>
      <c r="D659" s="66">
        <f t="shared" si="80"/>
        <v>806</v>
      </c>
      <c r="E659" s="66">
        <f t="shared" si="80"/>
        <v>829</v>
      </c>
      <c r="F659" s="66">
        <f t="shared" si="81"/>
        <v>9978</v>
      </c>
      <c r="G659" s="66">
        <f t="shared" si="82"/>
        <v>8929</v>
      </c>
      <c r="H659" s="66">
        <f t="shared" si="82"/>
        <v>10075</v>
      </c>
      <c r="I659" s="66">
        <f t="shared" si="82"/>
        <v>8579</v>
      </c>
      <c r="J659" s="66">
        <f t="shared" si="82"/>
        <v>10978</v>
      </c>
      <c r="K659" s="66">
        <f t="shared" si="82"/>
        <v>9557</v>
      </c>
      <c r="L659" s="66">
        <f t="shared" si="82"/>
        <v>10782</v>
      </c>
      <c r="M659" s="66">
        <f t="shared" si="83"/>
        <v>8304</v>
      </c>
      <c r="N659" s="66">
        <f t="shared" si="84"/>
        <v>10139</v>
      </c>
      <c r="O659" s="66">
        <f t="shared" si="84"/>
        <v>8304</v>
      </c>
    </row>
    <row r="660" spans="1:15" ht="24.75">
      <c r="A660" s="65"/>
      <c r="B660" s="1083" t="s">
        <v>69</v>
      </c>
      <c r="C660" s="1083"/>
      <c r="D660" s="66">
        <f t="shared" si="80"/>
        <v>1370</v>
      </c>
      <c r="E660" s="66">
        <f t="shared" si="80"/>
        <v>1366</v>
      </c>
      <c r="F660" s="66">
        <f t="shared" si="81"/>
        <v>16452</v>
      </c>
      <c r="G660" s="66">
        <f t="shared" si="82"/>
        <v>14307</v>
      </c>
      <c r="H660" s="66">
        <f t="shared" si="82"/>
        <v>18002</v>
      </c>
      <c r="I660" s="66">
        <f t="shared" si="82"/>
        <v>14542</v>
      </c>
      <c r="J660" s="66">
        <f t="shared" si="82"/>
        <v>18819</v>
      </c>
      <c r="K660" s="66">
        <f t="shared" si="82"/>
        <v>15965</v>
      </c>
      <c r="L660" s="66">
        <f t="shared" si="82"/>
        <v>18114</v>
      </c>
      <c r="M660" s="66">
        <f t="shared" si="83"/>
        <v>14154</v>
      </c>
      <c r="N660" s="66">
        <f t="shared" si="84"/>
        <v>17291</v>
      </c>
      <c r="O660" s="66">
        <f t="shared" si="84"/>
        <v>14154</v>
      </c>
    </row>
    <row r="661" spans="1:15" ht="24.75">
      <c r="A661" s="65"/>
      <c r="B661" s="1083" t="s">
        <v>70</v>
      </c>
      <c r="C661" s="1083"/>
      <c r="D661" s="66">
        <f t="shared" si="80"/>
        <v>2570</v>
      </c>
      <c r="E661" s="66">
        <f t="shared" si="80"/>
        <v>2434</v>
      </c>
      <c r="F661" s="66">
        <f t="shared" si="81"/>
        <v>25971</v>
      </c>
      <c r="G661" s="66">
        <f t="shared" si="82"/>
        <v>23365</v>
      </c>
      <c r="H661" s="66">
        <f t="shared" si="82"/>
        <v>26869</v>
      </c>
      <c r="I661" s="66">
        <f t="shared" si="82"/>
        <v>21025</v>
      </c>
      <c r="J661" s="66">
        <f t="shared" si="82"/>
        <v>28980</v>
      </c>
      <c r="K661" s="66">
        <f t="shared" si="82"/>
        <v>25205</v>
      </c>
      <c r="L661" s="66">
        <f t="shared" si="82"/>
        <v>28132</v>
      </c>
      <c r="M661" s="66">
        <f t="shared" si="83"/>
        <v>22361</v>
      </c>
      <c r="N661" s="66">
        <f t="shared" si="84"/>
        <v>27299</v>
      </c>
      <c r="O661" s="66">
        <f t="shared" si="84"/>
        <v>22361</v>
      </c>
    </row>
    <row r="662" spans="1:15" ht="24.75">
      <c r="A662" s="65"/>
      <c r="B662" s="1083" t="s">
        <v>71</v>
      </c>
      <c r="C662" s="1083"/>
      <c r="D662" s="66">
        <f t="shared" si="80"/>
        <v>2226</v>
      </c>
      <c r="E662" s="66">
        <f t="shared" si="80"/>
        <v>3165</v>
      </c>
      <c r="F662" s="66">
        <f t="shared" si="81"/>
        <v>11624</v>
      </c>
      <c r="G662" s="66">
        <f t="shared" si="82"/>
        <v>11012</v>
      </c>
      <c r="H662" s="66">
        <f t="shared" si="82"/>
        <v>14355</v>
      </c>
      <c r="I662" s="66">
        <f t="shared" si="82"/>
        <v>10870</v>
      </c>
      <c r="J662" s="66">
        <f t="shared" si="82"/>
        <v>15210</v>
      </c>
      <c r="K662" s="66">
        <f t="shared" si="82"/>
        <v>12332</v>
      </c>
      <c r="L662" s="66">
        <f t="shared" si="82"/>
        <v>16439</v>
      </c>
      <c r="M662" s="66">
        <f t="shared" si="83"/>
        <v>10959</v>
      </c>
      <c r="N662" s="66">
        <f t="shared" si="84"/>
        <v>16740</v>
      </c>
      <c r="O662" s="66">
        <f t="shared" si="84"/>
        <v>10959</v>
      </c>
    </row>
    <row r="663" spans="1:15" ht="24.75">
      <c r="A663" s="65"/>
      <c r="B663" s="1083" t="s">
        <v>72</v>
      </c>
      <c r="C663" s="1083"/>
      <c r="D663" s="66">
        <f t="shared" si="80"/>
        <v>3364</v>
      </c>
      <c r="E663" s="66">
        <f t="shared" si="80"/>
        <v>3380</v>
      </c>
      <c r="F663" s="66">
        <f t="shared" si="81"/>
        <v>38031</v>
      </c>
      <c r="G663" s="66">
        <f t="shared" si="82"/>
        <v>35374</v>
      </c>
      <c r="H663" s="66">
        <f t="shared" si="82"/>
        <v>38111</v>
      </c>
      <c r="I663" s="66">
        <f t="shared" si="82"/>
        <v>33376</v>
      </c>
      <c r="J663" s="66">
        <f t="shared" si="82"/>
        <v>41975</v>
      </c>
      <c r="K663" s="66">
        <f t="shared" si="82"/>
        <v>38201</v>
      </c>
      <c r="L663" s="66">
        <f t="shared" si="82"/>
        <v>40672</v>
      </c>
      <c r="M663" s="66">
        <f t="shared" si="83"/>
        <v>34311</v>
      </c>
      <c r="N663" s="66">
        <f t="shared" si="84"/>
        <v>39755</v>
      </c>
      <c r="O663" s="66">
        <f t="shared" si="84"/>
        <v>34311</v>
      </c>
    </row>
    <row r="664" spans="1:15" ht="24.75">
      <c r="A664" s="65"/>
      <c r="B664" s="1083" t="s">
        <v>32</v>
      </c>
      <c r="C664" s="1083"/>
      <c r="D664" s="66">
        <f t="shared" ref="D664:O664" si="85">SUM(D644:D663)</f>
        <v>42201</v>
      </c>
      <c r="E664" s="66">
        <f t="shared" si="85"/>
        <v>40491</v>
      </c>
      <c r="F664" s="66">
        <f t="shared" si="85"/>
        <v>399382</v>
      </c>
      <c r="G664" s="66">
        <f t="shared" si="85"/>
        <v>366948</v>
      </c>
      <c r="H664" s="66">
        <f t="shared" si="85"/>
        <v>412733</v>
      </c>
      <c r="I664" s="66">
        <f t="shared" si="85"/>
        <v>360071</v>
      </c>
      <c r="J664" s="66">
        <f t="shared" si="85"/>
        <v>438644</v>
      </c>
      <c r="K664" s="66">
        <f t="shared" si="85"/>
        <v>393308</v>
      </c>
      <c r="L664" s="66">
        <f t="shared" si="85"/>
        <v>423380</v>
      </c>
      <c r="M664" s="66">
        <f t="shared" si="85"/>
        <v>355441</v>
      </c>
      <c r="N664" s="66">
        <f t="shared" si="85"/>
        <v>426232</v>
      </c>
      <c r="O664" s="66">
        <f t="shared" si="85"/>
        <v>355441</v>
      </c>
    </row>
    <row r="668" spans="1:15" ht="18">
      <c r="A668" s="17"/>
      <c r="B668" s="1048" t="s">
        <v>163</v>
      </c>
      <c r="C668" s="1048"/>
      <c r="D668" s="1048"/>
      <c r="E668" s="1048"/>
      <c r="F668" s="1048"/>
      <c r="G668" s="1048"/>
      <c r="H668" s="1048"/>
      <c r="I668" s="1048"/>
      <c r="J668" s="1048"/>
      <c r="K668" s="1048"/>
      <c r="L668" s="1048"/>
      <c r="M668" s="1048"/>
      <c r="N668" s="1048"/>
      <c r="O668" s="17" t="s">
        <v>23</v>
      </c>
    </row>
    <row r="669" spans="1:15">
      <c r="A669" s="1048"/>
      <c r="B669" s="1048"/>
      <c r="C669" s="1048"/>
      <c r="D669" s="1048"/>
      <c r="E669" s="1048"/>
      <c r="F669" s="1048"/>
      <c r="G669" s="1048"/>
      <c r="H669" s="1048"/>
      <c r="I669" s="1048"/>
      <c r="J669" s="1048"/>
      <c r="K669" s="1048"/>
      <c r="L669" s="1048"/>
      <c r="M669" s="1048"/>
      <c r="N669" s="1048"/>
      <c r="O669" s="1048"/>
    </row>
    <row r="670" spans="1:15">
      <c r="A670" s="1048"/>
      <c r="B670" s="1048"/>
      <c r="C670" s="1048"/>
      <c r="D670" s="1048"/>
      <c r="E670" s="1048"/>
      <c r="F670" s="1048"/>
      <c r="G670" s="1048"/>
      <c r="H670" s="1048"/>
      <c r="I670" s="1048"/>
      <c r="J670" s="1048"/>
      <c r="K670" s="1048"/>
      <c r="L670" s="1048"/>
      <c r="M670" s="1048"/>
      <c r="N670" s="1048"/>
      <c r="O670" s="1048"/>
    </row>
    <row r="671" spans="1:15" ht="15.75">
      <c r="B671" s="1059" t="s">
        <v>113</v>
      </c>
      <c r="C671" s="1070"/>
      <c r="D671" s="1059" t="s">
        <v>140</v>
      </c>
      <c r="E671" s="1059"/>
      <c r="F671" s="1059" t="s">
        <v>141</v>
      </c>
      <c r="G671" s="1059"/>
      <c r="H671" s="1059" t="s">
        <v>142</v>
      </c>
      <c r="I671" s="1059"/>
      <c r="J671" s="1059" t="s">
        <v>143</v>
      </c>
      <c r="K671" s="1059"/>
      <c r="L671" s="1059" t="s">
        <v>32</v>
      </c>
      <c r="M671" s="1059"/>
      <c r="N671" s="1059"/>
    </row>
    <row r="672" spans="1:15" ht="15.75">
      <c r="B672" s="1059"/>
      <c r="C672" s="1070"/>
      <c r="D672" s="26" t="s">
        <v>33</v>
      </c>
      <c r="E672" s="26" t="s">
        <v>34</v>
      </c>
      <c r="F672" s="26" t="s">
        <v>33</v>
      </c>
      <c r="G672" s="26" t="s">
        <v>34</v>
      </c>
      <c r="H672" s="26" t="s">
        <v>33</v>
      </c>
      <c r="I672" s="26" t="s">
        <v>34</v>
      </c>
      <c r="J672" s="26" t="s">
        <v>33</v>
      </c>
      <c r="K672" s="26" t="s">
        <v>34</v>
      </c>
      <c r="L672" s="26" t="s">
        <v>33</v>
      </c>
      <c r="M672" s="26" t="s">
        <v>34</v>
      </c>
      <c r="N672" s="25" t="s">
        <v>32</v>
      </c>
      <c r="O672" s="5"/>
    </row>
    <row r="673" spans="2:15" ht="15.75">
      <c r="B673" s="1095" t="s">
        <v>52</v>
      </c>
      <c r="C673" s="1096"/>
      <c r="D673" s="37">
        <v>81</v>
      </c>
      <c r="E673" s="37">
        <v>28</v>
      </c>
      <c r="F673" s="37">
        <v>35</v>
      </c>
      <c r="G673" s="37">
        <v>11</v>
      </c>
      <c r="H673" s="37">
        <v>13</v>
      </c>
      <c r="I673" s="37">
        <v>7</v>
      </c>
      <c r="J673" s="37">
        <v>14</v>
      </c>
      <c r="K673" s="37">
        <v>1</v>
      </c>
      <c r="L673" s="37">
        <f>J673+H673+F673+D673+O615+M615+K615+I615+G615+E615+C615</f>
        <v>3341</v>
      </c>
      <c r="M673" s="37">
        <f>K673+I673+G673+E673+P615+N615+L615+J615+H615+F615+D615</f>
        <v>1581</v>
      </c>
      <c r="N673" s="70">
        <f t="shared" ref="N673:N693" si="86">SUM(L673,M673)</f>
        <v>4922</v>
      </c>
      <c r="O673" s="69"/>
    </row>
    <row r="674" spans="2:15" ht="15.75">
      <c r="B674" s="1095" t="s">
        <v>53</v>
      </c>
      <c r="C674" s="1096"/>
      <c r="D674" s="37">
        <v>3</v>
      </c>
      <c r="E674" s="37">
        <v>2</v>
      </c>
      <c r="F674" s="37">
        <v>0</v>
      </c>
      <c r="G674" s="37">
        <v>0</v>
      </c>
      <c r="H674" s="37">
        <v>0</v>
      </c>
      <c r="I674" s="37">
        <v>0</v>
      </c>
      <c r="J674" s="37">
        <v>0</v>
      </c>
      <c r="K674" s="37">
        <v>0</v>
      </c>
      <c r="L674" s="37">
        <f t="shared" ref="L674:L693" si="87">J674+H674+F674+D674+O616+M616+K616+I616+G616+E616+C616</f>
        <v>355</v>
      </c>
      <c r="M674" s="37">
        <f>K674+I674+G674+E674+P616+N616+L616+J616+H616+F616+D616</f>
        <v>85</v>
      </c>
      <c r="N674" s="70">
        <f t="shared" si="86"/>
        <v>440</v>
      </c>
      <c r="O674" s="5"/>
    </row>
    <row r="675" spans="2:15" ht="15.75">
      <c r="B675" s="1095" t="s">
        <v>54</v>
      </c>
      <c r="C675" s="1096"/>
      <c r="D675" s="37">
        <v>11</v>
      </c>
      <c r="E675" s="37">
        <v>2</v>
      </c>
      <c r="F675" s="37">
        <v>6</v>
      </c>
      <c r="G675" s="37">
        <v>0</v>
      </c>
      <c r="H675" s="37">
        <v>0</v>
      </c>
      <c r="I675" s="37">
        <v>0</v>
      </c>
      <c r="J675" s="37">
        <v>1</v>
      </c>
      <c r="K675" s="37">
        <v>0</v>
      </c>
      <c r="L675" s="37">
        <f t="shared" si="87"/>
        <v>833</v>
      </c>
      <c r="M675" s="37">
        <f t="shared" ref="M675:M693" si="88">K675+I675+G675+E675+P617+N617+L617+J617+H617+F617+D617</f>
        <v>552</v>
      </c>
      <c r="N675" s="70">
        <f t="shared" si="86"/>
        <v>1385</v>
      </c>
      <c r="O675" s="69"/>
    </row>
    <row r="676" spans="2:15" ht="15.75">
      <c r="B676" s="1095" t="s">
        <v>55</v>
      </c>
      <c r="C676" s="1096"/>
      <c r="D676" s="37">
        <v>0</v>
      </c>
      <c r="E676" s="37">
        <v>0</v>
      </c>
      <c r="F676" s="37">
        <v>0</v>
      </c>
      <c r="G676" s="37">
        <v>0</v>
      </c>
      <c r="H676" s="37">
        <v>0</v>
      </c>
      <c r="I676" s="37">
        <v>0</v>
      </c>
      <c r="J676" s="37">
        <v>0</v>
      </c>
      <c r="K676" s="37">
        <v>0</v>
      </c>
      <c r="L676" s="37">
        <f t="shared" si="87"/>
        <v>0</v>
      </c>
      <c r="M676" s="37">
        <f t="shared" si="88"/>
        <v>0</v>
      </c>
      <c r="N676" s="70">
        <f t="shared" si="86"/>
        <v>0</v>
      </c>
      <c r="O676" s="69"/>
    </row>
    <row r="677" spans="2:15" ht="15.75">
      <c r="B677" s="1095" t="s">
        <v>56</v>
      </c>
      <c r="C677" s="40" t="s">
        <v>99</v>
      </c>
      <c r="D677" s="37">
        <v>69</v>
      </c>
      <c r="E677" s="37">
        <v>12</v>
      </c>
      <c r="F677" s="37">
        <v>21</v>
      </c>
      <c r="G677" s="37">
        <v>4</v>
      </c>
      <c r="H677" s="37">
        <v>11</v>
      </c>
      <c r="I677" s="37">
        <v>0</v>
      </c>
      <c r="J677" s="37">
        <v>4</v>
      </c>
      <c r="K677" s="37">
        <v>1</v>
      </c>
      <c r="L677" s="37">
        <f t="shared" si="87"/>
        <v>1980</v>
      </c>
      <c r="M677" s="37">
        <f t="shared" si="88"/>
        <v>898</v>
      </c>
      <c r="N677" s="70">
        <f t="shared" si="86"/>
        <v>2878</v>
      </c>
      <c r="O677" s="69"/>
    </row>
    <row r="678" spans="2:15" ht="15.75">
      <c r="B678" s="1095"/>
      <c r="C678" s="40" t="s">
        <v>100</v>
      </c>
      <c r="D678" s="37">
        <v>146</v>
      </c>
      <c r="E678" s="37">
        <v>123</v>
      </c>
      <c r="F678" s="37">
        <v>17</v>
      </c>
      <c r="G678" s="37">
        <v>5</v>
      </c>
      <c r="H678" s="37">
        <v>2</v>
      </c>
      <c r="I678" s="37">
        <v>0</v>
      </c>
      <c r="J678" s="37">
        <v>3</v>
      </c>
      <c r="K678" s="37">
        <v>1</v>
      </c>
      <c r="L678" s="37">
        <f t="shared" si="87"/>
        <v>3823</v>
      </c>
      <c r="M678" s="37">
        <f t="shared" si="88"/>
        <v>2661</v>
      </c>
      <c r="N678" s="70">
        <f t="shared" si="86"/>
        <v>6484</v>
      </c>
      <c r="O678" s="69"/>
    </row>
    <row r="679" spans="2:15" ht="15.75">
      <c r="B679" s="1095"/>
      <c r="C679" s="40" t="s">
        <v>101</v>
      </c>
      <c r="D679" s="37">
        <v>5</v>
      </c>
      <c r="E679" s="37">
        <v>2</v>
      </c>
      <c r="F679" s="37">
        <v>0</v>
      </c>
      <c r="G679" s="37">
        <v>1</v>
      </c>
      <c r="H679" s="37">
        <v>1</v>
      </c>
      <c r="I679" s="37">
        <v>1</v>
      </c>
      <c r="J679" s="37">
        <v>0</v>
      </c>
      <c r="K679" s="37">
        <v>0</v>
      </c>
      <c r="L679" s="37">
        <f t="shared" si="87"/>
        <v>177</v>
      </c>
      <c r="M679" s="37">
        <f t="shared" si="88"/>
        <v>50</v>
      </c>
      <c r="N679" s="70">
        <f t="shared" si="86"/>
        <v>227</v>
      </c>
      <c r="O679" s="69"/>
    </row>
    <row r="680" spans="2:15" ht="15.75">
      <c r="B680" s="1095"/>
      <c r="C680" s="40" t="s">
        <v>104</v>
      </c>
      <c r="D680" s="37">
        <v>40</v>
      </c>
      <c r="E680" s="37">
        <v>17</v>
      </c>
      <c r="F680" s="37">
        <v>10</v>
      </c>
      <c r="G680" s="37">
        <v>3</v>
      </c>
      <c r="H680" s="37">
        <v>3</v>
      </c>
      <c r="I680" s="37">
        <v>1</v>
      </c>
      <c r="J680" s="37">
        <v>0</v>
      </c>
      <c r="K680" s="37">
        <v>0</v>
      </c>
      <c r="L680" s="37">
        <f t="shared" si="87"/>
        <v>1678</v>
      </c>
      <c r="M680" s="37">
        <f t="shared" si="88"/>
        <v>1193</v>
      </c>
      <c r="N680" s="70">
        <f t="shared" si="86"/>
        <v>2871</v>
      </c>
      <c r="O680" s="69"/>
    </row>
    <row r="681" spans="2:15" ht="15.75">
      <c r="B681" s="1095"/>
      <c r="C681" s="40" t="s">
        <v>105</v>
      </c>
      <c r="D681" s="37">
        <v>10</v>
      </c>
      <c r="E681" s="37">
        <v>5</v>
      </c>
      <c r="F681" s="37">
        <v>1</v>
      </c>
      <c r="G681" s="37">
        <v>1</v>
      </c>
      <c r="H681" s="37">
        <v>1</v>
      </c>
      <c r="I681" s="37">
        <v>0</v>
      </c>
      <c r="J681" s="37">
        <v>1</v>
      </c>
      <c r="K681" s="37">
        <v>0</v>
      </c>
      <c r="L681" s="37">
        <f t="shared" si="87"/>
        <v>841</v>
      </c>
      <c r="M681" s="37">
        <f t="shared" si="88"/>
        <v>496</v>
      </c>
      <c r="N681" s="70">
        <f t="shared" si="86"/>
        <v>1337</v>
      </c>
      <c r="O681" s="69"/>
    </row>
    <row r="682" spans="2:15" ht="15.75">
      <c r="B682" s="1095"/>
      <c r="C682" s="40" t="s">
        <v>106</v>
      </c>
      <c r="D682" s="37">
        <v>48</v>
      </c>
      <c r="E682" s="37">
        <v>21</v>
      </c>
      <c r="F682" s="37">
        <v>26</v>
      </c>
      <c r="G682" s="37">
        <v>8</v>
      </c>
      <c r="H682" s="37">
        <v>6</v>
      </c>
      <c r="I682" s="37">
        <v>2</v>
      </c>
      <c r="J682" s="37">
        <v>0</v>
      </c>
      <c r="K682" s="37">
        <v>0</v>
      </c>
      <c r="L682" s="37">
        <f t="shared" si="87"/>
        <v>1595</v>
      </c>
      <c r="M682" s="37">
        <f t="shared" si="88"/>
        <v>1105</v>
      </c>
      <c r="N682" s="70">
        <f t="shared" si="86"/>
        <v>2700</v>
      </c>
      <c r="O682" s="69"/>
    </row>
    <row r="683" spans="2:15" ht="15.75">
      <c r="B683" s="1095" t="s">
        <v>63</v>
      </c>
      <c r="C683" s="1096"/>
      <c r="D683" s="37">
        <v>13</v>
      </c>
      <c r="E683" s="37">
        <v>14</v>
      </c>
      <c r="F683" s="37">
        <v>15</v>
      </c>
      <c r="G683" s="37">
        <v>13</v>
      </c>
      <c r="H683" s="37">
        <v>2</v>
      </c>
      <c r="I683" s="37">
        <v>2</v>
      </c>
      <c r="J683" s="37">
        <v>1</v>
      </c>
      <c r="K683" s="37">
        <v>1</v>
      </c>
      <c r="L683" s="37">
        <f t="shared" si="87"/>
        <v>446</v>
      </c>
      <c r="M683" s="37">
        <f t="shared" si="88"/>
        <v>266</v>
      </c>
      <c r="N683" s="70">
        <f t="shared" si="86"/>
        <v>712</v>
      </c>
      <c r="O683" s="69"/>
    </row>
    <row r="684" spans="2:15" ht="15.75">
      <c r="B684" s="1095" t="s">
        <v>64</v>
      </c>
      <c r="C684" s="1096"/>
      <c r="D684" s="37">
        <v>35</v>
      </c>
      <c r="E684" s="37">
        <v>14</v>
      </c>
      <c r="F684" s="37">
        <v>12</v>
      </c>
      <c r="G684" s="37">
        <v>5</v>
      </c>
      <c r="H684" s="37">
        <v>5</v>
      </c>
      <c r="I684" s="37">
        <v>0</v>
      </c>
      <c r="J684" s="37">
        <v>0</v>
      </c>
      <c r="K684" s="37">
        <v>0</v>
      </c>
      <c r="L684" s="37">
        <f t="shared" si="87"/>
        <v>929</v>
      </c>
      <c r="M684" s="37">
        <f t="shared" si="88"/>
        <v>377</v>
      </c>
      <c r="N684" s="70">
        <f t="shared" si="86"/>
        <v>1306</v>
      </c>
      <c r="O684" s="69"/>
    </row>
    <row r="685" spans="2:15" ht="15.75">
      <c r="B685" s="1095" t="s">
        <v>132</v>
      </c>
      <c r="C685" s="1096"/>
      <c r="D685" s="37">
        <v>107</v>
      </c>
      <c r="E685" s="37">
        <v>43</v>
      </c>
      <c r="F685" s="37">
        <v>55</v>
      </c>
      <c r="G685" s="37">
        <v>10</v>
      </c>
      <c r="H685" s="37">
        <v>18</v>
      </c>
      <c r="I685" s="37">
        <v>5</v>
      </c>
      <c r="J685" s="37">
        <v>18</v>
      </c>
      <c r="K685" s="37">
        <v>3</v>
      </c>
      <c r="L685" s="37">
        <f t="shared" si="87"/>
        <v>2094</v>
      </c>
      <c r="M685" s="37">
        <f t="shared" si="88"/>
        <v>920</v>
      </c>
      <c r="N685" s="70">
        <f t="shared" si="86"/>
        <v>3014</v>
      </c>
      <c r="O685" s="69"/>
    </row>
    <row r="686" spans="2:15" ht="15.75">
      <c r="B686" s="1095" t="s">
        <v>134</v>
      </c>
      <c r="C686" s="1096"/>
      <c r="D686" s="37">
        <v>109</v>
      </c>
      <c r="E686" s="37">
        <v>55</v>
      </c>
      <c r="F686" s="37">
        <v>25</v>
      </c>
      <c r="G686" s="37">
        <v>4</v>
      </c>
      <c r="H686" s="37">
        <v>9</v>
      </c>
      <c r="I686" s="37">
        <v>1</v>
      </c>
      <c r="J686" s="37">
        <v>3</v>
      </c>
      <c r="K686" s="37">
        <v>0</v>
      </c>
      <c r="L686" s="37">
        <f t="shared" si="87"/>
        <v>2595</v>
      </c>
      <c r="M686" s="37">
        <f t="shared" si="88"/>
        <v>1202</v>
      </c>
      <c r="N686" s="70">
        <f t="shared" si="86"/>
        <v>3797</v>
      </c>
      <c r="O686" s="69"/>
    </row>
    <row r="687" spans="2:15" ht="15.75">
      <c r="B687" s="1095" t="s">
        <v>133</v>
      </c>
      <c r="C687" s="1096"/>
      <c r="D687" s="37">
        <v>39</v>
      </c>
      <c r="E687" s="37">
        <v>16</v>
      </c>
      <c r="F687" s="37">
        <v>17</v>
      </c>
      <c r="G687" s="37">
        <v>1</v>
      </c>
      <c r="H687" s="37">
        <v>5</v>
      </c>
      <c r="I687" s="37">
        <v>1</v>
      </c>
      <c r="J687" s="37">
        <v>1</v>
      </c>
      <c r="K687" s="37">
        <v>0</v>
      </c>
      <c r="L687" s="37">
        <f t="shared" si="87"/>
        <v>1252</v>
      </c>
      <c r="M687" s="37">
        <f t="shared" si="88"/>
        <v>613</v>
      </c>
      <c r="N687" s="70">
        <f t="shared" si="86"/>
        <v>1865</v>
      </c>
      <c r="O687" s="69"/>
    </row>
    <row r="688" spans="2:15" ht="15.75">
      <c r="B688" s="1095" t="s">
        <v>68</v>
      </c>
      <c r="C688" s="1096"/>
      <c r="D688" s="37">
        <v>18</v>
      </c>
      <c r="E688" s="37">
        <v>2</v>
      </c>
      <c r="F688" s="37">
        <v>2</v>
      </c>
      <c r="G688" s="37">
        <v>0</v>
      </c>
      <c r="H688" s="37">
        <v>1</v>
      </c>
      <c r="I688" s="37">
        <v>0</v>
      </c>
      <c r="J688" s="37">
        <v>0</v>
      </c>
      <c r="K688" s="37">
        <v>0</v>
      </c>
      <c r="L688" s="37">
        <f t="shared" si="87"/>
        <v>560</v>
      </c>
      <c r="M688" s="37">
        <f t="shared" si="88"/>
        <v>188</v>
      </c>
      <c r="N688" s="70">
        <f t="shared" si="86"/>
        <v>748</v>
      </c>
      <c r="O688" s="69"/>
    </row>
    <row r="689" spans="1:15" ht="15.75">
      <c r="B689" s="1095" t="s">
        <v>69</v>
      </c>
      <c r="C689" s="1096"/>
      <c r="D689" s="37">
        <v>26</v>
      </c>
      <c r="E689" s="37">
        <v>9</v>
      </c>
      <c r="F689" s="37">
        <v>10</v>
      </c>
      <c r="G689" s="37">
        <v>4</v>
      </c>
      <c r="H689" s="37">
        <v>5</v>
      </c>
      <c r="I689" s="37">
        <v>11</v>
      </c>
      <c r="J689" s="37">
        <v>2</v>
      </c>
      <c r="K689" s="37">
        <v>0</v>
      </c>
      <c r="L689" s="37">
        <f t="shared" si="87"/>
        <v>695</v>
      </c>
      <c r="M689" s="37">
        <f t="shared" si="88"/>
        <v>235</v>
      </c>
      <c r="N689" s="70">
        <f t="shared" si="86"/>
        <v>930</v>
      </c>
      <c r="O689" s="69"/>
    </row>
    <row r="690" spans="1:15" ht="15.75">
      <c r="B690" s="1095" t="s">
        <v>70</v>
      </c>
      <c r="C690" s="1096"/>
      <c r="D690" s="37">
        <v>142</v>
      </c>
      <c r="E690" s="37">
        <v>37</v>
      </c>
      <c r="F690" s="37">
        <v>74</v>
      </c>
      <c r="G690" s="37">
        <v>10</v>
      </c>
      <c r="H690" s="37">
        <v>24</v>
      </c>
      <c r="I690" s="37">
        <v>3</v>
      </c>
      <c r="J690" s="37">
        <v>8</v>
      </c>
      <c r="K690" s="37">
        <v>2</v>
      </c>
      <c r="L690" s="37">
        <f t="shared" si="87"/>
        <v>2822</v>
      </c>
      <c r="M690" s="37">
        <f t="shared" si="88"/>
        <v>961</v>
      </c>
      <c r="N690" s="70">
        <f t="shared" si="86"/>
        <v>3783</v>
      </c>
      <c r="O690" s="69"/>
    </row>
    <row r="691" spans="1:15" ht="15.75">
      <c r="B691" s="1095" t="s">
        <v>71</v>
      </c>
      <c r="C691" s="1096"/>
      <c r="D691" s="37">
        <v>50</v>
      </c>
      <c r="E691" s="37">
        <v>18</v>
      </c>
      <c r="F691" s="37">
        <v>6</v>
      </c>
      <c r="G691" s="37">
        <v>2</v>
      </c>
      <c r="H691" s="37">
        <v>0</v>
      </c>
      <c r="I691" s="37">
        <v>0</v>
      </c>
      <c r="J691" s="37">
        <v>0</v>
      </c>
      <c r="K691" s="37">
        <v>0</v>
      </c>
      <c r="L691" s="37">
        <f t="shared" si="87"/>
        <v>738</v>
      </c>
      <c r="M691" s="37">
        <f t="shared" si="88"/>
        <v>272</v>
      </c>
      <c r="N691" s="70">
        <f t="shared" si="86"/>
        <v>1010</v>
      </c>
      <c r="O691" s="69"/>
    </row>
    <row r="692" spans="1:15" ht="15.75">
      <c r="B692" s="1095" t="s">
        <v>72</v>
      </c>
      <c r="C692" s="1096"/>
      <c r="D692" s="37">
        <v>696</v>
      </c>
      <c r="E692" s="37">
        <v>254</v>
      </c>
      <c r="F692" s="37">
        <v>253</v>
      </c>
      <c r="G692" s="37">
        <v>70</v>
      </c>
      <c r="H692" s="37">
        <v>113</v>
      </c>
      <c r="I692" s="37">
        <v>24</v>
      </c>
      <c r="J692" s="37">
        <v>101</v>
      </c>
      <c r="K692" s="37">
        <v>52</v>
      </c>
      <c r="L692" s="37">
        <f t="shared" si="87"/>
        <v>15725</v>
      </c>
      <c r="M692" s="37">
        <f t="shared" si="88"/>
        <v>6340</v>
      </c>
      <c r="N692" s="70">
        <f t="shared" si="86"/>
        <v>22065</v>
      </c>
      <c r="O692" s="69"/>
    </row>
    <row r="693" spans="1:15" ht="15.75">
      <c r="B693" s="1097" t="s">
        <v>32</v>
      </c>
      <c r="C693" s="1098"/>
      <c r="D693" s="38">
        <f t="shared" ref="D693:K693" si="89">SUM(D673:D692)</f>
        <v>1648</v>
      </c>
      <c r="E693" s="38">
        <f t="shared" si="89"/>
        <v>674</v>
      </c>
      <c r="F693" s="38">
        <f t="shared" si="89"/>
        <v>585</v>
      </c>
      <c r="G693" s="38">
        <f t="shared" si="89"/>
        <v>152</v>
      </c>
      <c r="H693" s="38">
        <f t="shared" si="89"/>
        <v>219</v>
      </c>
      <c r="I693" s="38">
        <f t="shared" si="89"/>
        <v>58</v>
      </c>
      <c r="J693" s="38">
        <f t="shared" si="89"/>
        <v>157</v>
      </c>
      <c r="K693" s="38">
        <f t="shared" si="89"/>
        <v>61</v>
      </c>
      <c r="L693" s="37">
        <f t="shared" si="87"/>
        <v>42479</v>
      </c>
      <c r="M693" s="37">
        <f t="shared" si="88"/>
        <v>19995</v>
      </c>
      <c r="N693" s="70">
        <f t="shared" si="86"/>
        <v>62474</v>
      </c>
      <c r="O693" s="69"/>
    </row>
    <row r="694" spans="1:15">
      <c r="O694" s="5"/>
    </row>
    <row r="696" spans="1:15" ht="20.25">
      <c r="A696" s="1099"/>
      <c r="B696" s="1099"/>
      <c r="C696" s="1099"/>
      <c r="D696" s="1099"/>
      <c r="E696" s="1099"/>
      <c r="F696" s="1099"/>
      <c r="G696" s="1099"/>
      <c r="H696" s="1099"/>
      <c r="I696" s="1099"/>
      <c r="J696" s="1099"/>
      <c r="K696" s="1099"/>
      <c r="L696" s="1099"/>
      <c r="M696" s="1099"/>
      <c r="N696" s="1099"/>
      <c r="O696" s="1099"/>
    </row>
    <row r="697" spans="1:15" ht="18">
      <c r="A697" s="1100" t="s">
        <v>24</v>
      </c>
      <c r="B697" s="1100"/>
      <c r="C697" s="1100"/>
      <c r="D697" s="1100"/>
      <c r="E697" s="1100"/>
      <c r="F697" s="1100"/>
      <c r="G697" s="1100"/>
      <c r="H697" s="1100"/>
      <c r="I697" s="1100"/>
      <c r="J697" s="1100"/>
      <c r="K697" s="1100"/>
      <c r="L697" s="1100"/>
      <c r="M697" s="1100"/>
      <c r="N697" s="1100"/>
      <c r="O697" s="1100"/>
    </row>
    <row r="698" spans="1:15" ht="20.25">
      <c r="A698" s="1"/>
      <c r="B698" s="1"/>
      <c r="C698" s="2"/>
      <c r="D698" s="2"/>
      <c r="E698" s="2"/>
      <c r="F698" s="2"/>
      <c r="G698" s="2"/>
      <c r="H698" s="2"/>
      <c r="I698" s="2"/>
      <c r="J698" s="2"/>
      <c r="K698" s="2"/>
      <c r="L698" s="2"/>
      <c r="M698" s="2"/>
      <c r="N698" s="2"/>
      <c r="O698" s="2"/>
    </row>
    <row r="699" spans="1:15">
      <c r="A699" s="1040" t="s">
        <v>40</v>
      </c>
      <c r="B699" s="1040"/>
      <c r="C699" s="1040" t="s">
        <v>46</v>
      </c>
      <c r="D699" s="1040"/>
      <c r="E699" s="1040" t="s">
        <v>47</v>
      </c>
      <c r="F699" s="1040"/>
      <c r="G699" s="1040" t="s">
        <v>48</v>
      </c>
      <c r="H699" s="1040"/>
      <c r="I699" s="1040" t="s">
        <v>49</v>
      </c>
      <c r="J699" s="1040"/>
      <c r="K699" s="1040" t="s">
        <v>50</v>
      </c>
      <c r="L699" s="1040"/>
      <c r="M699" s="1040" t="s">
        <v>51</v>
      </c>
      <c r="N699" s="1040"/>
      <c r="O699" s="1040"/>
    </row>
    <row r="700" spans="1:15">
      <c r="A700" s="1040"/>
      <c r="B700" s="1040"/>
      <c r="C700" s="1040"/>
      <c r="D700" s="1040"/>
      <c r="E700" s="1040"/>
      <c r="F700" s="1040"/>
      <c r="G700" s="1040"/>
      <c r="H700" s="1040"/>
      <c r="I700" s="1040"/>
      <c r="J700" s="1040"/>
      <c r="K700" s="1040"/>
      <c r="L700" s="1040"/>
      <c r="M700" s="1040"/>
      <c r="N700" s="1040"/>
      <c r="O700" s="1040"/>
    </row>
    <row r="701" spans="1:15" ht="24.75">
      <c r="A701" s="1040"/>
      <c r="B701" s="1040"/>
      <c r="C701" s="18" t="s">
        <v>33</v>
      </c>
      <c r="D701" s="18" t="s">
        <v>34</v>
      </c>
      <c r="E701" s="18" t="s">
        <v>33</v>
      </c>
      <c r="F701" s="18" t="s">
        <v>34</v>
      </c>
      <c r="G701" s="18" t="s">
        <v>33</v>
      </c>
      <c r="H701" s="18" t="s">
        <v>34</v>
      </c>
      <c r="I701" s="18" t="s">
        <v>33</v>
      </c>
      <c r="J701" s="18" t="s">
        <v>34</v>
      </c>
      <c r="K701" s="18" t="s">
        <v>33</v>
      </c>
      <c r="L701" s="18" t="s">
        <v>34</v>
      </c>
      <c r="M701" s="18" t="s">
        <v>33</v>
      </c>
      <c r="N701" s="18" t="s">
        <v>34</v>
      </c>
      <c r="O701" s="18" t="s">
        <v>35</v>
      </c>
    </row>
    <row r="702" spans="1:15" ht="24.75">
      <c r="A702" s="1044" t="s">
        <v>52</v>
      </c>
      <c r="B702" s="1044"/>
      <c r="C702" s="4">
        <v>38196</v>
      </c>
      <c r="D702" s="4">
        <v>30804</v>
      </c>
      <c r="E702" s="4">
        <v>21313</v>
      </c>
      <c r="F702" s="4">
        <v>14638</v>
      </c>
      <c r="G702" s="4">
        <v>12405</v>
      </c>
      <c r="H702" s="4">
        <v>6481</v>
      </c>
      <c r="I702" s="4">
        <v>5715</v>
      </c>
      <c r="J702" s="4">
        <v>2272</v>
      </c>
      <c r="K702" s="4">
        <v>1325</v>
      </c>
      <c r="L702" s="4">
        <v>378</v>
      </c>
      <c r="M702" s="4">
        <f>K702+I702+G702+E702+C702+M586+K586+I586+G586+E586+C586</f>
        <v>298147</v>
      </c>
      <c r="N702" s="4">
        <f>L702+J702+H702+F702+D702+N586+L586+J586+H586+F586+D586</f>
        <v>250665</v>
      </c>
      <c r="O702" s="4">
        <f>SUM(N702,M702)</f>
        <v>548812</v>
      </c>
    </row>
    <row r="703" spans="1:15" ht="24.75">
      <c r="A703" s="1044" t="s">
        <v>53</v>
      </c>
      <c r="B703" s="1044"/>
      <c r="C703" s="4">
        <v>18399</v>
      </c>
      <c r="D703" s="4">
        <v>17121</v>
      </c>
      <c r="E703" s="4">
        <v>9873</v>
      </c>
      <c r="F703" s="4">
        <v>8521</v>
      </c>
      <c r="G703" s="4">
        <v>4632</v>
      </c>
      <c r="H703" s="4">
        <v>3693</v>
      </c>
      <c r="I703" s="4">
        <v>1521</v>
      </c>
      <c r="J703" s="4">
        <v>1472</v>
      </c>
      <c r="K703" s="4">
        <v>544</v>
      </c>
      <c r="L703" s="4">
        <v>258</v>
      </c>
      <c r="M703" s="4">
        <f t="shared" ref="M703:M722" si="90">K703+I703+G703+E703+C703+M587+K587+I587+G587+E587+C587</f>
        <v>149154</v>
      </c>
      <c r="N703" s="4">
        <f t="shared" ref="N703:N722" si="91">L703+J703+H703+F703+D703+N587+L587+J587+H587+F587+D587</f>
        <v>128052</v>
      </c>
      <c r="O703" s="4">
        <f>SUM(N703,M703)</f>
        <v>277206</v>
      </c>
    </row>
    <row r="704" spans="1:15" ht="24.75">
      <c r="A704" s="1044" t="s">
        <v>54</v>
      </c>
      <c r="B704" s="1044"/>
      <c r="C704" s="4">
        <v>15378</v>
      </c>
      <c r="D704" s="4">
        <v>12429</v>
      </c>
      <c r="E704" s="4">
        <v>7650</v>
      </c>
      <c r="F704" s="4">
        <v>5961</v>
      </c>
      <c r="G704" s="4">
        <v>3312</v>
      </c>
      <c r="H704" s="4">
        <v>2224</v>
      </c>
      <c r="I704" s="4">
        <v>1481</v>
      </c>
      <c r="J704" s="4">
        <v>705</v>
      </c>
      <c r="K704" s="4">
        <v>359</v>
      </c>
      <c r="L704" s="4">
        <v>164</v>
      </c>
      <c r="M704" s="4">
        <f t="shared" si="90"/>
        <v>110274</v>
      </c>
      <c r="N704" s="4">
        <f t="shared" si="91"/>
        <v>94938</v>
      </c>
      <c r="O704" s="4">
        <f t="shared" ref="O704:O722" si="92">SUM(N704,M704)</f>
        <v>205212</v>
      </c>
    </row>
    <row r="705" spans="1:15" ht="24.75">
      <c r="A705" s="1044" t="s">
        <v>55</v>
      </c>
      <c r="B705" s="1044"/>
      <c r="C705" s="4">
        <v>19299</v>
      </c>
      <c r="D705" s="4">
        <v>16269</v>
      </c>
      <c r="E705" s="4">
        <v>7594</v>
      </c>
      <c r="F705" s="4">
        <v>5453</v>
      </c>
      <c r="G705" s="4">
        <v>4204</v>
      </c>
      <c r="H705" s="4">
        <v>2446</v>
      </c>
      <c r="I705" s="4">
        <v>2158</v>
      </c>
      <c r="J705" s="4">
        <v>956</v>
      </c>
      <c r="K705" s="4">
        <v>573</v>
      </c>
      <c r="L705" s="4">
        <v>181</v>
      </c>
      <c r="M705" s="4">
        <f t="shared" si="90"/>
        <v>138710</v>
      </c>
      <c r="N705" s="4">
        <f t="shared" si="91"/>
        <v>120081</v>
      </c>
      <c r="O705" s="4">
        <f t="shared" si="92"/>
        <v>258791</v>
      </c>
    </row>
    <row r="706" spans="1:15" ht="24.75">
      <c r="A706" s="1101" t="s">
        <v>56</v>
      </c>
      <c r="B706" s="3" t="s">
        <v>57</v>
      </c>
      <c r="C706" s="4">
        <v>14087</v>
      </c>
      <c r="D706" s="4">
        <v>13065</v>
      </c>
      <c r="E706" s="4">
        <v>6605</v>
      </c>
      <c r="F706" s="4">
        <v>5750</v>
      </c>
      <c r="G706" s="4">
        <v>2473</v>
      </c>
      <c r="H706" s="4">
        <v>1614</v>
      </c>
      <c r="I706" s="4">
        <v>1209</v>
      </c>
      <c r="J706" s="4">
        <v>683</v>
      </c>
      <c r="K706" s="4">
        <v>307</v>
      </c>
      <c r="L706" s="4">
        <v>141</v>
      </c>
      <c r="M706" s="4">
        <f t="shared" si="90"/>
        <v>102094</v>
      </c>
      <c r="N706" s="4">
        <f t="shared" si="91"/>
        <v>93748</v>
      </c>
      <c r="O706" s="4">
        <f t="shared" si="92"/>
        <v>195842</v>
      </c>
    </row>
    <row r="707" spans="1:15" ht="24.75">
      <c r="A707" s="1101"/>
      <c r="B707" s="3" t="s">
        <v>58</v>
      </c>
      <c r="C707" s="4">
        <v>25300</v>
      </c>
      <c r="D707" s="4">
        <v>21162</v>
      </c>
      <c r="E707" s="4">
        <v>8533</v>
      </c>
      <c r="F707" s="4">
        <v>6671</v>
      </c>
      <c r="G707" s="4">
        <v>4478</v>
      </c>
      <c r="H707" s="4">
        <v>2755</v>
      </c>
      <c r="I707" s="4">
        <v>2073</v>
      </c>
      <c r="J707" s="4">
        <v>942</v>
      </c>
      <c r="K707" s="4">
        <v>540</v>
      </c>
      <c r="L707" s="4">
        <v>154</v>
      </c>
      <c r="M707" s="4">
        <f t="shared" si="90"/>
        <v>191874</v>
      </c>
      <c r="N707" s="4">
        <f t="shared" si="91"/>
        <v>168243</v>
      </c>
      <c r="O707" s="4">
        <f t="shared" si="92"/>
        <v>360117</v>
      </c>
    </row>
    <row r="708" spans="1:15" ht="24.75">
      <c r="A708" s="1101"/>
      <c r="B708" s="3" t="s">
        <v>59</v>
      </c>
      <c r="C708" s="4">
        <v>13167</v>
      </c>
      <c r="D708" s="4">
        <v>11761</v>
      </c>
      <c r="E708" s="4">
        <v>6303</v>
      </c>
      <c r="F708" s="4">
        <v>6127</v>
      </c>
      <c r="G708" s="4">
        <v>3148</v>
      </c>
      <c r="H708" s="4">
        <v>2346</v>
      </c>
      <c r="I708" s="4">
        <v>1418</v>
      </c>
      <c r="J708" s="4">
        <v>778</v>
      </c>
      <c r="K708" s="4">
        <v>332</v>
      </c>
      <c r="L708" s="4">
        <v>171</v>
      </c>
      <c r="M708" s="4">
        <f t="shared" si="90"/>
        <v>96988</v>
      </c>
      <c r="N708" s="4">
        <f t="shared" si="91"/>
        <v>86708</v>
      </c>
      <c r="O708" s="4">
        <f t="shared" si="92"/>
        <v>183696</v>
      </c>
    </row>
    <row r="709" spans="1:15" ht="24.75">
      <c r="A709" s="1101"/>
      <c r="B709" s="3" t="s">
        <v>60</v>
      </c>
      <c r="C709" s="4">
        <v>8581</v>
      </c>
      <c r="D709" s="4">
        <v>7444</v>
      </c>
      <c r="E709" s="4">
        <v>4123</v>
      </c>
      <c r="F709" s="4">
        <v>3485</v>
      </c>
      <c r="G709" s="4">
        <v>1740</v>
      </c>
      <c r="H709" s="4">
        <v>1199</v>
      </c>
      <c r="I709" s="4">
        <v>728</v>
      </c>
      <c r="J709" s="4">
        <v>414</v>
      </c>
      <c r="K709" s="4">
        <v>182</v>
      </c>
      <c r="L709" s="4">
        <v>107</v>
      </c>
      <c r="M709" s="4">
        <f t="shared" si="90"/>
        <v>60581</v>
      </c>
      <c r="N709" s="4">
        <f t="shared" si="91"/>
        <v>55076</v>
      </c>
      <c r="O709" s="4">
        <f t="shared" si="92"/>
        <v>115657</v>
      </c>
    </row>
    <row r="710" spans="1:15" ht="24.75">
      <c r="A710" s="1101"/>
      <c r="B710" s="3" t="s">
        <v>61</v>
      </c>
      <c r="C710" s="4">
        <v>17584</v>
      </c>
      <c r="D710" s="4">
        <v>15812</v>
      </c>
      <c r="E710" s="4">
        <v>8099</v>
      </c>
      <c r="F710" s="4">
        <v>7775</v>
      </c>
      <c r="G710" s="4">
        <v>3525</v>
      </c>
      <c r="H710" s="4">
        <v>2545</v>
      </c>
      <c r="I710" s="4">
        <v>1632</v>
      </c>
      <c r="J710" s="4">
        <v>961</v>
      </c>
      <c r="K710" s="4">
        <v>424</v>
      </c>
      <c r="L710" s="4">
        <v>174</v>
      </c>
      <c r="M710" s="4">
        <f t="shared" si="90"/>
        <v>123806</v>
      </c>
      <c r="N710" s="4">
        <f t="shared" si="91"/>
        <v>110589</v>
      </c>
      <c r="O710" s="4">
        <f t="shared" si="92"/>
        <v>234395</v>
      </c>
    </row>
    <row r="711" spans="1:15" ht="24.75">
      <c r="A711" s="1101"/>
      <c r="B711" s="3" t="s">
        <v>62</v>
      </c>
      <c r="C711" s="4">
        <v>12518</v>
      </c>
      <c r="D711" s="4">
        <v>10799</v>
      </c>
      <c r="E711" s="4">
        <v>5696</v>
      </c>
      <c r="F711" s="4">
        <v>4986</v>
      </c>
      <c r="G711" s="4">
        <v>2479</v>
      </c>
      <c r="H711" s="4">
        <v>1787</v>
      </c>
      <c r="I711" s="4">
        <v>1184</v>
      </c>
      <c r="J711" s="4">
        <v>516</v>
      </c>
      <c r="K711" s="4">
        <v>412</v>
      </c>
      <c r="L711" s="4">
        <v>163</v>
      </c>
      <c r="M711" s="4">
        <f t="shared" si="90"/>
        <v>89923</v>
      </c>
      <c r="N711" s="4">
        <f t="shared" si="91"/>
        <v>81080</v>
      </c>
      <c r="O711" s="4">
        <f t="shared" si="92"/>
        <v>171003</v>
      </c>
    </row>
    <row r="712" spans="1:15" ht="24.75">
      <c r="A712" s="1044" t="s">
        <v>63</v>
      </c>
      <c r="B712" s="1044"/>
      <c r="C712" s="4">
        <v>23901</v>
      </c>
      <c r="D712" s="4">
        <v>20445</v>
      </c>
      <c r="E712" s="4">
        <v>12086</v>
      </c>
      <c r="F712" s="4">
        <v>10029</v>
      </c>
      <c r="G712" s="4">
        <v>5974</v>
      </c>
      <c r="H712" s="4">
        <v>4292</v>
      </c>
      <c r="I712" s="4">
        <v>3204</v>
      </c>
      <c r="J712" s="4">
        <v>1831</v>
      </c>
      <c r="K712" s="4">
        <v>923</v>
      </c>
      <c r="L712" s="4">
        <v>492</v>
      </c>
      <c r="M712" s="4">
        <f t="shared" si="90"/>
        <v>177181</v>
      </c>
      <c r="N712" s="4">
        <f t="shared" si="91"/>
        <v>152258</v>
      </c>
      <c r="O712" s="4">
        <f t="shared" si="92"/>
        <v>329439</v>
      </c>
    </row>
    <row r="713" spans="1:15" ht="24.75">
      <c r="A713" s="1044" t="s">
        <v>64</v>
      </c>
      <c r="B713" s="1044"/>
      <c r="C713" s="4">
        <v>26621</v>
      </c>
      <c r="D713" s="4">
        <v>21822</v>
      </c>
      <c r="E713" s="4">
        <v>14333</v>
      </c>
      <c r="F713" s="4">
        <v>11083</v>
      </c>
      <c r="G713" s="4">
        <v>7768</v>
      </c>
      <c r="H713" s="4">
        <v>5108</v>
      </c>
      <c r="I713" s="4">
        <v>4536</v>
      </c>
      <c r="J713" s="4">
        <v>2411</v>
      </c>
      <c r="K713" s="4">
        <v>1338</v>
      </c>
      <c r="L713" s="4">
        <v>567</v>
      </c>
      <c r="M713" s="4">
        <f t="shared" si="90"/>
        <v>192161</v>
      </c>
      <c r="N713" s="4">
        <f t="shared" si="91"/>
        <v>162384</v>
      </c>
      <c r="O713" s="4">
        <f t="shared" si="92"/>
        <v>354545</v>
      </c>
    </row>
    <row r="714" spans="1:15" ht="24.75">
      <c r="A714" s="1044" t="s">
        <v>65</v>
      </c>
      <c r="B714" s="1044"/>
      <c r="C714" s="4">
        <v>15445</v>
      </c>
      <c r="D714" s="4">
        <v>13100</v>
      </c>
      <c r="E714" s="4">
        <v>8847</v>
      </c>
      <c r="F714" s="4">
        <v>7464</v>
      </c>
      <c r="G714" s="4">
        <v>5073</v>
      </c>
      <c r="H714" s="4">
        <v>3632</v>
      </c>
      <c r="I714" s="4">
        <v>2915</v>
      </c>
      <c r="J714" s="4">
        <v>1679</v>
      </c>
      <c r="K714" s="4">
        <v>970</v>
      </c>
      <c r="L714" s="4">
        <v>435</v>
      </c>
      <c r="M714" s="4">
        <f t="shared" si="90"/>
        <v>113131</v>
      </c>
      <c r="N714" s="4">
        <f t="shared" si="91"/>
        <v>99038</v>
      </c>
      <c r="O714" s="4">
        <f t="shared" si="92"/>
        <v>212169</v>
      </c>
    </row>
    <row r="715" spans="1:15" ht="24.75">
      <c r="A715" s="1044" t="s">
        <v>66</v>
      </c>
      <c r="B715" s="1044"/>
      <c r="C715" s="4">
        <v>17395</v>
      </c>
      <c r="D715" s="4">
        <v>15500</v>
      </c>
      <c r="E715" s="4">
        <v>8380</v>
      </c>
      <c r="F715" s="4">
        <v>7681</v>
      </c>
      <c r="G715" s="4">
        <v>4530</v>
      </c>
      <c r="H715" s="4">
        <v>3205</v>
      </c>
      <c r="I715" s="4">
        <v>2309</v>
      </c>
      <c r="J715" s="4">
        <v>1254</v>
      </c>
      <c r="K715" s="4">
        <v>575</v>
      </c>
      <c r="L715" s="4">
        <v>383</v>
      </c>
      <c r="M715" s="4">
        <f t="shared" si="90"/>
        <v>130389</v>
      </c>
      <c r="N715" s="4">
        <f t="shared" si="91"/>
        <v>114716</v>
      </c>
      <c r="O715" s="4">
        <f t="shared" si="92"/>
        <v>245105</v>
      </c>
    </row>
    <row r="716" spans="1:15" ht="24.75">
      <c r="A716" s="1044" t="s">
        <v>67</v>
      </c>
      <c r="B716" s="1044"/>
      <c r="C716" s="4">
        <v>16299</v>
      </c>
      <c r="D716" s="4">
        <v>12518</v>
      </c>
      <c r="E716" s="4">
        <v>7205</v>
      </c>
      <c r="F716" s="4">
        <v>6190</v>
      </c>
      <c r="G716" s="4">
        <v>3736</v>
      </c>
      <c r="H716" s="4">
        <v>2654</v>
      </c>
      <c r="I716" s="4">
        <v>1815</v>
      </c>
      <c r="J716" s="4">
        <v>1088</v>
      </c>
      <c r="K716" s="4">
        <v>516</v>
      </c>
      <c r="L716" s="4">
        <v>263</v>
      </c>
      <c r="M716" s="4">
        <f t="shared" si="90"/>
        <v>119706</v>
      </c>
      <c r="N716" s="4">
        <f t="shared" si="91"/>
        <v>99132</v>
      </c>
      <c r="O716" s="4">
        <f t="shared" si="92"/>
        <v>218838</v>
      </c>
    </row>
    <row r="717" spans="1:15" ht="24.75">
      <c r="A717" s="1044" t="s">
        <v>68</v>
      </c>
      <c r="B717" s="1044"/>
      <c r="C717" s="4">
        <v>9472</v>
      </c>
      <c r="D717" s="4">
        <v>7336</v>
      </c>
      <c r="E717" s="4">
        <v>6168</v>
      </c>
      <c r="F717" s="4">
        <v>4512</v>
      </c>
      <c r="G717" s="4">
        <v>3678</v>
      </c>
      <c r="H717" s="4">
        <v>2065</v>
      </c>
      <c r="I717" s="4">
        <v>2179</v>
      </c>
      <c r="J717" s="4">
        <v>877</v>
      </c>
      <c r="K717" s="4">
        <v>570</v>
      </c>
      <c r="L717" s="4">
        <v>192</v>
      </c>
      <c r="M717" s="4">
        <f t="shared" si="90"/>
        <v>74351</v>
      </c>
      <c r="N717" s="4">
        <f t="shared" si="91"/>
        <v>60310</v>
      </c>
      <c r="O717" s="4">
        <f t="shared" si="92"/>
        <v>134661</v>
      </c>
    </row>
    <row r="718" spans="1:15" ht="24.75">
      <c r="A718" s="1044" t="s">
        <v>69</v>
      </c>
      <c r="B718" s="1044"/>
      <c r="C718" s="4">
        <v>15919</v>
      </c>
      <c r="D718" s="4">
        <v>11482</v>
      </c>
      <c r="E718" s="4">
        <v>8972</v>
      </c>
      <c r="F718" s="4">
        <v>6413</v>
      </c>
      <c r="G718" s="4">
        <v>4736</v>
      </c>
      <c r="H718" s="4">
        <v>2561</v>
      </c>
      <c r="I718" s="4">
        <v>2597</v>
      </c>
      <c r="J718" s="4">
        <v>1029</v>
      </c>
      <c r="K718" s="4">
        <v>743</v>
      </c>
      <c r="L718" s="4">
        <v>193</v>
      </c>
      <c r="M718" s="4">
        <f t="shared" si="90"/>
        <v>122415</v>
      </c>
      <c r="N718" s="4">
        <f t="shared" si="91"/>
        <v>96651</v>
      </c>
      <c r="O718" s="4">
        <f t="shared" si="92"/>
        <v>219066</v>
      </c>
    </row>
    <row r="719" spans="1:15" ht="24.75">
      <c r="A719" s="1044" t="s">
        <v>70</v>
      </c>
      <c r="B719" s="1044"/>
      <c r="C719" s="4">
        <v>25128</v>
      </c>
      <c r="D719" s="4">
        <v>20367</v>
      </c>
      <c r="E719" s="4">
        <v>15551</v>
      </c>
      <c r="F719" s="4">
        <v>13162</v>
      </c>
      <c r="G719" s="4">
        <v>8913</v>
      </c>
      <c r="H719" s="4">
        <v>5732</v>
      </c>
      <c r="I719" s="4">
        <v>4909</v>
      </c>
      <c r="J719" s="4">
        <v>2316</v>
      </c>
      <c r="K719" s="4">
        <v>1579</v>
      </c>
      <c r="L719" s="4">
        <v>566</v>
      </c>
      <c r="M719" s="4">
        <f t="shared" si="90"/>
        <v>193652</v>
      </c>
      <c r="N719" s="4">
        <f t="shared" si="91"/>
        <v>160427</v>
      </c>
      <c r="O719" s="4">
        <f t="shared" si="92"/>
        <v>354079</v>
      </c>
    </row>
    <row r="720" spans="1:15" ht="24.75">
      <c r="A720" s="1044" t="s">
        <v>71</v>
      </c>
      <c r="B720" s="1044"/>
      <c r="C720" s="4">
        <v>14882</v>
      </c>
      <c r="D720" s="4">
        <v>9925</v>
      </c>
      <c r="E720" s="4">
        <v>9152</v>
      </c>
      <c r="F720" s="4">
        <v>5656</v>
      </c>
      <c r="G720" s="4">
        <v>3874</v>
      </c>
      <c r="H720" s="4">
        <v>2941</v>
      </c>
      <c r="I720" s="4">
        <v>2460</v>
      </c>
      <c r="J720" s="4">
        <v>1210</v>
      </c>
      <c r="K720" s="4">
        <v>987</v>
      </c>
      <c r="L720" s="4">
        <v>450</v>
      </c>
      <c r="M720" s="4">
        <f t="shared" si="90"/>
        <v>107360</v>
      </c>
      <c r="N720" s="4">
        <f t="shared" si="91"/>
        <v>80585</v>
      </c>
      <c r="O720" s="4">
        <f t="shared" si="92"/>
        <v>187945</v>
      </c>
    </row>
    <row r="721" spans="1:16" ht="24.75">
      <c r="A721" s="1044" t="s">
        <v>72</v>
      </c>
      <c r="B721" s="1044"/>
      <c r="C721" s="4">
        <v>34338</v>
      </c>
      <c r="D721" s="4">
        <v>29533</v>
      </c>
      <c r="E721" s="4">
        <v>17168</v>
      </c>
      <c r="F721" s="4">
        <v>15319</v>
      </c>
      <c r="G721" s="4">
        <v>8168</v>
      </c>
      <c r="H721" s="4">
        <v>5869</v>
      </c>
      <c r="I721" s="4">
        <v>4300</v>
      </c>
      <c r="J721" s="4">
        <v>2119</v>
      </c>
      <c r="K721" s="4">
        <v>973</v>
      </c>
      <c r="L721" s="4">
        <v>443</v>
      </c>
      <c r="M721" s="4">
        <f t="shared" si="90"/>
        <v>253994</v>
      </c>
      <c r="N721" s="4">
        <f t="shared" si="91"/>
        <v>228273</v>
      </c>
      <c r="O721" s="4">
        <f t="shared" si="92"/>
        <v>482267</v>
      </c>
    </row>
    <row r="722" spans="1:16" ht="24.75">
      <c r="A722" s="1047" t="s">
        <v>32</v>
      </c>
      <c r="B722" s="1047"/>
      <c r="C722" s="20">
        <f t="shared" ref="C722:L722" si="93">SUM(C702:C721)</f>
        <v>381909</v>
      </c>
      <c r="D722" s="20">
        <f t="shared" si="93"/>
        <v>318694</v>
      </c>
      <c r="E722" s="20">
        <f t="shared" si="93"/>
        <v>193651</v>
      </c>
      <c r="F722" s="20">
        <f t="shared" si="93"/>
        <v>156876</v>
      </c>
      <c r="G722" s="20">
        <f t="shared" si="93"/>
        <v>98846</v>
      </c>
      <c r="H722" s="20">
        <f t="shared" si="93"/>
        <v>65149</v>
      </c>
      <c r="I722" s="20">
        <f t="shared" si="93"/>
        <v>50343</v>
      </c>
      <c r="J722" s="20">
        <f t="shared" si="93"/>
        <v>25513</v>
      </c>
      <c r="K722" s="20">
        <f t="shared" si="93"/>
        <v>14172</v>
      </c>
      <c r="L722" s="20">
        <f t="shared" si="93"/>
        <v>5875</v>
      </c>
      <c r="M722" s="4">
        <f t="shared" si="90"/>
        <v>2845891</v>
      </c>
      <c r="N722" s="4">
        <f t="shared" si="91"/>
        <v>2442954</v>
      </c>
      <c r="O722" s="4">
        <f t="shared" si="92"/>
        <v>5288845</v>
      </c>
    </row>
    <row r="726" spans="1:16" ht="18">
      <c r="B726" s="1100" t="s">
        <v>150</v>
      </c>
      <c r="C726" s="1100"/>
      <c r="D726" s="1100"/>
      <c r="E726" s="1100"/>
      <c r="F726" s="1100"/>
      <c r="G726" s="1100"/>
      <c r="H726" s="1100"/>
      <c r="I726" s="1100"/>
      <c r="J726" s="1100"/>
      <c r="K726" s="1100"/>
      <c r="L726" s="1100"/>
      <c r="M726" s="1100"/>
      <c r="N726" s="1100"/>
      <c r="O726" s="1100"/>
      <c r="P726" s="1100"/>
    </row>
    <row r="727" spans="1:16" ht="20.25">
      <c r="B727" s="1"/>
      <c r="C727" s="1"/>
      <c r="D727" s="2"/>
      <c r="E727" s="2"/>
      <c r="F727" s="2"/>
      <c r="G727" s="2"/>
      <c r="H727" s="2"/>
      <c r="I727" s="2"/>
      <c r="J727" s="2"/>
      <c r="K727" s="2"/>
      <c r="L727" s="2"/>
      <c r="M727" s="2"/>
      <c r="N727" s="2"/>
      <c r="O727" s="2"/>
      <c r="P727" s="2"/>
    </row>
    <row r="728" spans="1:16" ht="24.75">
      <c r="B728" s="1040" t="s">
        <v>40</v>
      </c>
      <c r="C728" s="1040"/>
      <c r="D728" s="1040" t="s">
        <v>46</v>
      </c>
      <c r="E728" s="1040"/>
      <c r="F728" s="1040" t="s">
        <v>47</v>
      </c>
      <c r="G728" s="1040"/>
      <c r="H728" s="1040" t="s">
        <v>48</v>
      </c>
      <c r="I728" s="1040"/>
      <c r="J728" s="1040" t="s">
        <v>49</v>
      </c>
      <c r="K728" s="1040"/>
      <c r="L728" s="1040" t="s">
        <v>50</v>
      </c>
      <c r="M728" s="1040"/>
      <c r="N728" s="1040" t="s">
        <v>51</v>
      </c>
      <c r="O728" s="1040"/>
      <c r="P728" s="1040"/>
    </row>
    <row r="729" spans="1:16" ht="24.75">
      <c r="B729" s="1040"/>
      <c r="C729" s="1040"/>
      <c r="D729" s="19" t="s">
        <v>33</v>
      </c>
      <c r="E729" s="19" t="s">
        <v>34</v>
      </c>
      <c r="F729" s="19" t="s">
        <v>33</v>
      </c>
      <c r="G729" s="19" t="s">
        <v>34</v>
      </c>
      <c r="H729" s="19" t="s">
        <v>33</v>
      </c>
      <c r="I729" s="19" t="s">
        <v>34</v>
      </c>
      <c r="J729" s="19" t="s">
        <v>33</v>
      </c>
      <c r="K729" s="19" t="s">
        <v>34</v>
      </c>
      <c r="L729" s="19" t="s">
        <v>33</v>
      </c>
      <c r="M729" s="19" t="s">
        <v>34</v>
      </c>
      <c r="N729" s="19" t="s">
        <v>33</v>
      </c>
      <c r="O729" s="19" t="s">
        <v>34</v>
      </c>
      <c r="P729" s="18" t="s">
        <v>35</v>
      </c>
    </row>
    <row r="730" spans="1:16" ht="24.75">
      <c r="B730" s="1044" t="s">
        <v>52</v>
      </c>
      <c r="C730" s="1044"/>
      <c r="D730" s="31">
        <f>O615+C702</f>
        <v>38530</v>
      </c>
      <c r="E730" s="31">
        <f>P615+D702</f>
        <v>30932</v>
      </c>
      <c r="F730" s="8">
        <f t="shared" ref="F730:M730" si="94">D673+E702</f>
        <v>21394</v>
      </c>
      <c r="G730" s="8">
        <f t="shared" si="94"/>
        <v>14666</v>
      </c>
      <c r="H730" s="8">
        <f t="shared" si="94"/>
        <v>12440</v>
      </c>
      <c r="I730" s="8">
        <f t="shared" si="94"/>
        <v>6492</v>
      </c>
      <c r="J730" s="8">
        <f t="shared" si="94"/>
        <v>5728</v>
      </c>
      <c r="K730" s="8">
        <f t="shared" si="94"/>
        <v>2279</v>
      </c>
      <c r="L730" s="8">
        <f t="shared" si="94"/>
        <v>1339</v>
      </c>
      <c r="M730" s="8">
        <f t="shared" si="94"/>
        <v>379</v>
      </c>
      <c r="N730" s="8">
        <f>L730+J730+H730+F730+D730+N644+L644+J644+H644+F644+D644</f>
        <v>301488</v>
      </c>
      <c r="O730" s="8">
        <f>M730+K730+I730+G730+E730+O644+M644+K644+I644+G644+E644</f>
        <v>250256</v>
      </c>
      <c r="P730" s="8">
        <v>551744</v>
      </c>
    </row>
    <row r="731" spans="1:16" ht="24.75">
      <c r="B731" s="1044" t="s">
        <v>53</v>
      </c>
      <c r="C731" s="1044"/>
      <c r="D731" s="31">
        <f t="shared" ref="D731:D749" si="95">O616+C703</f>
        <v>18442</v>
      </c>
      <c r="E731" s="31">
        <f t="shared" ref="E731:E749" si="96">P616+D703</f>
        <v>17130</v>
      </c>
      <c r="F731" s="8">
        <f t="shared" ref="F731:F749" si="97">D674+E703</f>
        <v>9876</v>
      </c>
      <c r="G731" s="8">
        <f t="shared" ref="G731:G749" si="98">E674+F703</f>
        <v>8523</v>
      </c>
      <c r="H731" s="8">
        <f t="shared" ref="H731:H749" si="99">F674+G703</f>
        <v>4632</v>
      </c>
      <c r="I731" s="8">
        <f t="shared" ref="I731:I749" si="100">G674+H703</f>
        <v>3693</v>
      </c>
      <c r="J731" s="8">
        <f t="shared" ref="J731:J749" si="101">H674+I703</f>
        <v>1521</v>
      </c>
      <c r="K731" s="8">
        <f t="shared" ref="K731:K749" si="102">I674+J703</f>
        <v>1472</v>
      </c>
      <c r="L731" s="8">
        <f t="shared" ref="L731:L749" si="103">J674+K703</f>
        <v>544</v>
      </c>
      <c r="M731" s="8">
        <f t="shared" ref="M731:M749" si="104">K674+L703</f>
        <v>258</v>
      </c>
      <c r="N731" s="8">
        <f t="shared" ref="N731:N750" si="105">L731+J731+H731+F731+D731+N645+L645+J645+H645+F645+D645</f>
        <v>149509</v>
      </c>
      <c r="O731" s="8">
        <f t="shared" ref="O731:O750" si="106">M731+K731+I731+G731+E731+O645+M645+K645+I645+G645+E645</f>
        <v>126490</v>
      </c>
      <c r="P731" s="8">
        <v>275999</v>
      </c>
    </row>
    <row r="732" spans="1:16" ht="24.75">
      <c r="B732" s="1044" t="s">
        <v>54</v>
      </c>
      <c r="C732" s="1044"/>
      <c r="D732" s="31">
        <f t="shared" si="95"/>
        <v>15427</v>
      </c>
      <c r="E732" s="31">
        <f t="shared" si="96"/>
        <v>12454</v>
      </c>
      <c r="F732" s="8">
        <f t="shared" si="97"/>
        <v>7661</v>
      </c>
      <c r="G732" s="8">
        <f t="shared" si="98"/>
        <v>5963</v>
      </c>
      <c r="H732" s="8">
        <f t="shared" si="99"/>
        <v>3318</v>
      </c>
      <c r="I732" s="8">
        <f t="shared" si="100"/>
        <v>2224</v>
      </c>
      <c r="J732" s="8">
        <f t="shared" si="101"/>
        <v>1481</v>
      </c>
      <c r="K732" s="8">
        <f t="shared" si="102"/>
        <v>705</v>
      </c>
      <c r="L732" s="8">
        <f t="shared" si="103"/>
        <v>360</v>
      </c>
      <c r="M732" s="8">
        <f t="shared" si="104"/>
        <v>164</v>
      </c>
      <c r="N732" s="8">
        <f t="shared" si="105"/>
        <v>111107</v>
      </c>
      <c r="O732" s="8">
        <f t="shared" si="106"/>
        <v>94964</v>
      </c>
      <c r="P732" s="8">
        <v>206071</v>
      </c>
    </row>
    <row r="733" spans="1:16" ht="24.75">
      <c r="B733" s="1044" t="s">
        <v>55</v>
      </c>
      <c r="C733" s="1044"/>
      <c r="D733" s="31">
        <f t="shared" si="95"/>
        <v>19299</v>
      </c>
      <c r="E733" s="31">
        <f t="shared" si="96"/>
        <v>16269</v>
      </c>
      <c r="F733" s="8">
        <f t="shared" si="97"/>
        <v>7594</v>
      </c>
      <c r="G733" s="8">
        <f t="shared" si="98"/>
        <v>5453</v>
      </c>
      <c r="H733" s="8">
        <f t="shared" si="99"/>
        <v>4204</v>
      </c>
      <c r="I733" s="8">
        <f t="shared" si="100"/>
        <v>2446</v>
      </c>
      <c r="J733" s="8">
        <f t="shared" si="101"/>
        <v>2158</v>
      </c>
      <c r="K733" s="8">
        <f t="shared" si="102"/>
        <v>956</v>
      </c>
      <c r="L733" s="8">
        <f t="shared" si="103"/>
        <v>573</v>
      </c>
      <c r="M733" s="8">
        <f t="shared" si="104"/>
        <v>181</v>
      </c>
      <c r="N733" s="8">
        <f t="shared" si="105"/>
        <v>138710</v>
      </c>
      <c r="O733" s="8">
        <f t="shared" si="106"/>
        <v>120000</v>
      </c>
      <c r="P733" s="8">
        <v>258710</v>
      </c>
    </row>
    <row r="734" spans="1:16" ht="24.75">
      <c r="B734" s="1101" t="s">
        <v>56</v>
      </c>
      <c r="C734" s="3" t="s">
        <v>57</v>
      </c>
      <c r="D734" s="31">
        <f t="shared" si="95"/>
        <v>14264</v>
      </c>
      <c r="E734" s="31">
        <f t="shared" si="96"/>
        <v>13133</v>
      </c>
      <c r="F734" s="8">
        <f t="shared" si="97"/>
        <v>6674</v>
      </c>
      <c r="G734" s="8">
        <f t="shared" si="98"/>
        <v>5762</v>
      </c>
      <c r="H734" s="8">
        <f t="shared" si="99"/>
        <v>2494</v>
      </c>
      <c r="I734" s="8">
        <f t="shared" si="100"/>
        <v>1618</v>
      </c>
      <c r="J734" s="8">
        <f t="shared" si="101"/>
        <v>1220</v>
      </c>
      <c r="K734" s="8">
        <f t="shared" si="102"/>
        <v>683</v>
      </c>
      <c r="L734" s="8">
        <f t="shared" si="103"/>
        <v>311</v>
      </c>
      <c r="M734" s="8">
        <f t="shared" si="104"/>
        <v>142</v>
      </c>
      <c r="N734" s="8">
        <f t="shared" si="105"/>
        <v>104074</v>
      </c>
      <c r="O734" s="8">
        <f t="shared" si="106"/>
        <v>94291</v>
      </c>
      <c r="P734" s="8">
        <v>198365</v>
      </c>
    </row>
    <row r="735" spans="1:16" ht="24.75">
      <c r="B735" s="1101"/>
      <c r="C735" s="3" t="s">
        <v>58</v>
      </c>
      <c r="D735" s="31">
        <f t="shared" si="95"/>
        <v>25689</v>
      </c>
      <c r="E735" s="31">
        <f t="shared" si="96"/>
        <v>21394</v>
      </c>
      <c r="F735" s="8">
        <f t="shared" si="97"/>
        <v>8679</v>
      </c>
      <c r="G735" s="8">
        <f t="shared" si="98"/>
        <v>6794</v>
      </c>
      <c r="H735" s="8">
        <f t="shared" si="99"/>
        <v>4495</v>
      </c>
      <c r="I735" s="8">
        <f t="shared" si="100"/>
        <v>2760</v>
      </c>
      <c r="J735" s="8">
        <f t="shared" si="101"/>
        <v>2075</v>
      </c>
      <c r="K735" s="8">
        <f t="shared" si="102"/>
        <v>942</v>
      </c>
      <c r="L735" s="8">
        <f t="shared" si="103"/>
        <v>543</v>
      </c>
      <c r="M735" s="8">
        <f t="shared" si="104"/>
        <v>155</v>
      </c>
      <c r="N735" s="8">
        <f t="shared" si="105"/>
        <v>195697</v>
      </c>
      <c r="O735" s="8">
        <f t="shared" si="106"/>
        <v>171096</v>
      </c>
      <c r="P735" s="8">
        <v>366793</v>
      </c>
    </row>
    <row r="736" spans="1:16" ht="24.75">
      <c r="B736" s="1101"/>
      <c r="C736" s="3" t="s">
        <v>59</v>
      </c>
      <c r="D736" s="31">
        <f t="shared" si="95"/>
        <v>13195</v>
      </c>
      <c r="E736" s="31">
        <f t="shared" si="96"/>
        <v>11765</v>
      </c>
      <c r="F736" s="8">
        <f t="shared" si="97"/>
        <v>6308</v>
      </c>
      <c r="G736" s="8">
        <f t="shared" si="98"/>
        <v>6129</v>
      </c>
      <c r="H736" s="8">
        <f t="shared" si="99"/>
        <v>3148</v>
      </c>
      <c r="I736" s="8">
        <f t="shared" si="100"/>
        <v>2347</v>
      </c>
      <c r="J736" s="8">
        <f t="shared" si="101"/>
        <v>1419</v>
      </c>
      <c r="K736" s="8">
        <f t="shared" si="102"/>
        <v>779</v>
      </c>
      <c r="L736" s="8">
        <f t="shared" si="103"/>
        <v>332</v>
      </c>
      <c r="M736" s="8">
        <f t="shared" si="104"/>
        <v>171</v>
      </c>
      <c r="N736" s="8">
        <f t="shared" si="105"/>
        <v>97165</v>
      </c>
      <c r="O736" s="8">
        <f t="shared" si="106"/>
        <v>85918</v>
      </c>
      <c r="P736" s="8">
        <v>183083</v>
      </c>
    </row>
    <row r="737" spans="2:16" ht="24.75">
      <c r="B737" s="1101"/>
      <c r="C737" s="3" t="s">
        <v>60</v>
      </c>
      <c r="D737" s="31">
        <f t="shared" si="95"/>
        <v>8743</v>
      </c>
      <c r="E737" s="31">
        <f t="shared" si="96"/>
        <v>7564</v>
      </c>
      <c r="F737" s="8">
        <f t="shared" si="97"/>
        <v>4163</v>
      </c>
      <c r="G737" s="8">
        <f t="shared" si="98"/>
        <v>3502</v>
      </c>
      <c r="H737" s="8">
        <f t="shared" si="99"/>
        <v>1750</v>
      </c>
      <c r="I737" s="8">
        <f t="shared" si="100"/>
        <v>1202</v>
      </c>
      <c r="J737" s="8">
        <f t="shared" si="101"/>
        <v>731</v>
      </c>
      <c r="K737" s="8">
        <f t="shared" si="102"/>
        <v>415</v>
      </c>
      <c r="L737" s="8">
        <f t="shared" si="103"/>
        <v>182</v>
      </c>
      <c r="M737" s="8">
        <f t="shared" si="104"/>
        <v>107</v>
      </c>
      <c r="N737" s="8">
        <f t="shared" si="105"/>
        <v>62259</v>
      </c>
      <c r="O737" s="8">
        <f t="shared" si="106"/>
        <v>56381</v>
      </c>
      <c r="P737" s="8">
        <v>118640</v>
      </c>
    </row>
    <row r="738" spans="2:16" ht="24.75">
      <c r="B738" s="1101"/>
      <c r="C738" s="3" t="s">
        <v>61</v>
      </c>
      <c r="D738" s="31">
        <f t="shared" si="95"/>
        <v>17668</v>
      </c>
      <c r="E738" s="31">
        <f t="shared" si="96"/>
        <v>15851</v>
      </c>
      <c r="F738" s="8">
        <f t="shared" si="97"/>
        <v>8109</v>
      </c>
      <c r="G738" s="8">
        <f t="shared" si="98"/>
        <v>7780</v>
      </c>
      <c r="H738" s="8">
        <f t="shared" si="99"/>
        <v>3526</v>
      </c>
      <c r="I738" s="8">
        <f t="shared" si="100"/>
        <v>2546</v>
      </c>
      <c r="J738" s="8">
        <f t="shared" si="101"/>
        <v>1633</v>
      </c>
      <c r="K738" s="8">
        <f t="shared" si="102"/>
        <v>961</v>
      </c>
      <c r="L738" s="8">
        <f t="shared" si="103"/>
        <v>425</v>
      </c>
      <c r="M738" s="8">
        <f t="shared" si="104"/>
        <v>174</v>
      </c>
      <c r="N738" s="8">
        <f t="shared" si="105"/>
        <v>124647</v>
      </c>
      <c r="O738" s="8">
        <f t="shared" si="106"/>
        <v>111115</v>
      </c>
      <c r="P738" s="8">
        <v>235762</v>
      </c>
    </row>
    <row r="739" spans="2:16" ht="24.75">
      <c r="B739" s="1101"/>
      <c r="C739" s="3" t="s">
        <v>62</v>
      </c>
      <c r="D739" s="31">
        <f t="shared" si="95"/>
        <v>12685</v>
      </c>
      <c r="E739" s="31">
        <f t="shared" si="96"/>
        <v>10910</v>
      </c>
      <c r="F739" s="8">
        <f t="shared" si="97"/>
        <v>5744</v>
      </c>
      <c r="G739" s="8">
        <f t="shared" si="98"/>
        <v>5007</v>
      </c>
      <c r="H739" s="8">
        <f t="shared" si="99"/>
        <v>2505</v>
      </c>
      <c r="I739" s="8">
        <f t="shared" si="100"/>
        <v>1795</v>
      </c>
      <c r="J739" s="8">
        <f t="shared" si="101"/>
        <v>1190</v>
      </c>
      <c r="K739" s="8">
        <f t="shared" si="102"/>
        <v>518</v>
      </c>
      <c r="L739" s="8">
        <f t="shared" si="103"/>
        <v>412</v>
      </c>
      <c r="M739" s="8">
        <f t="shared" si="104"/>
        <v>163</v>
      </c>
      <c r="N739" s="8">
        <f t="shared" si="105"/>
        <v>91518</v>
      </c>
      <c r="O739" s="8">
        <f t="shared" si="106"/>
        <v>81846</v>
      </c>
      <c r="P739" s="8">
        <v>173364</v>
      </c>
    </row>
    <row r="740" spans="2:16" ht="24.75">
      <c r="B740" s="1044" t="s">
        <v>63</v>
      </c>
      <c r="C740" s="1044"/>
      <c r="D740" s="31">
        <f t="shared" si="95"/>
        <v>23956</v>
      </c>
      <c r="E740" s="31">
        <f t="shared" si="96"/>
        <v>20481</v>
      </c>
      <c r="F740" s="8">
        <f t="shared" si="97"/>
        <v>12099</v>
      </c>
      <c r="G740" s="8">
        <f t="shared" si="98"/>
        <v>10043</v>
      </c>
      <c r="H740" s="8">
        <f t="shared" si="99"/>
        <v>5989</v>
      </c>
      <c r="I740" s="8">
        <f t="shared" si="100"/>
        <v>4305</v>
      </c>
      <c r="J740" s="8">
        <f t="shared" si="101"/>
        <v>3206</v>
      </c>
      <c r="K740" s="8">
        <f t="shared" si="102"/>
        <v>1833</v>
      </c>
      <c r="L740" s="8">
        <f t="shared" si="103"/>
        <v>924</v>
      </c>
      <c r="M740" s="8">
        <f t="shared" si="104"/>
        <v>493</v>
      </c>
      <c r="N740" s="8">
        <f t="shared" si="105"/>
        <v>177627</v>
      </c>
      <c r="O740" s="8">
        <f t="shared" si="106"/>
        <v>151480</v>
      </c>
      <c r="P740" s="8">
        <v>329107</v>
      </c>
    </row>
    <row r="741" spans="2:16" ht="24.75">
      <c r="B741" s="1044" t="s">
        <v>64</v>
      </c>
      <c r="C741" s="1044"/>
      <c r="D741" s="31">
        <f t="shared" si="95"/>
        <v>26680</v>
      </c>
      <c r="E741" s="31">
        <f t="shared" si="96"/>
        <v>21850</v>
      </c>
      <c r="F741" s="8">
        <f t="shared" si="97"/>
        <v>14368</v>
      </c>
      <c r="G741" s="8">
        <f t="shared" si="98"/>
        <v>11097</v>
      </c>
      <c r="H741" s="8">
        <f t="shared" si="99"/>
        <v>7780</v>
      </c>
      <c r="I741" s="8">
        <f t="shared" si="100"/>
        <v>5113</v>
      </c>
      <c r="J741" s="8">
        <f t="shared" si="101"/>
        <v>4541</v>
      </c>
      <c r="K741" s="8">
        <f t="shared" si="102"/>
        <v>2411</v>
      </c>
      <c r="L741" s="8">
        <f t="shared" si="103"/>
        <v>1338</v>
      </c>
      <c r="M741" s="8">
        <f t="shared" si="104"/>
        <v>567</v>
      </c>
      <c r="N741" s="8">
        <f t="shared" si="105"/>
        <v>193090</v>
      </c>
      <c r="O741" s="8">
        <f t="shared" si="106"/>
        <v>161739</v>
      </c>
      <c r="P741" s="8">
        <v>354829</v>
      </c>
    </row>
    <row r="742" spans="2:16" ht="24.75">
      <c r="B742" s="1044" t="s">
        <v>65</v>
      </c>
      <c r="C742" s="1044"/>
      <c r="D742" s="31">
        <f t="shared" si="95"/>
        <v>15638</v>
      </c>
      <c r="E742" s="31">
        <f t="shared" si="96"/>
        <v>13173</v>
      </c>
      <c r="F742" s="8">
        <f t="shared" si="97"/>
        <v>8954</v>
      </c>
      <c r="G742" s="8">
        <f t="shared" si="98"/>
        <v>7507</v>
      </c>
      <c r="H742" s="8">
        <f t="shared" si="99"/>
        <v>5128</v>
      </c>
      <c r="I742" s="8">
        <f t="shared" si="100"/>
        <v>3642</v>
      </c>
      <c r="J742" s="8">
        <f t="shared" si="101"/>
        <v>2933</v>
      </c>
      <c r="K742" s="8">
        <f t="shared" si="102"/>
        <v>1684</v>
      </c>
      <c r="L742" s="8">
        <f t="shared" si="103"/>
        <v>988</v>
      </c>
      <c r="M742" s="8">
        <f t="shared" si="104"/>
        <v>438</v>
      </c>
      <c r="N742" s="8">
        <f t="shared" si="105"/>
        <v>115225</v>
      </c>
      <c r="O742" s="8">
        <f t="shared" si="106"/>
        <v>99307</v>
      </c>
      <c r="P742" s="8">
        <v>214532</v>
      </c>
    </row>
    <row r="743" spans="2:16" ht="24.75">
      <c r="B743" s="1044" t="s">
        <v>66</v>
      </c>
      <c r="C743" s="1044"/>
      <c r="D743" s="31">
        <f t="shared" si="95"/>
        <v>17582</v>
      </c>
      <c r="E743" s="31">
        <f t="shared" si="96"/>
        <v>15618</v>
      </c>
      <c r="F743" s="8">
        <f t="shared" si="97"/>
        <v>8489</v>
      </c>
      <c r="G743" s="8">
        <f t="shared" si="98"/>
        <v>7736</v>
      </c>
      <c r="H743" s="8">
        <f t="shared" si="99"/>
        <v>4555</v>
      </c>
      <c r="I743" s="8">
        <f t="shared" si="100"/>
        <v>3209</v>
      </c>
      <c r="J743" s="8">
        <f t="shared" si="101"/>
        <v>2318</v>
      </c>
      <c r="K743" s="8">
        <f t="shared" si="102"/>
        <v>1255</v>
      </c>
      <c r="L743" s="8">
        <f t="shared" si="103"/>
        <v>578</v>
      </c>
      <c r="M743" s="8">
        <f t="shared" si="104"/>
        <v>383</v>
      </c>
      <c r="N743" s="8">
        <f t="shared" si="105"/>
        <v>132984</v>
      </c>
      <c r="O743" s="8">
        <f t="shared" si="106"/>
        <v>115348</v>
      </c>
      <c r="P743" s="8">
        <v>248332</v>
      </c>
    </row>
    <row r="744" spans="2:16" ht="24.75">
      <c r="B744" s="1044" t="s">
        <v>67</v>
      </c>
      <c r="C744" s="1044"/>
      <c r="D744" s="31">
        <f t="shared" si="95"/>
        <v>16404</v>
      </c>
      <c r="E744" s="31">
        <f t="shared" si="96"/>
        <v>12552</v>
      </c>
      <c r="F744" s="8">
        <f t="shared" si="97"/>
        <v>7244</v>
      </c>
      <c r="G744" s="8">
        <f t="shared" si="98"/>
        <v>6206</v>
      </c>
      <c r="H744" s="8">
        <f t="shared" si="99"/>
        <v>3753</v>
      </c>
      <c r="I744" s="8">
        <f t="shared" si="100"/>
        <v>2655</v>
      </c>
      <c r="J744" s="8">
        <f t="shared" si="101"/>
        <v>1820</v>
      </c>
      <c r="K744" s="8">
        <f t="shared" si="102"/>
        <v>1089</v>
      </c>
      <c r="L744" s="8">
        <f t="shared" si="103"/>
        <v>517</v>
      </c>
      <c r="M744" s="8">
        <f t="shared" si="104"/>
        <v>263</v>
      </c>
      <c r="N744" s="8">
        <f t="shared" si="105"/>
        <v>120958</v>
      </c>
      <c r="O744" s="8">
        <f t="shared" si="106"/>
        <v>98789</v>
      </c>
      <c r="P744" s="8">
        <v>219747</v>
      </c>
    </row>
    <row r="745" spans="2:16" ht="24.75">
      <c r="B745" s="1044" t="s">
        <v>68</v>
      </c>
      <c r="C745" s="1044"/>
      <c r="D745" s="31">
        <f t="shared" si="95"/>
        <v>9537</v>
      </c>
      <c r="E745" s="31">
        <f t="shared" si="96"/>
        <v>7353</v>
      </c>
      <c r="F745" s="8">
        <f t="shared" si="97"/>
        <v>6186</v>
      </c>
      <c r="G745" s="8">
        <f t="shared" si="98"/>
        <v>4514</v>
      </c>
      <c r="H745" s="8">
        <f t="shared" si="99"/>
        <v>3680</v>
      </c>
      <c r="I745" s="8">
        <f t="shared" si="100"/>
        <v>2065</v>
      </c>
      <c r="J745" s="8">
        <f t="shared" si="101"/>
        <v>2180</v>
      </c>
      <c r="K745" s="8">
        <f t="shared" si="102"/>
        <v>877</v>
      </c>
      <c r="L745" s="8">
        <f t="shared" si="103"/>
        <v>570</v>
      </c>
      <c r="M745" s="8">
        <f t="shared" si="104"/>
        <v>192</v>
      </c>
      <c r="N745" s="8">
        <f t="shared" si="105"/>
        <v>74911</v>
      </c>
      <c r="O745" s="8">
        <f t="shared" si="106"/>
        <v>59503</v>
      </c>
      <c r="P745" s="8">
        <v>134414</v>
      </c>
    </row>
    <row r="746" spans="2:16" ht="24.75">
      <c r="B746" s="1044" t="s">
        <v>69</v>
      </c>
      <c r="C746" s="1044"/>
      <c r="D746" s="31">
        <f t="shared" si="95"/>
        <v>15971</v>
      </c>
      <c r="E746" s="31">
        <f t="shared" si="96"/>
        <v>11500</v>
      </c>
      <c r="F746" s="8">
        <f t="shared" si="97"/>
        <v>8998</v>
      </c>
      <c r="G746" s="8">
        <f t="shared" si="98"/>
        <v>6422</v>
      </c>
      <c r="H746" s="8">
        <f t="shared" si="99"/>
        <v>4746</v>
      </c>
      <c r="I746" s="8">
        <f t="shared" si="100"/>
        <v>2565</v>
      </c>
      <c r="J746" s="8">
        <f t="shared" si="101"/>
        <v>2602</v>
      </c>
      <c r="K746" s="8">
        <f t="shared" si="102"/>
        <v>1040</v>
      </c>
      <c r="L746" s="8">
        <f t="shared" si="103"/>
        <v>745</v>
      </c>
      <c r="M746" s="8">
        <f t="shared" si="104"/>
        <v>193</v>
      </c>
      <c r="N746" s="8">
        <f t="shared" si="105"/>
        <v>123110</v>
      </c>
      <c r="O746" s="8">
        <f t="shared" si="106"/>
        <v>96208</v>
      </c>
      <c r="P746" s="8">
        <v>219318</v>
      </c>
    </row>
    <row r="747" spans="2:16" ht="24.75">
      <c r="B747" s="1044" t="s">
        <v>70</v>
      </c>
      <c r="C747" s="1044"/>
      <c r="D747" s="31">
        <f t="shared" si="95"/>
        <v>25453</v>
      </c>
      <c r="E747" s="31">
        <f t="shared" si="96"/>
        <v>20451</v>
      </c>
      <c r="F747" s="8">
        <f t="shared" si="97"/>
        <v>15693</v>
      </c>
      <c r="G747" s="8">
        <f t="shared" si="98"/>
        <v>13199</v>
      </c>
      <c r="H747" s="8">
        <f t="shared" si="99"/>
        <v>8987</v>
      </c>
      <c r="I747" s="8">
        <f t="shared" si="100"/>
        <v>5742</v>
      </c>
      <c r="J747" s="8">
        <f t="shared" si="101"/>
        <v>4933</v>
      </c>
      <c r="K747" s="8">
        <f t="shared" si="102"/>
        <v>2319</v>
      </c>
      <c r="L747" s="8">
        <f t="shared" si="103"/>
        <v>1587</v>
      </c>
      <c r="M747" s="8">
        <f t="shared" si="104"/>
        <v>568</v>
      </c>
      <c r="N747" s="8">
        <f t="shared" si="105"/>
        <v>196474</v>
      </c>
      <c r="O747" s="8">
        <f t="shared" si="106"/>
        <v>159030</v>
      </c>
      <c r="P747" s="8">
        <v>355504</v>
      </c>
    </row>
    <row r="748" spans="2:16" ht="24.75">
      <c r="B748" s="1044" t="s">
        <v>71</v>
      </c>
      <c r="C748" s="1044"/>
      <c r="D748" s="31">
        <f t="shared" si="95"/>
        <v>14975</v>
      </c>
      <c r="E748" s="31">
        <f t="shared" si="96"/>
        <v>9957</v>
      </c>
      <c r="F748" s="8">
        <f t="shared" si="97"/>
        <v>9202</v>
      </c>
      <c r="G748" s="8">
        <f t="shared" si="98"/>
        <v>5674</v>
      </c>
      <c r="H748" s="8">
        <f t="shared" si="99"/>
        <v>3880</v>
      </c>
      <c r="I748" s="8">
        <f t="shared" si="100"/>
        <v>2943</v>
      </c>
      <c r="J748" s="8">
        <f t="shared" si="101"/>
        <v>2460</v>
      </c>
      <c r="K748" s="8">
        <f t="shared" si="102"/>
        <v>1210</v>
      </c>
      <c r="L748" s="8">
        <f t="shared" si="103"/>
        <v>987</v>
      </c>
      <c r="M748" s="8">
        <f t="shared" si="104"/>
        <v>450</v>
      </c>
      <c r="N748" s="8">
        <f t="shared" si="105"/>
        <v>108098</v>
      </c>
      <c r="O748" s="8">
        <f t="shared" si="106"/>
        <v>79531</v>
      </c>
      <c r="P748" s="8">
        <v>187629</v>
      </c>
    </row>
    <row r="749" spans="2:16" ht="24.75">
      <c r="B749" s="1044" t="s">
        <v>72</v>
      </c>
      <c r="C749" s="1044"/>
      <c r="D749" s="31">
        <f t="shared" si="95"/>
        <v>36039</v>
      </c>
      <c r="E749" s="31">
        <f t="shared" si="96"/>
        <v>30201</v>
      </c>
      <c r="F749" s="8">
        <f t="shared" si="97"/>
        <v>17864</v>
      </c>
      <c r="G749" s="8">
        <f t="shared" si="98"/>
        <v>15573</v>
      </c>
      <c r="H749" s="8">
        <f t="shared" si="99"/>
        <v>8421</v>
      </c>
      <c r="I749" s="8">
        <f t="shared" si="100"/>
        <v>5939</v>
      </c>
      <c r="J749" s="8">
        <f t="shared" si="101"/>
        <v>4413</v>
      </c>
      <c r="K749" s="8">
        <f t="shared" si="102"/>
        <v>2143</v>
      </c>
      <c r="L749" s="8">
        <f t="shared" si="103"/>
        <v>1074</v>
      </c>
      <c r="M749" s="8">
        <f t="shared" si="104"/>
        <v>495</v>
      </c>
      <c r="N749" s="8">
        <f t="shared" si="105"/>
        <v>269719</v>
      </c>
      <c r="O749" s="8">
        <f t="shared" si="106"/>
        <v>233304</v>
      </c>
      <c r="P749" s="8">
        <v>503023</v>
      </c>
    </row>
    <row r="750" spans="2:16" ht="24.75">
      <c r="B750" s="1047" t="s">
        <v>32</v>
      </c>
      <c r="C750" s="1047"/>
      <c r="D750" s="23">
        <f t="shared" ref="D750:M750" si="107">SUM(D730:D749)</f>
        <v>386177</v>
      </c>
      <c r="E750" s="23">
        <f t="shared" si="107"/>
        <v>320538</v>
      </c>
      <c r="F750" s="23">
        <f t="shared" si="107"/>
        <v>195299</v>
      </c>
      <c r="G750" s="23">
        <f t="shared" si="107"/>
        <v>157550</v>
      </c>
      <c r="H750" s="23">
        <f t="shared" si="107"/>
        <v>99431</v>
      </c>
      <c r="I750" s="23">
        <f t="shared" si="107"/>
        <v>65301</v>
      </c>
      <c r="J750" s="23">
        <f t="shared" si="107"/>
        <v>50562</v>
      </c>
      <c r="K750" s="23">
        <f t="shared" si="107"/>
        <v>25571</v>
      </c>
      <c r="L750" s="23">
        <f t="shared" si="107"/>
        <v>14329</v>
      </c>
      <c r="M750" s="23">
        <f t="shared" si="107"/>
        <v>5936</v>
      </c>
      <c r="N750" s="8">
        <f t="shared" si="105"/>
        <v>2888370</v>
      </c>
      <c r="O750" s="8">
        <f t="shared" si="106"/>
        <v>2446596</v>
      </c>
      <c r="P750" s="23">
        <v>5334966</v>
      </c>
    </row>
    <row r="751" spans="2:16" ht="14.25">
      <c r="N751" s="71"/>
    </row>
    <row r="752" spans="2:16" ht="14.25">
      <c r="K752" s="5"/>
      <c r="L752" s="5"/>
      <c r="M752" s="5"/>
      <c r="N752" s="72"/>
      <c r="O752" s="5"/>
    </row>
    <row r="753" spans="1:15" ht="14.25">
      <c r="K753" s="5"/>
      <c r="L753" s="5"/>
      <c r="M753" s="5"/>
      <c r="N753" s="72"/>
      <c r="O753" s="5"/>
    </row>
    <row r="754" spans="1:15" ht="14.25">
      <c r="A754" s="1041" t="s">
        <v>164</v>
      </c>
      <c r="B754" s="1042"/>
      <c r="C754" s="1042"/>
      <c r="D754" s="1042"/>
      <c r="E754" s="1041" t="s">
        <v>165</v>
      </c>
      <c r="F754" s="1042"/>
      <c r="G754" s="1042"/>
      <c r="H754" s="1042"/>
      <c r="I754" s="1041" t="s">
        <v>166</v>
      </c>
      <c r="J754" s="1042"/>
      <c r="K754" s="1042"/>
      <c r="L754" s="1042"/>
      <c r="M754" s="5"/>
      <c r="N754" s="72"/>
      <c r="O754" s="5"/>
    </row>
    <row r="755" spans="1:15" ht="14.25" customHeight="1">
      <c r="A755" s="1043"/>
      <c r="B755" s="1043"/>
      <c r="C755" s="1043"/>
      <c r="D755" s="1043"/>
      <c r="E755" s="1043"/>
      <c r="F755" s="1043"/>
      <c r="G755" s="1043"/>
      <c r="H755" s="1043"/>
      <c r="I755" s="1043"/>
      <c r="J755" s="1043"/>
      <c r="K755" s="1043"/>
      <c r="L755" s="1043"/>
      <c r="M755" s="5"/>
      <c r="N755" s="72"/>
      <c r="O755" s="5"/>
    </row>
    <row r="756" spans="1:15" ht="24.75">
      <c r="A756" s="1040" t="s">
        <v>114</v>
      </c>
      <c r="B756" s="1040"/>
      <c r="C756" s="1040"/>
      <c r="D756" s="1040"/>
      <c r="E756" s="1040" t="s">
        <v>114</v>
      </c>
      <c r="F756" s="1040"/>
      <c r="G756" s="1040"/>
      <c r="H756" s="1040"/>
      <c r="I756" s="1040" t="s">
        <v>114</v>
      </c>
      <c r="J756" s="1040"/>
      <c r="K756" s="1040"/>
      <c r="L756" s="1040"/>
      <c r="M756" s="5"/>
      <c r="N756" s="5"/>
      <c r="O756" s="5"/>
    </row>
    <row r="757" spans="1:15" ht="24.75">
      <c r="A757" s="19" t="s">
        <v>127</v>
      </c>
      <c r="B757" s="18" t="s">
        <v>34</v>
      </c>
      <c r="C757" s="18" t="s">
        <v>109</v>
      </c>
      <c r="D757" s="18" t="s">
        <v>32</v>
      </c>
      <c r="E757" s="19" t="s">
        <v>127</v>
      </c>
      <c r="F757" s="18" t="s">
        <v>34</v>
      </c>
      <c r="G757" s="18" t="s">
        <v>109</v>
      </c>
      <c r="H757" s="18" t="s">
        <v>32</v>
      </c>
      <c r="I757" s="19" t="s">
        <v>127</v>
      </c>
      <c r="J757" s="18" t="s">
        <v>34</v>
      </c>
      <c r="K757" s="18" t="s">
        <v>109</v>
      </c>
      <c r="L757" s="18" t="s">
        <v>32</v>
      </c>
    </row>
    <row r="758" spans="1:15" ht="15">
      <c r="A758" s="30">
        <v>21</v>
      </c>
      <c r="B758" s="30">
        <v>5</v>
      </c>
      <c r="C758" s="30">
        <v>265</v>
      </c>
      <c r="D758" s="30">
        <f t="shared" ref="D758:D778" si="108">SUM(A758:C758)</f>
        <v>291</v>
      </c>
      <c r="E758" s="30">
        <v>5347</v>
      </c>
      <c r="F758" s="30">
        <v>4551</v>
      </c>
      <c r="G758" s="30">
        <v>5046</v>
      </c>
      <c r="H758" s="30">
        <v>14944</v>
      </c>
      <c r="I758" s="30">
        <f>E758+A758</f>
        <v>5368</v>
      </c>
      <c r="J758" s="30">
        <f>F758+B758</f>
        <v>4556</v>
      </c>
      <c r="K758" s="30">
        <f>G758+C758</f>
        <v>5311</v>
      </c>
      <c r="L758" s="30">
        <f>K758+J758+I758</f>
        <v>15235</v>
      </c>
    </row>
    <row r="759" spans="1:15" ht="15">
      <c r="A759" s="30">
        <v>1</v>
      </c>
      <c r="B759" s="30">
        <v>0</v>
      </c>
      <c r="C759" s="30">
        <v>27</v>
      </c>
      <c r="D759" s="30">
        <f t="shared" si="108"/>
        <v>28</v>
      </c>
      <c r="E759" s="30">
        <v>3413</v>
      </c>
      <c r="F759" s="30">
        <v>2963</v>
      </c>
      <c r="G759" s="30">
        <v>3160</v>
      </c>
      <c r="H759" s="30">
        <v>9536</v>
      </c>
      <c r="I759" s="30">
        <f t="shared" ref="I759:I778" si="109">E759+A759</f>
        <v>3414</v>
      </c>
      <c r="J759" s="30">
        <f t="shared" ref="J759:J778" si="110">F759+B759</f>
        <v>2963</v>
      </c>
      <c r="K759" s="30">
        <f t="shared" ref="K759:K778" si="111">G759+C759</f>
        <v>3187</v>
      </c>
      <c r="L759" s="30">
        <f t="shared" ref="L759:L778" si="112">K759+J759+I759</f>
        <v>9564</v>
      </c>
    </row>
    <row r="760" spans="1:15" ht="15">
      <c r="A760" s="30">
        <v>0</v>
      </c>
      <c r="B760" s="30">
        <v>0</v>
      </c>
      <c r="C760" s="30">
        <v>78</v>
      </c>
      <c r="D760" s="30">
        <f t="shared" si="108"/>
        <v>78</v>
      </c>
      <c r="E760" s="30">
        <v>1506</v>
      </c>
      <c r="F760" s="30">
        <v>1393</v>
      </c>
      <c r="G760" s="30">
        <v>5987</v>
      </c>
      <c r="H760" s="30">
        <v>8886</v>
      </c>
      <c r="I760" s="30">
        <f t="shared" si="109"/>
        <v>1506</v>
      </c>
      <c r="J760" s="30">
        <f t="shared" si="110"/>
        <v>1393</v>
      </c>
      <c r="K760" s="30">
        <f t="shared" si="111"/>
        <v>6065</v>
      </c>
      <c r="L760" s="30">
        <f t="shared" si="112"/>
        <v>8964</v>
      </c>
    </row>
    <row r="761" spans="1:15" ht="15">
      <c r="A761" s="30">
        <v>0</v>
      </c>
      <c r="B761" s="30">
        <v>0</v>
      </c>
      <c r="C761" s="30">
        <v>0</v>
      </c>
      <c r="D761" s="30">
        <f t="shared" si="108"/>
        <v>0</v>
      </c>
      <c r="E761" s="30">
        <v>2128</v>
      </c>
      <c r="F761" s="30">
        <v>1911</v>
      </c>
      <c r="G761" s="30">
        <v>4097</v>
      </c>
      <c r="H761" s="30">
        <v>8136</v>
      </c>
      <c r="I761" s="30">
        <f t="shared" si="109"/>
        <v>2128</v>
      </c>
      <c r="J761" s="30">
        <f t="shared" si="110"/>
        <v>1911</v>
      </c>
      <c r="K761" s="30">
        <f t="shared" si="111"/>
        <v>4097</v>
      </c>
      <c r="L761" s="30">
        <f t="shared" si="112"/>
        <v>8136</v>
      </c>
    </row>
    <row r="762" spans="1:15" ht="15">
      <c r="A762" s="30">
        <v>20</v>
      </c>
      <c r="B762" s="30">
        <v>4</v>
      </c>
      <c r="C762" s="30">
        <v>119</v>
      </c>
      <c r="D762" s="30">
        <f t="shared" si="108"/>
        <v>143</v>
      </c>
      <c r="E762" s="30">
        <v>1438</v>
      </c>
      <c r="F762" s="30">
        <v>1453</v>
      </c>
      <c r="G762" s="30">
        <v>1982</v>
      </c>
      <c r="H762" s="30">
        <v>4873</v>
      </c>
      <c r="I762" s="30">
        <f t="shared" si="109"/>
        <v>1458</v>
      </c>
      <c r="J762" s="30">
        <f t="shared" si="110"/>
        <v>1457</v>
      </c>
      <c r="K762" s="30">
        <f t="shared" si="111"/>
        <v>2101</v>
      </c>
      <c r="L762" s="30">
        <f t="shared" si="112"/>
        <v>5016</v>
      </c>
    </row>
    <row r="763" spans="1:15" ht="15">
      <c r="A763" s="30">
        <v>6</v>
      </c>
      <c r="B763" s="30">
        <v>6</v>
      </c>
      <c r="C763" s="30">
        <v>270</v>
      </c>
      <c r="D763" s="30">
        <f t="shared" si="108"/>
        <v>282</v>
      </c>
      <c r="E763" s="30">
        <v>2881</v>
      </c>
      <c r="F763" s="30">
        <v>2147</v>
      </c>
      <c r="G763" s="30">
        <v>2265</v>
      </c>
      <c r="H763" s="30">
        <v>7293</v>
      </c>
      <c r="I763" s="30">
        <f t="shared" si="109"/>
        <v>2887</v>
      </c>
      <c r="J763" s="30">
        <f t="shared" si="110"/>
        <v>2153</v>
      </c>
      <c r="K763" s="30">
        <f t="shared" si="111"/>
        <v>2535</v>
      </c>
      <c r="L763" s="30">
        <f t="shared" si="112"/>
        <v>7575</v>
      </c>
    </row>
    <row r="764" spans="1:15" ht="15">
      <c r="A764" s="30">
        <v>2</v>
      </c>
      <c r="B764" s="30">
        <v>2</v>
      </c>
      <c r="C764" s="30">
        <v>10</v>
      </c>
      <c r="D764" s="30">
        <f t="shared" si="108"/>
        <v>14</v>
      </c>
      <c r="E764" s="30">
        <v>2275</v>
      </c>
      <c r="F764" s="30">
        <v>2041</v>
      </c>
      <c r="G764" s="30">
        <v>525</v>
      </c>
      <c r="H764" s="30">
        <v>4841</v>
      </c>
      <c r="I764" s="30">
        <f t="shared" si="109"/>
        <v>2277</v>
      </c>
      <c r="J764" s="30">
        <f t="shared" si="110"/>
        <v>2043</v>
      </c>
      <c r="K764" s="30">
        <f t="shared" si="111"/>
        <v>535</v>
      </c>
      <c r="L764" s="30">
        <f t="shared" si="112"/>
        <v>4855</v>
      </c>
    </row>
    <row r="765" spans="1:15" ht="15">
      <c r="A765" s="30">
        <v>0</v>
      </c>
      <c r="B765" s="30">
        <v>0</v>
      </c>
      <c r="C765" s="30">
        <v>181</v>
      </c>
      <c r="D765" s="30">
        <f t="shared" si="108"/>
        <v>181</v>
      </c>
      <c r="E765" s="30">
        <v>632</v>
      </c>
      <c r="F765" s="30">
        <v>585</v>
      </c>
      <c r="G765" s="30">
        <v>2161</v>
      </c>
      <c r="H765" s="30">
        <v>3378</v>
      </c>
      <c r="I765" s="30">
        <f t="shared" si="109"/>
        <v>632</v>
      </c>
      <c r="J765" s="30">
        <f t="shared" si="110"/>
        <v>585</v>
      </c>
      <c r="K765" s="30">
        <f t="shared" si="111"/>
        <v>2342</v>
      </c>
      <c r="L765" s="30">
        <f t="shared" si="112"/>
        <v>3559</v>
      </c>
    </row>
    <row r="766" spans="1:15" ht="15">
      <c r="A766" s="30">
        <v>0</v>
      </c>
      <c r="B766" s="30">
        <v>0</v>
      </c>
      <c r="C766" s="30">
        <v>91</v>
      </c>
      <c r="D766" s="30">
        <f t="shared" si="108"/>
        <v>91</v>
      </c>
      <c r="E766" s="30">
        <v>1789</v>
      </c>
      <c r="F766" s="30">
        <v>1473</v>
      </c>
      <c r="G766" s="30">
        <v>3200</v>
      </c>
      <c r="H766" s="30">
        <v>6462</v>
      </c>
      <c r="I766" s="30">
        <f t="shared" si="109"/>
        <v>1789</v>
      </c>
      <c r="J766" s="30">
        <f t="shared" si="110"/>
        <v>1473</v>
      </c>
      <c r="K766" s="30">
        <f t="shared" si="111"/>
        <v>3291</v>
      </c>
      <c r="L766" s="30">
        <f t="shared" si="112"/>
        <v>6553</v>
      </c>
    </row>
    <row r="767" spans="1:15" ht="15">
      <c r="A767" s="30">
        <v>16</v>
      </c>
      <c r="B767" s="30">
        <v>16</v>
      </c>
      <c r="C767" s="30">
        <v>94</v>
      </c>
      <c r="D767" s="30">
        <f t="shared" si="108"/>
        <v>126</v>
      </c>
      <c r="E767" s="30">
        <v>1677</v>
      </c>
      <c r="F767" s="30">
        <v>1598</v>
      </c>
      <c r="G767" s="30">
        <v>1122</v>
      </c>
      <c r="H767" s="30">
        <v>4397</v>
      </c>
      <c r="I767" s="30">
        <f t="shared" si="109"/>
        <v>1693</v>
      </c>
      <c r="J767" s="30">
        <f t="shared" si="110"/>
        <v>1614</v>
      </c>
      <c r="K767" s="30">
        <f t="shared" si="111"/>
        <v>1216</v>
      </c>
      <c r="L767" s="30">
        <f t="shared" si="112"/>
        <v>4523</v>
      </c>
    </row>
    <row r="768" spans="1:15" ht="15">
      <c r="A768" s="30">
        <v>0</v>
      </c>
      <c r="B768" s="30">
        <v>0</v>
      </c>
      <c r="C768" s="30">
        <v>26</v>
      </c>
      <c r="D768" s="30">
        <f t="shared" si="108"/>
        <v>26</v>
      </c>
      <c r="E768" s="30">
        <v>4420</v>
      </c>
      <c r="F768" s="30">
        <v>4517</v>
      </c>
      <c r="G768" s="30">
        <v>2347</v>
      </c>
      <c r="H768" s="30">
        <v>11284</v>
      </c>
      <c r="I768" s="30">
        <f t="shared" si="109"/>
        <v>4420</v>
      </c>
      <c r="J768" s="30">
        <f t="shared" si="110"/>
        <v>4517</v>
      </c>
      <c r="K768" s="30">
        <f t="shared" si="111"/>
        <v>2373</v>
      </c>
      <c r="L768" s="30">
        <f t="shared" si="112"/>
        <v>11310</v>
      </c>
    </row>
    <row r="769" spans="1:12" ht="15">
      <c r="A769" s="30">
        <v>10</v>
      </c>
      <c r="B769" s="30">
        <v>6</v>
      </c>
      <c r="C769" s="30">
        <v>41</v>
      </c>
      <c r="D769" s="30">
        <f t="shared" si="108"/>
        <v>57</v>
      </c>
      <c r="E769" s="30">
        <v>3605</v>
      </c>
      <c r="F769" s="30">
        <v>3168</v>
      </c>
      <c r="G769" s="30">
        <v>2624</v>
      </c>
      <c r="H769" s="30">
        <v>9397</v>
      </c>
      <c r="I769" s="30">
        <f t="shared" si="109"/>
        <v>3615</v>
      </c>
      <c r="J769" s="30">
        <f t="shared" si="110"/>
        <v>3174</v>
      </c>
      <c r="K769" s="30">
        <f t="shared" si="111"/>
        <v>2665</v>
      </c>
      <c r="L769" s="30">
        <f t="shared" si="112"/>
        <v>9454</v>
      </c>
    </row>
    <row r="770" spans="1:12" ht="15">
      <c r="A770" s="30">
        <v>60</v>
      </c>
      <c r="B770" s="30">
        <v>36</v>
      </c>
      <c r="C770" s="30">
        <v>38</v>
      </c>
      <c r="D770" s="30">
        <f t="shared" si="108"/>
        <v>134</v>
      </c>
      <c r="E770" s="30">
        <v>2807</v>
      </c>
      <c r="F770" s="30">
        <v>2507</v>
      </c>
      <c r="G770" s="30">
        <v>408</v>
      </c>
      <c r="H770" s="30">
        <v>5722</v>
      </c>
      <c r="I770" s="30">
        <f t="shared" si="109"/>
        <v>2867</v>
      </c>
      <c r="J770" s="30">
        <f t="shared" si="110"/>
        <v>2543</v>
      </c>
      <c r="K770" s="30">
        <f t="shared" si="111"/>
        <v>446</v>
      </c>
      <c r="L770" s="30">
        <f t="shared" si="112"/>
        <v>5856</v>
      </c>
    </row>
    <row r="771" spans="1:12" ht="15">
      <c r="A771" s="30">
        <v>95</v>
      </c>
      <c r="B771" s="30">
        <v>50</v>
      </c>
      <c r="C771" s="30">
        <v>0</v>
      </c>
      <c r="D771" s="30">
        <f t="shared" si="108"/>
        <v>145</v>
      </c>
      <c r="E771" s="30">
        <v>3062</v>
      </c>
      <c r="F771" s="30">
        <v>2852</v>
      </c>
      <c r="G771" s="30">
        <v>890</v>
      </c>
      <c r="H771" s="30">
        <v>6804</v>
      </c>
      <c r="I771" s="30">
        <f t="shared" si="109"/>
        <v>3157</v>
      </c>
      <c r="J771" s="30">
        <f t="shared" si="110"/>
        <v>2902</v>
      </c>
      <c r="K771" s="30">
        <f t="shared" si="111"/>
        <v>890</v>
      </c>
      <c r="L771" s="30">
        <f t="shared" si="112"/>
        <v>6949</v>
      </c>
    </row>
    <row r="772" spans="1:12" ht="15">
      <c r="A772" s="30">
        <v>21</v>
      </c>
      <c r="B772" s="30">
        <v>24</v>
      </c>
      <c r="C772" s="30">
        <v>64</v>
      </c>
      <c r="D772" s="30">
        <f t="shared" si="108"/>
        <v>109</v>
      </c>
      <c r="E772" s="30">
        <v>2356</v>
      </c>
      <c r="F772" s="30">
        <v>1904</v>
      </c>
      <c r="G772" s="30">
        <v>2252</v>
      </c>
      <c r="H772" s="30">
        <v>6512</v>
      </c>
      <c r="I772" s="30">
        <f t="shared" si="109"/>
        <v>2377</v>
      </c>
      <c r="J772" s="30">
        <f t="shared" si="110"/>
        <v>1928</v>
      </c>
      <c r="K772" s="30">
        <f t="shared" si="111"/>
        <v>2316</v>
      </c>
      <c r="L772" s="30">
        <f t="shared" si="112"/>
        <v>6621</v>
      </c>
    </row>
    <row r="773" spans="1:12" ht="15">
      <c r="A773" s="30">
        <v>2</v>
      </c>
      <c r="B773" s="30">
        <v>0</v>
      </c>
      <c r="C773" s="30">
        <v>29</v>
      </c>
      <c r="D773" s="30">
        <f t="shared" si="108"/>
        <v>31</v>
      </c>
      <c r="E773" s="30">
        <v>1224</v>
      </c>
      <c r="F773" s="30">
        <v>1052</v>
      </c>
      <c r="G773" s="30">
        <v>2096</v>
      </c>
      <c r="H773" s="30">
        <v>4372</v>
      </c>
      <c r="I773" s="30">
        <f t="shared" si="109"/>
        <v>1226</v>
      </c>
      <c r="J773" s="30">
        <f t="shared" si="110"/>
        <v>1052</v>
      </c>
      <c r="K773" s="30">
        <f t="shared" si="111"/>
        <v>2125</v>
      </c>
      <c r="L773" s="30">
        <f t="shared" si="112"/>
        <v>4403</v>
      </c>
    </row>
    <row r="774" spans="1:12" ht="15">
      <c r="A774" s="30">
        <v>19</v>
      </c>
      <c r="B774" s="30">
        <v>10</v>
      </c>
      <c r="C774" s="30">
        <v>22</v>
      </c>
      <c r="D774" s="30">
        <f t="shared" si="108"/>
        <v>51</v>
      </c>
      <c r="E774" s="30">
        <v>2353</v>
      </c>
      <c r="F774" s="30">
        <v>1976</v>
      </c>
      <c r="G774" s="30">
        <v>2857</v>
      </c>
      <c r="H774" s="30">
        <v>7186</v>
      </c>
      <c r="I774" s="30">
        <f t="shared" si="109"/>
        <v>2372</v>
      </c>
      <c r="J774" s="30">
        <f t="shared" si="110"/>
        <v>1986</v>
      </c>
      <c r="K774" s="30">
        <f t="shared" si="111"/>
        <v>2879</v>
      </c>
      <c r="L774" s="30">
        <f t="shared" si="112"/>
        <v>7237</v>
      </c>
    </row>
    <row r="775" spans="1:12" ht="15">
      <c r="A775" s="30">
        <v>47</v>
      </c>
      <c r="B775" s="30">
        <v>22</v>
      </c>
      <c r="C775" s="30">
        <v>130</v>
      </c>
      <c r="D775" s="30">
        <f t="shared" si="108"/>
        <v>199</v>
      </c>
      <c r="E775" s="30">
        <v>3537</v>
      </c>
      <c r="F775" s="30">
        <v>3088</v>
      </c>
      <c r="G775" s="30">
        <v>3853</v>
      </c>
      <c r="H775" s="30">
        <v>10478</v>
      </c>
      <c r="I775" s="30">
        <f t="shared" si="109"/>
        <v>3584</v>
      </c>
      <c r="J775" s="30">
        <f t="shared" si="110"/>
        <v>3110</v>
      </c>
      <c r="K775" s="30">
        <f t="shared" si="111"/>
        <v>3983</v>
      </c>
      <c r="L775" s="30">
        <f t="shared" si="112"/>
        <v>10677</v>
      </c>
    </row>
    <row r="776" spans="1:12" ht="15">
      <c r="A776" s="30">
        <v>31</v>
      </c>
      <c r="B776" s="30">
        <v>13</v>
      </c>
      <c r="C776" s="30">
        <v>7</v>
      </c>
      <c r="D776" s="30">
        <f t="shared" si="108"/>
        <v>51</v>
      </c>
      <c r="E776" s="30">
        <v>2414</v>
      </c>
      <c r="F776" s="30">
        <v>2010</v>
      </c>
      <c r="G776" s="30">
        <v>1848</v>
      </c>
      <c r="H776" s="30">
        <v>6272</v>
      </c>
      <c r="I776" s="30">
        <f t="shared" si="109"/>
        <v>2445</v>
      </c>
      <c r="J776" s="30">
        <f t="shared" si="110"/>
        <v>2023</v>
      </c>
      <c r="K776" s="30">
        <f t="shared" si="111"/>
        <v>1855</v>
      </c>
      <c r="L776" s="30">
        <f t="shared" si="112"/>
        <v>6323</v>
      </c>
    </row>
    <row r="777" spans="1:12" ht="15">
      <c r="A777" s="30">
        <v>136</v>
      </c>
      <c r="B777" s="30">
        <v>62</v>
      </c>
      <c r="C777" s="30">
        <v>701</v>
      </c>
      <c r="D777" s="30">
        <f t="shared" si="108"/>
        <v>899</v>
      </c>
      <c r="E777" s="30">
        <v>5335</v>
      </c>
      <c r="F777" s="30">
        <v>4247</v>
      </c>
      <c r="G777" s="30">
        <v>1944</v>
      </c>
      <c r="H777" s="30">
        <v>11526</v>
      </c>
      <c r="I777" s="30">
        <f t="shared" si="109"/>
        <v>5471</v>
      </c>
      <c r="J777" s="30">
        <f t="shared" si="110"/>
        <v>4309</v>
      </c>
      <c r="K777" s="30">
        <f t="shared" si="111"/>
        <v>2645</v>
      </c>
      <c r="L777" s="30">
        <f t="shared" si="112"/>
        <v>12425</v>
      </c>
    </row>
    <row r="778" spans="1:12" ht="15">
      <c r="A778" s="24">
        <f>SUM(A758:A777)</f>
        <v>487</v>
      </c>
      <c r="B778" s="24">
        <f>SUM(B758:B777)</f>
        <v>256</v>
      </c>
      <c r="C778" s="24">
        <f>SUM(C758:C777)</f>
        <v>2193</v>
      </c>
      <c r="D778" s="30">
        <f t="shared" si="108"/>
        <v>2936</v>
      </c>
      <c r="E778" s="30">
        <v>54199</v>
      </c>
      <c r="F778" s="30">
        <v>47436</v>
      </c>
      <c r="G778" s="30">
        <v>50664</v>
      </c>
      <c r="H778" s="30">
        <v>152299</v>
      </c>
      <c r="I778" s="30">
        <f t="shared" si="109"/>
        <v>54686</v>
      </c>
      <c r="J778" s="30">
        <f t="shared" si="110"/>
        <v>47692</v>
      </c>
      <c r="K778" s="30">
        <f t="shared" si="111"/>
        <v>52857</v>
      </c>
      <c r="L778" s="30">
        <f t="shared" si="112"/>
        <v>155235</v>
      </c>
    </row>
  </sheetData>
  <customSheetViews>
    <customSheetView guid="{95018BEE-3C9F-4B61-A7BF-FBFA21A07B6A}" state="hidden" topLeftCell="A735">
      <selection activeCell="N763" sqref="N763"/>
      <pageMargins left="0.75" right="0.75" top="1" bottom="1" header="0.5" footer="0.5"/>
      <headerFooter alignWithMargins="0"/>
    </customSheetView>
  </customSheetViews>
  <mergeCells count="657">
    <mergeCell ref="B748:C748"/>
    <mergeCell ref="B749:C749"/>
    <mergeCell ref="B750:C750"/>
    <mergeCell ref="B743:C743"/>
    <mergeCell ref="B744:C744"/>
    <mergeCell ref="B745:C745"/>
    <mergeCell ref="B746:C746"/>
    <mergeCell ref="B734:B739"/>
    <mergeCell ref="B740:C740"/>
    <mergeCell ref="B741:C741"/>
    <mergeCell ref="B742:C742"/>
    <mergeCell ref="B730:C730"/>
    <mergeCell ref="B731:C731"/>
    <mergeCell ref="B732:C732"/>
    <mergeCell ref="B733:C733"/>
    <mergeCell ref="B747:C747"/>
    <mergeCell ref="A720:B720"/>
    <mergeCell ref="A721:B721"/>
    <mergeCell ref="A722:B722"/>
    <mergeCell ref="A715:B715"/>
    <mergeCell ref="A716:B716"/>
    <mergeCell ref="A717:B717"/>
    <mergeCell ref="A718:B718"/>
    <mergeCell ref="B726:P726"/>
    <mergeCell ref="B728:C729"/>
    <mergeCell ref="D728:E728"/>
    <mergeCell ref="F728:G728"/>
    <mergeCell ref="H728:I728"/>
    <mergeCell ref="J728:K728"/>
    <mergeCell ref="L728:M728"/>
    <mergeCell ref="N728:P728"/>
    <mergeCell ref="A706:A711"/>
    <mergeCell ref="A712:B712"/>
    <mergeCell ref="A713:B713"/>
    <mergeCell ref="A714:B714"/>
    <mergeCell ref="A702:B702"/>
    <mergeCell ref="A703:B703"/>
    <mergeCell ref="A704:B704"/>
    <mergeCell ref="A705:B705"/>
    <mergeCell ref="A719:B719"/>
    <mergeCell ref="A696:O696"/>
    <mergeCell ref="A697:O697"/>
    <mergeCell ref="A699:B701"/>
    <mergeCell ref="C699:D700"/>
    <mergeCell ref="E699:F700"/>
    <mergeCell ref="G699:H700"/>
    <mergeCell ref="I699:J700"/>
    <mergeCell ref="K699:L700"/>
    <mergeCell ref="M699:O700"/>
    <mergeCell ref="B691:C691"/>
    <mergeCell ref="B692:C692"/>
    <mergeCell ref="B693:C693"/>
    <mergeCell ref="B686:C686"/>
    <mergeCell ref="B687:C687"/>
    <mergeCell ref="B688:C688"/>
    <mergeCell ref="B689:C689"/>
    <mergeCell ref="B668:N668"/>
    <mergeCell ref="A669:O670"/>
    <mergeCell ref="B671:C672"/>
    <mergeCell ref="D671:E671"/>
    <mergeCell ref="F671:G671"/>
    <mergeCell ref="H671:I671"/>
    <mergeCell ref="J671:K671"/>
    <mergeCell ref="L671:N671"/>
    <mergeCell ref="B677:B682"/>
    <mergeCell ref="B683:C683"/>
    <mergeCell ref="B684:C684"/>
    <mergeCell ref="B685:C685"/>
    <mergeCell ref="B673:C673"/>
    <mergeCell ref="B674:C674"/>
    <mergeCell ref="B675:C675"/>
    <mergeCell ref="B676:C676"/>
    <mergeCell ref="B690:C690"/>
    <mergeCell ref="B664:C664"/>
    <mergeCell ref="B657:C657"/>
    <mergeCell ref="B658:C658"/>
    <mergeCell ref="B659:C659"/>
    <mergeCell ref="B660:C660"/>
    <mergeCell ref="B646:C646"/>
    <mergeCell ref="B647:C647"/>
    <mergeCell ref="O583:P583"/>
    <mergeCell ref="B661:C661"/>
    <mergeCell ref="B662:C662"/>
    <mergeCell ref="B663:C663"/>
    <mergeCell ref="B648:B653"/>
    <mergeCell ref="B654:C654"/>
    <mergeCell ref="B655:C655"/>
    <mergeCell ref="B656:C656"/>
    <mergeCell ref="B644:C644"/>
    <mergeCell ref="B645:C645"/>
    <mergeCell ref="A633:B633"/>
    <mergeCell ref="A634:B634"/>
    <mergeCell ref="A635:B635"/>
    <mergeCell ref="A628:B628"/>
    <mergeCell ref="A629:B629"/>
    <mergeCell ref="A630:B630"/>
    <mergeCell ref="A631:B631"/>
    <mergeCell ref="B639:O640"/>
    <mergeCell ref="B641:C643"/>
    <mergeCell ref="D641:E642"/>
    <mergeCell ref="F641:G642"/>
    <mergeCell ref="H641:I642"/>
    <mergeCell ref="J641:K642"/>
    <mergeCell ref="L641:M642"/>
    <mergeCell ref="N641:O642"/>
    <mergeCell ref="A619:A624"/>
    <mergeCell ref="A625:B625"/>
    <mergeCell ref="A626:B626"/>
    <mergeCell ref="A627:B627"/>
    <mergeCell ref="A616:B616"/>
    <mergeCell ref="A617:B617"/>
    <mergeCell ref="A618:B618"/>
    <mergeCell ref="A632:B632"/>
    <mergeCell ref="A608:N608"/>
    <mergeCell ref="A611:Q611"/>
    <mergeCell ref="A612:Q612"/>
    <mergeCell ref="A603:B603"/>
    <mergeCell ref="A604:B604"/>
    <mergeCell ref="A605:B605"/>
    <mergeCell ref="A606:B606"/>
    <mergeCell ref="I613:J613"/>
    <mergeCell ref="K613:L613"/>
    <mergeCell ref="M613:N613"/>
    <mergeCell ref="O613:P613"/>
    <mergeCell ref="A613:B614"/>
    <mergeCell ref="C613:D613"/>
    <mergeCell ref="E613:F613"/>
    <mergeCell ref="G613:H613"/>
    <mergeCell ref="A600:B600"/>
    <mergeCell ref="A601:B601"/>
    <mergeCell ref="A602:B602"/>
    <mergeCell ref="A590:A595"/>
    <mergeCell ref="A596:B596"/>
    <mergeCell ref="A597:B597"/>
    <mergeCell ref="A598:B598"/>
    <mergeCell ref="A607:N607"/>
    <mergeCell ref="A615:B615"/>
    <mergeCell ref="A589:B589"/>
    <mergeCell ref="A580:N580"/>
    <mergeCell ref="A581:N582"/>
    <mergeCell ref="A583:B585"/>
    <mergeCell ref="C583:D584"/>
    <mergeCell ref="E583:F584"/>
    <mergeCell ref="G583:H584"/>
    <mergeCell ref="A599:B599"/>
    <mergeCell ref="I583:J584"/>
    <mergeCell ref="K583:L584"/>
    <mergeCell ref="M583:N584"/>
    <mergeCell ref="A575:B575"/>
    <mergeCell ref="A576:B576"/>
    <mergeCell ref="A577:B577"/>
    <mergeCell ref="A586:B586"/>
    <mergeCell ref="A587:B587"/>
    <mergeCell ref="A570:B570"/>
    <mergeCell ref="A571:B571"/>
    <mergeCell ref="K555:L555"/>
    <mergeCell ref="A588:B588"/>
    <mergeCell ref="A573:B573"/>
    <mergeCell ref="A561:A566"/>
    <mergeCell ref="A567:B567"/>
    <mergeCell ref="A568:B568"/>
    <mergeCell ref="A569:B569"/>
    <mergeCell ref="A557:B557"/>
    <mergeCell ref="A558:B558"/>
    <mergeCell ref="A559:B559"/>
    <mergeCell ref="A574:B574"/>
    <mergeCell ref="A560:B560"/>
    <mergeCell ref="A572:B572"/>
    <mergeCell ref="A516:B516"/>
    <mergeCell ref="A517:B517"/>
    <mergeCell ref="A518:B518"/>
    <mergeCell ref="A519:B519"/>
    <mergeCell ref="B529:C529"/>
    <mergeCell ref="B530:C530"/>
    <mergeCell ref="B531:C531"/>
    <mergeCell ref="B532:C532"/>
    <mergeCell ref="A522:O522"/>
    <mergeCell ref="A525:Q525"/>
    <mergeCell ref="A526:Q526"/>
    <mergeCell ref="B527:C528"/>
    <mergeCell ref="D527:E527"/>
    <mergeCell ref="F527:G527"/>
    <mergeCell ref="H527:I527"/>
    <mergeCell ref="J527:K527"/>
    <mergeCell ref="L527:M527"/>
    <mergeCell ref="B533:B538"/>
    <mergeCell ref="B539:C539"/>
    <mergeCell ref="B540:C540"/>
    <mergeCell ref="B541:C541"/>
    <mergeCell ref="I555:J555"/>
    <mergeCell ref="N527:P527"/>
    <mergeCell ref="B546:C546"/>
    <mergeCell ref="B547:C547"/>
    <mergeCell ref="B548:C548"/>
    <mergeCell ref="B549:C549"/>
    <mergeCell ref="B542:C542"/>
    <mergeCell ref="B543:C543"/>
    <mergeCell ref="B544:C544"/>
    <mergeCell ref="B545:C545"/>
    <mergeCell ref="A552:O552"/>
    <mergeCell ref="A553:O554"/>
    <mergeCell ref="A555:B556"/>
    <mergeCell ref="C555:D555"/>
    <mergeCell ref="E555:F555"/>
    <mergeCell ref="G555:H555"/>
    <mergeCell ref="M555:O555"/>
    <mergeCell ref="A512:B512"/>
    <mergeCell ref="A513:B513"/>
    <mergeCell ref="K497:L497"/>
    <mergeCell ref="M497:O497"/>
    <mergeCell ref="A514:B514"/>
    <mergeCell ref="A515:B515"/>
    <mergeCell ref="A503:A508"/>
    <mergeCell ref="A509:B509"/>
    <mergeCell ref="A510:B510"/>
    <mergeCell ref="A511:B511"/>
    <mergeCell ref="A499:B499"/>
    <mergeCell ref="A500:B500"/>
    <mergeCell ref="A501:B501"/>
    <mergeCell ref="A502:B502"/>
    <mergeCell ref="A474:A479"/>
    <mergeCell ref="A480:B480"/>
    <mergeCell ref="A481:B481"/>
    <mergeCell ref="A482:B482"/>
    <mergeCell ref="I497:J497"/>
    <mergeCell ref="A470:B470"/>
    <mergeCell ref="A471:B471"/>
    <mergeCell ref="A472:B472"/>
    <mergeCell ref="A473:B473"/>
    <mergeCell ref="A487:B487"/>
    <mergeCell ref="A488:B488"/>
    <mergeCell ref="A489:B489"/>
    <mergeCell ref="A490:B490"/>
    <mergeCell ref="A483:B483"/>
    <mergeCell ref="A484:B484"/>
    <mergeCell ref="A485:B485"/>
    <mergeCell ref="A486:B486"/>
    <mergeCell ref="A494:O494"/>
    <mergeCell ref="A495:O496"/>
    <mergeCell ref="A497:B498"/>
    <mergeCell ref="C497:D497"/>
    <mergeCell ref="E497:F497"/>
    <mergeCell ref="G497:H497"/>
    <mergeCell ref="B451:C451"/>
    <mergeCell ref="B452:C452"/>
    <mergeCell ref="L436:M436"/>
    <mergeCell ref="N436:P436"/>
    <mergeCell ref="A465:O465"/>
    <mergeCell ref="A466:O467"/>
    <mergeCell ref="A468:B469"/>
    <mergeCell ref="C468:D468"/>
    <mergeCell ref="E468:F468"/>
    <mergeCell ref="G468:H468"/>
    <mergeCell ref="B453:C453"/>
    <mergeCell ref="B454:C454"/>
    <mergeCell ref="B442:B447"/>
    <mergeCell ref="B448:C448"/>
    <mergeCell ref="B449:C449"/>
    <mergeCell ref="B450:C450"/>
    <mergeCell ref="I468:J468"/>
    <mergeCell ref="K468:L468"/>
    <mergeCell ref="M468:O468"/>
    <mergeCell ref="B455:C455"/>
    <mergeCell ref="B456:C456"/>
    <mergeCell ref="B457:C457"/>
    <mergeCell ref="B458:C458"/>
    <mergeCell ref="B438:C438"/>
    <mergeCell ref="B439:C439"/>
    <mergeCell ref="B440:C440"/>
    <mergeCell ref="A424:B424"/>
    <mergeCell ref="A425:B425"/>
    <mergeCell ref="A426:B426"/>
    <mergeCell ref="A427:B427"/>
    <mergeCell ref="B441:C441"/>
    <mergeCell ref="A434:Q434"/>
    <mergeCell ref="A435:Q435"/>
    <mergeCell ref="B436:C437"/>
    <mergeCell ref="D436:E436"/>
    <mergeCell ref="F436:G436"/>
    <mergeCell ref="H436:I436"/>
    <mergeCell ref="M324:O324"/>
    <mergeCell ref="A326:B326"/>
    <mergeCell ref="L351:M351"/>
    <mergeCell ref="N351:P351"/>
    <mergeCell ref="A415:A420"/>
    <mergeCell ref="A421:B421"/>
    <mergeCell ref="A422:B422"/>
    <mergeCell ref="A423:B423"/>
    <mergeCell ref="J436:K436"/>
    <mergeCell ref="A411:B411"/>
    <mergeCell ref="A412:B412"/>
    <mergeCell ref="A413:B413"/>
    <mergeCell ref="A414:B414"/>
    <mergeCell ref="A428:B428"/>
    <mergeCell ref="A429:B429"/>
    <mergeCell ref="A430:B430"/>
    <mergeCell ref="A431:B431"/>
    <mergeCell ref="K380:L380"/>
    <mergeCell ref="M380:O380"/>
    <mergeCell ref="B368:C368"/>
    <mergeCell ref="B369:C369"/>
    <mergeCell ref="B370:C370"/>
    <mergeCell ref="B371:C371"/>
    <mergeCell ref="B372:C372"/>
    <mergeCell ref="A309:B309"/>
    <mergeCell ref="A310:B310"/>
    <mergeCell ref="K294:L294"/>
    <mergeCell ref="M294:O294"/>
    <mergeCell ref="A406:O406"/>
    <mergeCell ref="A407:O408"/>
    <mergeCell ref="A409:B410"/>
    <mergeCell ref="C409:D409"/>
    <mergeCell ref="E409:F409"/>
    <mergeCell ref="G409:H409"/>
    <mergeCell ref="A311:B311"/>
    <mergeCell ref="A312:B312"/>
    <mergeCell ref="A300:A305"/>
    <mergeCell ref="A306:B306"/>
    <mergeCell ref="A307:B307"/>
    <mergeCell ref="A308:B308"/>
    <mergeCell ref="I409:J409"/>
    <mergeCell ref="K409:L409"/>
    <mergeCell ref="M409:O409"/>
    <mergeCell ref="A313:B313"/>
    <mergeCell ref="A314:B314"/>
    <mergeCell ref="A315:B315"/>
    <mergeCell ref="A316:B316"/>
    <mergeCell ref="K324:L324"/>
    <mergeCell ref="A296:B296"/>
    <mergeCell ref="A297:B297"/>
    <mergeCell ref="A298:B298"/>
    <mergeCell ref="B279:C279"/>
    <mergeCell ref="B280:C280"/>
    <mergeCell ref="B281:C281"/>
    <mergeCell ref="B282:C282"/>
    <mergeCell ref="A299:B299"/>
    <mergeCell ref="A291:O291"/>
    <mergeCell ref="A292:O293"/>
    <mergeCell ref="A294:B295"/>
    <mergeCell ref="C294:D294"/>
    <mergeCell ref="E294:F294"/>
    <mergeCell ref="G294:H294"/>
    <mergeCell ref="A243:A248"/>
    <mergeCell ref="A249:B249"/>
    <mergeCell ref="A251:B251"/>
    <mergeCell ref="B276:C276"/>
    <mergeCell ref="B277:C277"/>
    <mergeCell ref="B278:C278"/>
    <mergeCell ref="I294:J294"/>
    <mergeCell ref="B267:C267"/>
    <mergeCell ref="B268:C268"/>
    <mergeCell ref="B269:C269"/>
    <mergeCell ref="A262:Q262"/>
    <mergeCell ref="A263:Q263"/>
    <mergeCell ref="B264:C265"/>
    <mergeCell ref="D264:E264"/>
    <mergeCell ref="F264:G264"/>
    <mergeCell ref="H264:I264"/>
    <mergeCell ref="B283:C283"/>
    <mergeCell ref="B284:C284"/>
    <mergeCell ref="B285:C285"/>
    <mergeCell ref="B286:C286"/>
    <mergeCell ref="J264:K264"/>
    <mergeCell ref="L264:M264"/>
    <mergeCell ref="N264:P264"/>
    <mergeCell ref="A402:B402"/>
    <mergeCell ref="B227:C227"/>
    <mergeCell ref="B228:C228"/>
    <mergeCell ref="B229:C229"/>
    <mergeCell ref="B230:C230"/>
    <mergeCell ref="A393:B393"/>
    <mergeCell ref="A394:B394"/>
    <mergeCell ref="A395:B395"/>
    <mergeCell ref="A396:B396"/>
    <mergeCell ref="A397:B397"/>
    <mergeCell ref="A398:B398"/>
    <mergeCell ref="A382:B382"/>
    <mergeCell ref="A383:B383"/>
    <mergeCell ref="A384:B384"/>
    <mergeCell ref="A385:B385"/>
    <mergeCell ref="A386:A391"/>
    <mergeCell ref="A392:B392"/>
    <mergeCell ref="A256:B256"/>
    <mergeCell ref="A257:B257"/>
    <mergeCell ref="A258:B258"/>
    <mergeCell ref="A259:B259"/>
    <mergeCell ref="B266:C266"/>
    <mergeCell ref="B270:B275"/>
    <mergeCell ref="C237:D237"/>
    <mergeCell ref="A378:O379"/>
    <mergeCell ref="A380:B381"/>
    <mergeCell ref="C380:D380"/>
    <mergeCell ref="E380:F380"/>
    <mergeCell ref="G380:H380"/>
    <mergeCell ref="I380:J380"/>
    <mergeCell ref="A327:B327"/>
    <mergeCell ref="A328:B328"/>
    <mergeCell ref="A329:B329"/>
    <mergeCell ref="A330:A335"/>
    <mergeCell ref="A336:B336"/>
    <mergeCell ref="A337:B337"/>
    <mergeCell ref="B373:C373"/>
    <mergeCell ref="B357:B362"/>
    <mergeCell ref="B363:C363"/>
    <mergeCell ref="B364:C364"/>
    <mergeCell ref="B365:C365"/>
    <mergeCell ref="B366:C366"/>
    <mergeCell ref="B367:C367"/>
    <mergeCell ref="A234:O234"/>
    <mergeCell ref="A235:O236"/>
    <mergeCell ref="A250:B250"/>
    <mergeCell ref="I237:J237"/>
    <mergeCell ref="K237:L237"/>
    <mergeCell ref="M237:O237"/>
    <mergeCell ref="A321:O321"/>
    <mergeCell ref="A322:O323"/>
    <mergeCell ref="A324:B325"/>
    <mergeCell ref="C324:D324"/>
    <mergeCell ref="E324:F324"/>
    <mergeCell ref="G324:H324"/>
    <mergeCell ref="I324:J324"/>
    <mergeCell ref="A239:B239"/>
    <mergeCell ref="A240:B240"/>
    <mergeCell ref="A241:B241"/>
    <mergeCell ref="A242:B242"/>
    <mergeCell ref="A237:B238"/>
    <mergeCell ref="E237:F237"/>
    <mergeCell ref="G237:H237"/>
    <mergeCell ref="A252:B252"/>
    <mergeCell ref="A253:B253"/>
    <mergeCell ref="A254:B254"/>
    <mergeCell ref="A255:B255"/>
    <mergeCell ref="A399:B399"/>
    <mergeCell ref="A400:B400"/>
    <mergeCell ref="A401:B401"/>
    <mergeCell ref="A338:B338"/>
    <mergeCell ref="A339:B339"/>
    <mergeCell ref="A340:B340"/>
    <mergeCell ref="A341:B341"/>
    <mergeCell ref="A342:B342"/>
    <mergeCell ref="A343:B343"/>
    <mergeCell ref="B353:C353"/>
    <mergeCell ref="B354:C354"/>
    <mergeCell ref="B355:C355"/>
    <mergeCell ref="B356:C356"/>
    <mergeCell ref="A344:B344"/>
    <mergeCell ref="A345:B345"/>
    <mergeCell ref="A346:B346"/>
    <mergeCell ref="A349:Q349"/>
    <mergeCell ref="A350:Q350"/>
    <mergeCell ref="B351:C352"/>
    <mergeCell ref="D351:E351"/>
    <mergeCell ref="F351:G351"/>
    <mergeCell ref="H351:I351"/>
    <mergeCell ref="J351:K351"/>
    <mergeCell ref="A377:O377"/>
    <mergeCell ref="B223:C223"/>
    <mergeCell ref="B224:C224"/>
    <mergeCell ref="L208:M208"/>
    <mergeCell ref="N208:P208"/>
    <mergeCell ref="B225:C225"/>
    <mergeCell ref="B226:C226"/>
    <mergeCell ref="B214:B219"/>
    <mergeCell ref="B220:C220"/>
    <mergeCell ref="B221:C221"/>
    <mergeCell ref="B222:C222"/>
    <mergeCell ref="B210:C210"/>
    <mergeCell ref="B211:C211"/>
    <mergeCell ref="B212:C212"/>
    <mergeCell ref="B194:C194"/>
    <mergeCell ref="B195:C195"/>
    <mergeCell ref="B196:C196"/>
    <mergeCell ref="B213:C213"/>
    <mergeCell ref="B205:P205"/>
    <mergeCell ref="B206:P207"/>
    <mergeCell ref="B208:C209"/>
    <mergeCell ref="D208:E208"/>
    <mergeCell ref="F208:G208"/>
    <mergeCell ref="H208:I208"/>
    <mergeCell ref="B190:C190"/>
    <mergeCell ref="B191:C191"/>
    <mergeCell ref="B192:C192"/>
    <mergeCell ref="J208:K208"/>
    <mergeCell ref="N178:P178"/>
    <mergeCell ref="A170:B170"/>
    <mergeCell ref="A171:B171"/>
    <mergeCell ref="A172:B172"/>
    <mergeCell ref="A173:B173"/>
    <mergeCell ref="B180:C180"/>
    <mergeCell ref="B181:C181"/>
    <mergeCell ref="B182:C182"/>
    <mergeCell ref="B183:C183"/>
    <mergeCell ref="A177:Q177"/>
    <mergeCell ref="B178:C179"/>
    <mergeCell ref="D178:E178"/>
    <mergeCell ref="F178:G178"/>
    <mergeCell ref="H178:I178"/>
    <mergeCell ref="J178:K178"/>
    <mergeCell ref="B197:C197"/>
    <mergeCell ref="B198:C198"/>
    <mergeCell ref="B199:C199"/>
    <mergeCell ref="B200:C200"/>
    <mergeCell ref="B193:C193"/>
    <mergeCell ref="A167:B167"/>
    <mergeCell ref="A168:B168"/>
    <mergeCell ref="A169:B169"/>
    <mergeCell ref="A157:A162"/>
    <mergeCell ref="A163:B163"/>
    <mergeCell ref="A164:B164"/>
    <mergeCell ref="A165:B165"/>
    <mergeCell ref="L178:M178"/>
    <mergeCell ref="B184:B189"/>
    <mergeCell ref="A155:B155"/>
    <mergeCell ref="A156:B156"/>
    <mergeCell ref="A148:O148"/>
    <mergeCell ref="A149:O150"/>
    <mergeCell ref="A151:B152"/>
    <mergeCell ref="C151:D151"/>
    <mergeCell ref="E151:F151"/>
    <mergeCell ref="G151:H151"/>
    <mergeCell ref="A166:B166"/>
    <mergeCell ref="I151:J151"/>
    <mergeCell ref="K151:L151"/>
    <mergeCell ref="M151:O151"/>
    <mergeCell ref="A143:B143"/>
    <mergeCell ref="A144:B144"/>
    <mergeCell ref="A145:B145"/>
    <mergeCell ref="A153:B153"/>
    <mergeCell ref="A154:B154"/>
    <mergeCell ref="A138:B138"/>
    <mergeCell ref="A139:B139"/>
    <mergeCell ref="O122:Q123"/>
    <mergeCell ref="A140:B140"/>
    <mergeCell ref="A141:B141"/>
    <mergeCell ref="A129:A134"/>
    <mergeCell ref="A135:B135"/>
    <mergeCell ref="A136:B136"/>
    <mergeCell ref="A137:B137"/>
    <mergeCell ref="A125:B125"/>
    <mergeCell ref="A126:B126"/>
    <mergeCell ref="A127:B127"/>
    <mergeCell ref="A128:B128"/>
    <mergeCell ref="A120:Q121"/>
    <mergeCell ref="A122:B124"/>
    <mergeCell ref="C122:D123"/>
    <mergeCell ref="E122:F123"/>
    <mergeCell ref="G122:H123"/>
    <mergeCell ref="I122:J123"/>
    <mergeCell ref="K122:L123"/>
    <mergeCell ref="M122:N123"/>
    <mergeCell ref="A142:B142"/>
    <mergeCell ref="A97:B97"/>
    <mergeCell ref="A98:B98"/>
    <mergeCell ref="A112:B112"/>
    <mergeCell ref="A113:B113"/>
    <mergeCell ref="A114:B114"/>
    <mergeCell ref="A115:B115"/>
    <mergeCell ref="A119:Q119"/>
    <mergeCell ref="G94:H94"/>
    <mergeCell ref="I94:J94"/>
    <mergeCell ref="K94:L94"/>
    <mergeCell ref="A94:B95"/>
    <mergeCell ref="C94:D94"/>
    <mergeCell ref="A108:B108"/>
    <mergeCell ref="A109:B109"/>
    <mergeCell ref="A99:B99"/>
    <mergeCell ref="A100:A105"/>
    <mergeCell ref="A106:B106"/>
    <mergeCell ref="A107:B107"/>
    <mergeCell ref="A110:B110"/>
    <mergeCell ref="A111:B111"/>
    <mergeCell ref="A116:B116"/>
    <mergeCell ref="A88:B88"/>
    <mergeCell ref="A89:B89"/>
    <mergeCell ref="A90:B90"/>
    <mergeCell ref="A92:Q92"/>
    <mergeCell ref="A93:Q93"/>
    <mergeCell ref="O94:Q94"/>
    <mergeCell ref="M94:N94"/>
    <mergeCell ref="E94:F94"/>
    <mergeCell ref="A96:B96"/>
    <mergeCell ref="A87:B87"/>
    <mergeCell ref="A70:B70"/>
    <mergeCell ref="A71:B71"/>
    <mergeCell ref="A72:B72"/>
    <mergeCell ref="A73:B73"/>
    <mergeCell ref="A64:Q64"/>
    <mergeCell ref="A65:Q66"/>
    <mergeCell ref="A67:B69"/>
    <mergeCell ref="C67:D68"/>
    <mergeCell ref="E67:F68"/>
    <mergeCell ref="A83:B83"/>
    <mergeCell ref="A84:B84"/>
    <mergeCell ref="A85:B85"/>
    <mergeCell ref="A86:B86"/>
    <mergeCell ref="A74:A79"/>
    <mergeCell ref="A80:B80"/>
    <mergeCell ref="A81:B81"/>
    <mergeCell ref="A82:B82"/>
    <mergeCell ref="G67:H68"/>
    <mergeCell ref="I67:J68"/>
    <mergeCell ref="K67:L68"/>
    <mergeCell ref="M67:N68"/>
    <mergeCell ref="O67:Q68"/>
    <mergeCell ref="A51:B51"/>
    <mergeCell ref="P29:S29"/>
    <mergeCell ref="A44:B44"/>
    <mergeCell ref="A45:B45"/>
    <mergeCell ref="A46:B46"/>
    <mergeCell ref="A47:B47"/>
    <mergeCell ref="A35:A40"/>
    <mergeCell ref="A41:B41"/>
    <mergeCell ref="A42:B42"/>
    <mergeCell ref="A43:B43"/>
    <mergeCell ref="A31:B31"/>
    <mergeCell ref="A32:B32"/>
    <mergeCell ref="A2:O2"/>
    <mergeCell ref="A3:O3"/>
    <mergeCell ref="A4:B5"/>
    <mergeCell ref="C4:F4"/>
    <mergeCell ref="G4:I4"/>
    <mergeCell ref="J4:L4"/>
    <mergeCell ref="A23:B23"/>
    <mergeCell ref="A24:B24"/>
    <mergeCell ref="A25:B25"/>
    <mergeCell ref="A6:B6"/>
    <mergeCell ref="A7:B7"/>
    <mergeCell ref="A19:B19"/>
    <mergeCell ref="A20:B20"/>
    <mergeCell ref="A21:B21"/>
    <mergeCell ref="A22:B22"/>
    <mergeCell ref="M4:O4"/>
    <mergeCell ref="A8:B8"/>
    <mergeCell ref="I756:L756"/>
    <mergeCell ref="I754:L755"/>
    <mergeCell ref="A756:D756"/>
    <mergeCell ref="A754:D755"/>
    <mergeCell ref="E756:H756"/>
    <mergeCell ref="E754:H755"/>
    <mergeCell ref="A9:B9"/>
    <mergeCell ref="A10:A15"/>
    <mergeCell ref="A16:B16"/>
    <mergeCell ref="A17:B17"/>
    <mergeCell ref="A18:B18"/>
    <mergeCell ref="A26:B26"/>
    <mergeCell ref="A33:B33"/>
    <mergeCell ref="A34:B34"/>
    <mergeCell ref="A27:S27"/>
    <mergeCell ref="A28:S28"/>
    <mergeCell ref="A29:B30"/>
    <mergeCell ref="C29:F29"/>
    <mergeCell ref="G29:I29"/>
    <mergeCell ref="J29:L29"/>
    <mergeCell ref="M29:O29"/>
    <mergeCell ref="A48:B48"/>
    <mergeCell ref="A49:B49"/>
    <mergeCell ref="A50:B50"/>
  </mergeCells>
  <phoneticPr fontId="19"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FF0000"/>
  </sheetPr>
  <dimension ref="A1:AB119"/>
  <sheetViews>
    <sheetView rightToLeft="1" view="pageBreakPreview" topLeftCell="A10" zoomScale="70" zoomScaleNormal="75" zoomScaleSheetLayoutView="70" workbookViewId="0">
      <selection activeCell="AC4" sqref="AC4:AE4"/>
    </sheetView>
  </sheetViews>
  <sheetFormatPr defaultRowHeight="12.75"/>
  <cols>
    <col min="1" max="1" width="4.85546875" style="82" customWidth="1"/>
    <col min="2" max="2" width="10.7109375" style="82" customWidth="1"/>
    <col min="3" max="3" width="8.42578125" style="82" customWidth="1"/>
    <col min="4" max="4" width="9" style="82" customWidth="1"/>
    <col min="5" max="5" width="8.42578125" style="82" customWidth="1"/>
    <col min="6" max="6" width="9.140625" style="82" customWidth="1"/>
    <col min="7" max="11" width="9.7109375" style="82" customWidth="1"/>
    <col min="12" max="12" width="9.140625" style="82" customWidth="1"/>
    <col min="13" max="13" width="8.28515625" style="82" customWidth="1"/>
    <col min="14" max="14" width="7.42578125" style="82" customWidth="1"/>
    <col min="15" max="16" width="10.7109375" style="82" customWidth="1"/>
    <col min="17" max="17" width="9.5703125" style="82" customWidth="1"/>
    <col min="18" max="18" width="15" style="82" customWidth="1"/>
    <col min="19" max="19" width="4.7109375" style="82" customWidth="1"/>
    <col min="20" max="16384" width="9.140625" style="82"/>
  </cols>
  <sheetData>
    <row r="1" spans="1:28" ht="14.25" customHeight="1">
      <c r="A1" s="1205" t="s">
        <v>1193</v>
      </c>
      <c r="B1" s="1205"/>
      <c r="C1" s="1205"/>
      <c r="D1" s="1205"/>
      <c r="E1" s="1205"/>
      <c r="F1" s="1205"/>
      <c r="G1" s="1205"/>
      <c r="H1" s="1205"/>
      <c r="I1" s="1205"/>
      <c r="J1" s="1205"/>
      <c r="K1" s="1205"/>
      <c r="L1" s="1205"/>
      <c r="M1" s="1205"/>
      <c r="N1" s="1205"/>
      <c r="O1" s="1205"/>
      <c r="P1" s="1205"/>
      <c r="Q1" s="1205"/>
      <c r="R1" s="1205"/>
      <c r="S1" s="1205"/>
      <c r="T1" s="81"/>
      <c r="U1" s="81"/>
      <c r="V1" s="81"/>
      <c r="W1" s="81"/>
      <c r="X1" s="81"/>
      <c r="Y1" s="81"/>
      <c r="Z1" s="81"/>
      <c r="AA1" s="81"/>
      <c r="AB1" s="81"/>
    </row>
    <row r="2" spans="1:28" ht="22.5" customHeight="1">
      <c r="A2" s="1205"/>
      <c r="B2" s="1205"/>
      <c r="C2" s="1205"/>
      <c r="D2" s="1205"/>
      <c r="E2" s="1205"/>
      <c r="F2" s="1205"/>
      <c r="G2" s="1205"/>
      <c r="H2" s="1205"/>
      <c r="I2" s="1205"/>
      <c r="J2" s="1205"/>
      <c r="K2" s="1205"/>
      <c r="L2" s="1205"/>
      <c r="M2" s="1205"/>
      <c r="N2" s="1205"/>
      <c r="O2" s="1205"/>
      <c r="P2" s="1205"/>
      <c r="Q2" s="1205"/>
      <c r="R2" s="1205"/>
      <c r="S2" s="1205"/>
    </row>
    <row r="3" spans="1:28" ht="30" customHeight="1">
      <c r="A3" s="1206" t="s">
        <v>683</v>
      </c>
      <c r="B3" s="1206"/>
      <c r="C3" s="1206"/>
      <c r="D3" s="1206"/>
      <c r="E3" s="1206"/>
      <c r="F3" s="1206"/>
      <c r="G3" s="1206"/>
      <c r="H3" s="1206"/>
      <c r="I3" s="1206"/>
      <c r="J3" s="1206"/>
      <c r="K3" s="1206"/>
      <c r="L3" s="1206"/>
      <c r="M3" s="1206"/>
      <c r="N3" s="1206"/>
      <c r="O3" s="1206"/>
      <c r="P3" s="1206"/>
      <c r="Q3" s="1206"/>
      <c r="R3" s="1206"/>
      <c r="S3" s="1206"/>
    </row>
    <row r="4" spans="1:28" ht="22.5" customHeight="1" thickBot="1">
      <c r="A4" s="1153" t="s">
        <v>870</v>
      </c>
      <c r="B4" s="1153"/>
      <c r="C4" s="1153"/>
      <c r="D4" s="151"/>
      <c r="E4" s="151"/>
      <c r="F4" s="151"/>
      <c r="G4" s="151"/>
      <c r="H4" s="151"/>
      <c r="I4" s="151"/>
      <c r="J4" s="151"/>
      <c r="K4" s="151"/>
      <c r="L4" s="151"/>
      <c r="M4" s="151"/>
      <c r="N4" s="151"/>
      <c r="O4" s="151"/>
      <c r="P4" s="151"/>
      <c r="Q4" s="151"/>
      <c r="R4" s="1154" t="s">
        <v>871</v>
      </c>
      <c r="S4" s="1154"/>
    </row>
    <row r="5" spans="1:28" ht="24" customHeight="1" thickTop="1">
      <c r="A5" s="1140" t="s">
        <v>40</v>
      </c>
      <c r="B5" s="1140"/>
      <c r="C5" s="1188" t="s">
        <v>41</v>
      </c>
      <c r="D5" s="1188"/>
      <c r="E5" s="1188" t="s">
        <v>42</v>
      </c>
      <c r="F5" s="1188"/>
      <c r="G5" s="1188" t="s">
        <v>43</v>
      </c>
      <c r="H5" s="1188"/>
      <c r="I5" s="1188" t="s">
        <v>73</v>
      </c>
      <c r="J5" s="1188"/>
      <c r="K5" s="1188" t="s">
        <v>44</v>
      </c>
      <c r="L5" s="1188"/>
      <c r="M5" s="1140" t="s">
        <v>74</v>
      </c>
      <c r="N5" s="1140"/>
      <c r="O5" s="1188" t="s">
        <v>341</v>
      </c>
      <c r="P5" s="1188"/>
      <c r="Q5" s="1188"/>
      <c r="R5" s="1164" t="s">
        <v>168</v>
      </c>
      <c r="S5" s="1164"/>
    </row>
    <row r="6" spans="1:28" ht="21" customHeight="1">
      <c r="A6" s="1141"/>
      <c r="B6" s="1141"/>
      <c r="C6" s="1168" t="s">
        <v>197</v>
      </c>
      <c r="D6" s="1168"/>
      <c r="E6" s="1168" t="s">
        <v>199</v>
      </c>
      <c r="F6" s="1168"/>
      <c r="G6" s="1168" t="s">
        <v>209</v>
      </c>
      <c r="H6" s="1168"/>
      <c r="I6" s="1168" t="s">
        <v>201</v>
      </c>
      <c r="J6" s="1168"/>
      <c r="K6" s="1168" t="s">
        <v>202</v>
      </c>
      <c r="L6" s="1168"/>
      <c r="M6" s="1168" t="s">
        <v>203</v>
      </c>
      <c r="N6" s="1168"/>
      <c r="O6" s="1168" t="s">
        <v>169</v>
      </c>
      <c r="P6" s="1168"/>
      <c r="Q6" s="1168"/>
      <c r="R6" s="1165"/>
      <c r="S6" s="1165"/>
    </row>
    <row r="7" spans="1:28" ht="21.75" customHeight="1">
      <c r="A7" s="1141"/>
      <c r="B7" s="1141"/>
      <c r="C7" s="817" t="s">
        <v>33</v>
      </c>
      <c r="D7" s="817" t="s">
        <v>34</v>
      </c>
      <c r="E7" s="817" t="s">
        <v>33</v>
      </c>
      <c r="F7" s="817" t="s">
        <v>34</v>
      </c>
      <c r="G7" s="817" t="s">
        <v>33</v>
      </c>
      <c r="H7" s="817" t="s">
        <v>34</v>
      </c>
      <c r="I7" s="817" t="s">
        <v>33</v>
      </c>
      <c r="J7" s="817" t="s">
        <v>34</v>
      </c>
      <c r="K7" s="817" t="s">
        <v>33</v>
      </c>
      <c r="L7" s="817" t="s">
        <v>34</v>
      </c>
      <c r="M7" s="817" t="s">
        <v>33</v>
      </c>
      <c r="N7" s="817" t="s">
        <v>34</v>
      </c>
      <c r="O7" s="817" t="s">
        <v>33</v>
      </c>
      <c r="P7" s="817" t="s">
        <v>34</v>
      </c>
      <c r="Q7" s="817" t="s">
        <v>35</v>
      </c>
      <c r="R7" s="1165"/>
      <c r="S7" s="1165"/>
    </row>
    <row r="8" spans="1:28" ht="21.75" customHeight="1" thickBot="1">
      <c r="A8" s="1142"/>
      <c r="B8" s="1142"/>
      <c r="C8" s="822" t="s">
        <v>173</v>
      </c>
      <c r="D8" s="821" t="s">
        <v>172</v>
      </c>
      <c r="E8" s="822" t="s">
        <v>173</v>
      </c>
      <c r="F8" s="821" t="s">
        <v>172</v>
      </c>
      <c r="G8" s="822" t="s">
        <v>173</v>
      </c>
      <c r="H8" s="821" t="s">
        <v>172</v>
      </c>
      <c r="I8" s="822" t="s">
        <v>173</v>
      </c>
      <c r="J8" s="821" t="s">
        <v>172</v>
      </c>
      <c r="K8" s="822" t="s">
        <v>173</v>
      </c>
      <c r="L8" s="821" t="s">
        <v>172</v>
      </c>
      <c r="M8" s="822" t="s">
        <v>173</v>
      </c>
      <c r="N8" s="821" t="s">
        <v>172</v>
      </c>
      <c r="O8" s="822" t="s">
        <v>173</v>
      </c>
      <c r="P8" s="821" t="s">
        <v>172</v>
      </c>
      <c r="Q8" s="821" t="s">
        <v>169</v>
      </c>
      <c r="R8" s="1166"/>
      <c r="S8" s="1166"/>
      <c r="AB8" s="82" t="s">
        <v>305</v>
      </c>
    </row>
    <row r="9" spans="1:28" ht="21.75" customHeight="1">
      <c r="A9" s="1204" t="s">
        <v>52</v>
      </c>
      <c r="B9" s="1204"/>
      <c r="C9" s="823">
        <v>4770</v>
      </c>
      <c r="D9" s="817">
        <v>4594</v>
      </c>
      <c r="E9" s="823">
        <v>41721</v>
      </c>
      <c r="F9" s="817">
        <v>39116</v>
      </c>
      <c r="G9" s="823">
        <v>6112</v>
      </c>
      <c r="H9" s="817">
        <v>6317</v>
      </c>
      <c r="I9" s="823">
        <v>2105</v>
      </c>
      <c r="J9" s="817">
        <v>2159</v>
      </c>
      <c r="K9" s="823">
        <v>989</v>
      </c>
      <c r="L9" s="817">
        <v>1032</v>
      </c>
      <c r="M9" s="823">
        <v>159</v>
      </c>
      <c r="N9" s="823">
        <v>156</v>
      </c>
      <c r="O9" s="817">
        <f>M9+K9+I9+G9+E9+C9</f>
        <v>55856</v>
      </c>
      <c r="P9" s="823">
        <f>N9+L9+J9+H9+F9+D9</f>
        <v>53374</v>
      </c>
      <c r="Q9" s="823">
        <f>P9+O9</f>
        <v>109230</v>
      </c>
      <c r="R9" s="1199" t="s">
        <v>583</v>
      </c>
      <c r="S9" s="1199"/>
    </row>
    <row r="10" spans="1:28" ht="21.75" customHeight="1">
      <c r="A10" s="1170" t="s">
        <v>53</v>
      </c>
      <c r="B10" s="1170"/>
      <c r="C10" s="157">
        <v>4302</v>
      </c>
      <c r="D10" s="157">
        <v>3329</v>
      </c>
      <c r="E10" s="157">
        <v>24574</v>
      </c>
      <c r="F10" s="157">
        <v>22999</v>
      </c>
      <c r="G10" s="157">
        <v>4230</v>
      </c>
      <c r="H10" s="157">
        <v>4202</v>
      </c>
      <c r="I10" s="157">
        <v>1312</v>
      </c>
      <c r="J10" s="157">
        <v>1031</v>
      </c>
      <c r="K10" s="157">
        <v>558</v>
      </c>
      <c r="L10" s="157">
        <v>485</v>
      </c>
      <c r="M10" s="157">
        <v>198</v>
      </c>
      <c r="N10" s="157">
        <v>130</v>
      </c>
      <c r="O10" s="157">
        <f t="shared" ref="O10:O29" si="0">M10+K10+I10+G10+E10+C10</f>
        <v>35174</v>
      </c>
      <c r="P10" s="157">
        <f t="shared" ref="P10:P29" si="1">N10+L10+J10+H10+F10+D10</f>
        <v>32176</v>
      </c>
      <c r="Q10" s="157">
        <f t="shared" ref="Q10:Q29" si="2">P10+O10</f>
        <v>67350</v>
      </c>
      <c r="R10" s="1159" t="s">
        <v>284</v>
      </c>
      <c r="S10" s="1159"/>
    </row>
    <row r="11" spans="1:28" ht="21.75" customHeight="1">
      <c r="A11" s="1170" t="s">
        <v>54</v>
      </c>
      <c r="B11" s="1170"/>
      <c r="C11" s="157">
        <v>2617</v>
      </c>
      <c r="D11" s="157">
        <v>2163</v>
      </c>
      <c r="E11" s="157">
        <v>18648</v>
      </c>
      <c r="F11" s="157">
        <v>18130</v>
      </c>
      <c r="G11" s="157">
        <v>2686</v>
      </c>
      <c r="H11" s="157">
        <v>2527</v>
      </c>
      <c r="I11" s="157">
        <v>556</v>
      </c>
      <c r="J11" s="157">
        <v>564</v>
      </c>
      <c r="K11" s="157">
        <v>185</v>
      </c>
      <c r="L11" s="157">
        <v>158</v>
      </c>
      <c r="M11" s="157">
        <v>102</v>
      </c>
      <c r="N11" s="157">
        <v>102</v>
      </c>
      <c r="O11" s="157">
        <f t="shared" si="0"/>
        <v>24794</v>
      </c>
      <c r="P11" s="157">
        <f t="shared" si="1"/>
        <v>23644</v>
      </c>
      <c r="Q11" s="157">
        <f t="shared" si="2"/>
        <v>48438</v>
      </c>
      <c r="R11" s="1178" t="s">
        <v>175</v>
      </c>
      <c r="S11" s="1178"/>
    </row>
    <row r="12" spans="1:28" ht="21.75" customHeight="1">
      <c r="A12" s="1170" t="s">
        <v>55</v>
      </c>
      <c r="B12" s="1170"/>
      <c r="C12" s="157">
        <v>2341</v>
      </c>
      <c r="D12" s="157">
        <v>2373</v>
      </c>
      <c r="E12" s="157">
        <v>21859</v>
      </c>
      <c r="F12" s="157">
        <v>21172</v>
      </c>
      <c r="G12" s="157">
        <v>1475</v>
      </c>
      <c r="H12" s="157">
        <v>1258</v>
      </c>
      <c r="I12" s="157">
        <v>220</v>
      </c>
      <c r="J12" s="157">
        <v>163</v>
      </c>
      <c r="K12" s="157">
        <v>41</v>
      </c>
      <c r="L12" s="157">
        <v>38</v>
      </c>
      <c r="M12" s="157">
        <v>31</v>
      </c>
      <c r="N12" s="157">
        <v>25</v>
      </c>
      <c r="O12" s="157">
        <f t="shared" si="0"/>
        <v>25967</v>
      </c>
      <c r="P12" s="157">
        <f t="shared" si="1"/>
        <v>25029</v>
      </c>
      <c r="Q12" s="157">
        <f t="shared" si="2"/>
        <v>50996</v>
      </c>
      <c r="R12" s="1178" t="s">
        <v>676</v>
      </c>
      <c r="S12" s="1178"/>
    </row>
    <row r="13" spans="1:28" ht="21.75" customHeight="1">
      <c r="A13" s="1160" t="s">
        <v>279</v>
      </c>
      <c r="B13" s="345" t="s">
        <v>250</v>
      </c>
      <c r="C13" s="157">
        <v>1384</v>
      </c>
      <c r="D13" s="157">
        <v>1502</v>
      </c>
      <c r="E13" s="157">
        <v>18776</v>
      </c>
      <c r="F13" s="157">
        <v>18130</v>
      </c>
      <c r="G13" s="157">
        <v>1272</v>
      </c>
      <c r="H13" s="157">
        <v>1050</v>
      </c>
      <c r="I13" s="157">
        <v>284</v>
      </c>
      <c r="J13" s="157">
        <v>214</v>
      </c>
      <c r="K13" s="157">
        <v>38</v>
      </c>
      <c r="L13" s="157">
        <v>31</v>
      </c>
      <c r="M13" s="157">
        <v>6</v>
      </c>
      <c r="N13" s="157">
        <v>7</v>
      </c>
      <c r="O13" s="157">
        <f t="shared" si="0"/>
        <v>21760</v>
      </c>
      <c r="P13" s="157">
        <f t="shared" si="1"/>
        <v>20934</v>
      </c>
      <c r="Q13" s="157">
        <f t="shared" si="2"/>
        <v>42694</v>
      </c>
      <c r="R13" s="348" t="s">
        <v>288</v>
      </c>
      <c r="S13" s="1179" t="s">
        <v>167</v>
      </c>
    </row>
    <row r="14" spans="1:28" ht="21.75" customHeight="1">
      <c r="A14" s="1161"/>
      <c r="B14" s="345" t="s">
        <v>251</v>
      </c>
      <c r="C14" s="157">
        <v>2935</v>
      </c>
      <c r="D14" s="157">
        <v>2532</v>
      </c>
      <c r="E14" s="157">
        <v>34891</v>
      </c>
      <c r="F14" s="157">
        <v>33991</v>
      </c>
      <c r="G14" s="157">
        <v>4103</v>
      </c>
      <c r="H14" s="157">
        <v>3282</v>
      </c>
      <c r="I14" s="157">
        <v>1109</v>
      </c>
      <c r="J14" s="157">
        <v>836</v>
      </c>
      <c r="K14" s="157">
        <v>296</v>
      </c>
      <c r="L14" s="157">
        <v>262</v>
      </c>
      <c r="M14" s="157">
        <v>105</v>
      </c>
      <c r="N14" s="157">
        <v>38</v>
      </c>
      <c r="O14" s="157">
        <f t="shared" si="0"/>
        <v>43439</v>
      </c>
      <c r="P14" s="157">
        <f t="shared" si="1"/>
        <v>40941</v>
      </c>
      <c r="Q14" s="157">
        <f t="shared" si="2"/>
        <v>84380</v>
      </c>
      <c r="R14" s="348" t="s">
        <v>289</v>
      </c>
      <c r="S14" s="1180"/>
    </row>
    <row r="15" spans="1:28" ht="21.75" customHeight="1">
      <c r="A15" s="1161"/>
      <c r="B15" s="345" t="s">
        <v>252</v>
      </c>
      <c r="C15" s="157">
        <v>1267</v>
      </c>
      <c r="D15" s="157">
        <v>1145</v>
      </c>
      <c r="E15" s="157">
        <v>14227</v>
      </c>
      <c r="F15" s="157">
        <v>13830</v>
      </c>
      <c r="G15" s="157">
        <v>1534</v>
      </c>
      <c r="H15" s="157">
        <v>1996</v>
      </c>
      <c r="I15" s="157">
        <v>219</v>
      </c>
      <c r="J15" s="157">
        <v>344</v>
      </c>
      <c r="K15" s="157">
        <v>40</v>
      </c>
      <c r="L15" s="157">
        <v>63</v>
      </c>
      <c r="M15" s="157">
        <v>4</v>
      </c>
      <c r="N15" s="157">
        <v>6</v>
      </c>
      <c r="O15" s="157">
        <f t="shared" si="0"/>
        <v>17291</v>
      </c>
      <c r="P15" s="157">
        <f t="shared" si="1"/>
        <v>17384</v>
      </c>
      <c r="Q15" s="157">
        <f t="shared" si="2"/>
        <v>34675</v>
      </c>
      <c r="R15" s="348" t="s">
        <v>290</v>
      </c>
      <c r="S15" s="1180"/>
    </row>
    <row r="16" spans="1:28" ht="21.75" customHeight="1">
      <c r="A16" s="1161"/>
      <c r="B16" s="345" t="s">
        <v>604</v>
      </c>
      <c r="C16" s="157">
        <v>1107</v>
      </c>
      <c r="D16" s="157">
        <v>926</v>
      </c>
      <c r="E16" s="157">
        <v>11076</v>
      </c>
      <c r="F16" s="157">
        <v>11015</v>
      </c>
      <c r="G16" s="157">
        <v>1358</v>
      </c>
      <c r="H16" s="157">
        <v>1187</v>
      </c>
      <c r="I16" s="157">
        <v>258</v>
      </c>
      <c r="J16" s="157">
        <v>255</v>
      </c>
      <c r="K16" s="157">
        <v>79</v>
      </c>
      <c r="L16" s="157">
        <v>76</v>
      </c>
      <c r="M16" s="157">
        <v>35</v>
      </c>
      <c r="N16" s="157">
        <v>24</v>
      </c>
      <c r="O16" s="157">
        <f t="shared" si="0"/>
        <v>13913</v>
      </c>
      <c r="P16" s="157">
        <f t="shared" si="1"/>
        <v>13483</v>
      </c>
      <c r="Q16" s="157">
        <f t="shared" si="2"/>
        <v>27396</v>
      </c>
      <c r="R16" s="348" t="s">
        <v>291</v>
      </c>
      <c r="S16" s="1180"/>
    </row>
    <row r="17" spans="1:19" ht="21.75" customHeight="1">
      <c r="A17" s="1161"/>
      <c r="B17" s="345" t="s">
        <v>605</v>
      </c>
      <c r="C17" s="157">
        <v>1749</v>
      </c>
      <c r="D17" s="157">
        <v>1718</v>
      </c>
      <c r="E17" s="157">
        <v>21387</v>
      </c>
      <c r="F17" s="157">
        <v>20225</v>
      </c>
      <c r="G17" s="157">
        <v>1787</v>
      </c>
      <c r="H17" s="157">
        <v>1519</v>
      </c>
      <c r="I17" s="157">
        <v>307</v>
      </c>
      <c r="J17" s="157">
        <v>270</v>
      </c>
      <c r="K17" s="157">
        <v>86</v>
      </c>
      <c r="L17" s="157">
        <v>64</v>
      </c>
      <c r="M17" s="157">
        <v>25</v>
      </c>
      <c r="N17" s="157">
        <v>18</v>
      </c>
      <c r="O17" s="157">
        <f t="shared" si="0"/>
        <v>25341</v>
      </c>
      <c r="P17" s="157">
        <f t="shared" si="1"/>
        <v>23814</v>
      </c>
      <c r="Q17" s="157">
        <f t="shared" si="2"/>
        <v>49155</v>
      </c>
      <c r="R17" s="348" t="s">
        <v>292</v>
      </c>
      <c r="S17" s="1180"/>
    </row>
    <row r="18" spans="1:19" ht="21.75" customHeight="1">
      <c r="A18" s="1162"/>
      <c r="B18" s="345" t="s">
        <v>606</v>
      </c>
      <c r="C18" s="157">
        <v>1331</v>
      </c>
      <c r="D18" s="157">
        <v>1296</v>
      </c>
      <c r="E18" s="157">
        <v>14504</v>
      </c>
      <c r="F18" s="157">
        <v>13940</v>
      </c>
      <c r="G18" s="157">
        <v>1401</v>
      </c>
      <c r="H18" s="157">
        <v>1227</v>
      </c>
      <c r="I18" s="157">
        <v>238</v>
      </c>
      <c r="J18" s="157">
        <v>222</v>
      </c>
      <c r="K18" s="157">
        <v>76</v>
      </c>
      <c r="L18" s="157">
        <v>69</v>
      </c>
      <c r="M18" s="157">
        <v>9</v>
      </c>
      <c r="N18" s="157">
        <v>10</v>
      </c>
      <c r="O18" s="157">
        <f t="shared" si="0"/>
        <v>17559</v>
      </c>
      <c r="P18" s="157">
        <f t="shared" si="1"/>
        <v>16764</v>
      </c>
      <c r="Q18" s="157">
        <f t="shared" si="2"/>
        <v>34323</v>
      </c>
      <c r="R18" s="348" t="s">
        <v>293</v>
      </c>
      <c r="S18" s="1181"/>
    </row>
    <row r="19" spans="1:19" ht="21.75" customHeight="1">
      <c r="A19" s="1170" t="s">
        <v>63</v>
      </c>
      <c r="B19" s="1170"/>
      <c r="C19" s="813">
        <v>3274</v>
      </c>
      <c r="D19" s="813">
        <v>2956</v>
      </c>
      <c r="E19" s="813">
        <v>25509</v>
      </c>
      <c r="F19" s="86">
        <v>23771</v>
      </c>
      <c r="G19" s="813">
        <v>4531</v>
      </c>
      <c r="H19" s="813">
        <v>4603</v>
      </c>
      <c r="I19" s="86">
        <v>1555</v>
      </c>
      <c r="J19" s="813">
        <v>1646</v>
      </c>
      <c r="K19" s="813">
        <v>414</v>
      </c>
      <c r="L19" s="813">
        <v>522</v>
      </c>
      <c r="M19" s="813">
        <v>230</v>
      </c>
      <c r="N19" s="813">
        <v>343</v>
      </c>
      <c r="O19" s="813">
        <f t="shared" si="0"/>
        <v>35513</v>
      </c>
      <c r="P19" s="813">
        <f t="shared" si="1"/>
        <v>33841</v>
      </c>
      <c r="Q19" s="813">
        <f t="shared" si="2"/>
        <v>69354</v>
      </c>
      <c r="R19" s="1178" t="s">
        <v>297</v>
      </c>
      <c r="S19" s="1178"/>
    </row>
    <row r="20" spans="1:19" ht="21.75" customHeight="1">
      <c r="A20" s="1170" t="s">
        <v>64</v>
      </c>
      <c r="B20" s="1170"/>
      <c r="C20" s="157">
        <v>2569</v>
      </c>
      <c r="D20" s="157">
        <v>2708</v>
      </c>
      <c r="E20" s="157">
        <v>28105</v>
      </c>
      <c r="F20" s="157">
        <v>25513</v>
      </c>
      <c r="G20" s="157">
        <v>3782</v>
      </c>
      <c r="H20" s="157">
        <v>4296</v>
      </c>
      <c r="I20" s="157">
        <v>858</v>
      </c>
      <c r="J20" s="157">
        <v>883</v>
      </c>
      <c r="K20" s="157">
        <v>265</v>
      </c>
      <c r="L20" s="157">
        <v>269</v>
      </c>
      <c r="M20" s="157">
        <v>62</v>
      </c>
      <c r="N20" s="157">
        <v>43</v>
      </c>
      <c r="O20" s="157">
        <f t="shared" si="0"/>
        <v>35641</v>
      </c>
      <c r="P20" s="157">
        <f t="shared" si="1"/>
        <v>33712</v>
      </c>
      <c r="Q20" s="157">
        <f t="shared" si="2"/>
        <v>69353</v>
      </c>
      <c r="R20" s="1178" t="s">
        <v>177</v>
      </c>
      <c r="S20" s="1178"/>
    </row>
    <row r="21" spans="1:19" ht="21.75" customHeight="1">
      <c r="A21" s="1170" t="s">
        <v>65</v>
      </c>
      <c r="B21" s="1170"/>
      <c r="C21" s="157">
        <v>1516</v>
      </c>
      <c r="D21" s="157">
        <v>1526</v>
      </c>
      <c r="E21" s="157">
        <v>17699</v>
      </c>
      <c r="F21" s="157">
        <v>17501</v>
      </c>
      <c r="G21" s="157">
        <v>2108</v>
      </c>
      <c r="H21" s="157">
        <v>1910</v>
      </c>
      <c r="I21" s="157">
        <v>453</v>
      </c>
      <c r="J21" s="157">
        <v>391</v>
      </c>
      <c r="K21" s="157">
        <v>126</v>
      </c>
      <c r="L21" s="157">
        <v>152</v>
      </c>
      <c r="M21" s="157">
        <v>18</v>
      </c>
      <c r="N21" s="157">
        <v>17</v>
      </c>
      <c r="O21" s="157">
        <f t="shared" si="0"/>
        <v>21920</v>
      </c>
      <c r="P21" s="157">
        <f t="shared" si="1"/>
        <v>21497</v>
      </c>
      <c r="Q21" s="157">
        <f t="shared" si="2"/>
        <v>43417</v>
      </c>
      <c r="R21" s="1178" t="s">
        <v>178</v>
      </c>
      <c r="S21" s="1178"/>
    </row>
    <row r="22" spans="1:19" ht="21.75" customHeight="1">
      <c r="A22" s="1170" t="s">
        <v>66</v>
      </c>
      <c r="B22" s="1170"/>
      <c r="C22" s="157">
        <v>1513</v>
      </c>
      <c r="D22" s="157">
        <v>1559</v>
      </c>
      <c r="E22" s="157">
        <v>19640</v>
      </c>
      <c r="F22" s="157">
        <v>19071</v>
      </c>
      <c r="G22" s="157">
        <v>3755</v>
      </c>
      <c r="H22" s="157">
        <v>3919</v>
      </c>
      <c r="I22" s="157">
        <v>961</v>
      </c>
      <c r="J22" s="157">
        <v>986</v>
      </c>
      <c r="K22" s="157">
        <v>320</v>
      </c>
      <c r="L22" s="157">
        <v>298</v>
      </c>
      <c r="M22" s="157">
        <v>90</v>
      </c>
      <c r="N22" s="157">
        <v>85</v>
      </c>
      <c r="O22" s="157">
        <f t="shared" si="0"/>
        <v>26279</v>
      </c>
      <c r="P22" s="157">
        <f t="shared" si="1"/>
        <v>25918</v>
      </c>
      <c r="Q22" s="157">
        <f t="shared" si="2"/>
        <v>52197</v>
      </c>
      <c r="R22" s="1178" t="s">
        <v>285</v>
      </c>
      <c r="S22" s="1178"/>
    </row>
    <row r="23" spans="1:19" ht="21.75" customHeight="1">
      <c r="A23" s="1170" t="s">
        <v>133</v>
      </c>
      <c r="B23" s="1170"/>
      <c r="C23" s="157">
        <v>1229</v>
      </c>
      <c r="D23" s="157">
        <v>1190</v>
      </c>
      <c r="E23" s="157">
        <v>18451</v>
      </c>
      <c r="F23" s="157">
        <v>16751</v>
      </c>
      <c r="G23" s="157">
        <v>2286</v>
      </c>
      <c r="H23" s="157">
        <v>2035</v>
      </c>
      <c r="I23" s="157">
        <v>450</v>
      </c>
      <c r="J23" s="157">
        <v>423</v>
      </c>
      <c r="K23" s="157">
        <v>114</v>
      </c>
      <c r="L23" s="157">
        <v>94</v>
      </c>
      <c r="M23" s="157">
        <v>22</v>
      </c>
      <c r="N23" s="157">
        <v>10</v>
      </c>
      <c r="O23" s="157">
        <f t="shared" si="0"/>
        <v>22552</v>
      </c>
      <c r="P23" s="157">
        <f t="shared" si="1"/>
        <v>20503</v>
      </c>
      <c r="Q23" s="157">
        <f t="shared" si="2"/>
        <v>43055</v>
      </c>
      <c r="R23" s="1178" t="s">
        <v>853</v>
      </c>
      <c r="S23" s="1178"/>
    </row>
    <row r="24" spans="1:19" ht="21.75" customHeight="1">
      <c r="A24" s="1170" t="s">
        <v>68</v>
      </c>
      <c r="B24" s="1170"/>
      <c r="C24" s="157">
        <v>897</v>
      </c>
      <c r="D24" s="157">
        <v>776</v>
      </c>
      <c r="E24" s="157">
        <v>11406</v>
      </c>
      <c r="F24" s="157">
        <v>10675</v>
      </c>
      <c r="G24" s="157">
        <v>2396</v>
      </c>
      <c r="H24" s="157">
        <v>2193</v>
      </c>
      <c r="I24" s="157">
        <v>485</v>
      </c>
      <c r="J24" s="157">
        <v>461</v>
      </c>
      <c r="K24" s="157">
        <v>113</v>
      </c>
      <c r="L24" s="157">
        <v>134</v>
      </c>
      <c r="M24" s="157">
        <v>20</v>
      </c>
      <c r="N24" s="157">
        <v>20</v>
      </c>
      <c r="O24" s="157">
        <f t="shared" si="0"/>
        <v>15317</v>
      </c>
      <c r="P24" s="157">
        <f t="shared" si="1"/>
        <v>14259</v>
      </c>
      <c r="Q24" s="157">
        <f t="shared" si="2"/>
        <v>29576</v>
      </c>
      <c r="R24" s="1178" t="s">
        <v>287</v>
      </c>
      <c r="S24" s="1178"/>
    </row>
    <row r="25" spans="1:19" ht="21.75" customHeight="1">
      <c r="A25" s="1170" t="s">
        <v>69</v>
      </c>
      <c r="B25" s="1170"/>
      <c r="C25" s="157">
        <v>1424</v>
      </c>
      <c r="D25" s="157">
        <v>1396</v>
      </c>
      <c r="E25" s="157">
        <v>18662</v>
      </c>
      <c r="F25" s="157">
        <v>17007</v>
      </c>
      <c r="G25" s="157">
        <v>3464</v>
      </c>
      <c r="H25" s="157">
        <v>3427</v>
      </c>
      <c r="I25" s="157">
        <v>678</v>
      </c>
      <c r="J25" s="157">
        <v>728</v>
      </c>
      <c r="K25" s="157">
        <v>38</v>
      </c>
      <c r="L25" s="157">
        <v>142</v>
      </c>
      <c r="M25" s="157">
        <v>23</v>
      </c>
      <c r="N25" s="157">
        <v>31</v>
      </c>
      <c r="O25" s="157">
        <f t="shared" si="0"/>
        <v>24289</v>
      </c>
      <c r="P25" s="157">
        <f t="shared" si="1"/>
        <v>22731</v>
      </c>
      <c r="Q25" s="157">
        <f t="shared" si="2"/>
        <v>47020</v>
      </c>
      <c r="R25" s="1178" t="s">
        <v>182</v>
      </c>
      <c r="S25" s="1178"/>
    </row>
    <row r="26" spans="1:19" ht="21.75" customHeight="1">
      <c r="A26" s="1170" t="s">
        <v>70</v>
      </c>
      <c r="B26" s="1170"/>
      <c r="C26" s="157">
        <v>3020</v>
      </c>
      <c r="D26" s="157">
        <v>3320</v>
      </c>
      <c r="E26" s="157">
        <v>28198</v>
      </c>
      <c r="F26" s="157">
        <v>24841</v>
      </c>
      <c r="G26" s="157">
        <v>4933</v>
      </c>
      <c r="H26" s="157">
        <v>5613</v>
      </c>
      <c r="I26" s="157">
        <v>1166</v>
      </c>
      <c r="J26" s="157">
        <v>1154</v>
      </c>
      <c r="K26" s="157">
        <v>298</v>
      </c>
      <c r="L26" s="157">
        <v>269</v>
      </c>
      <c r="M26" s="157">
        <v>204</v>
      </c>
      <c r="N26" s="157">
        <v>142</v>
      </c>
      <c r="O26" s="157">
        <f t="shared" si="0"/>
        <v>37819</v>
      </c>
      <c r="P26" s="157">
        <f t="shared" si="1"/>
        <v>35339</v>
      </c>
      <c r="Q26" s="157">
        <f t="shared" si="2"/>
        <v>73158</v>
      </c>
      <c r="R26" s="1178" t="s">
        <v>183</v>
      </c>
      <c r="S26" s="1178"/>
    </row>
    <row r="27" spans="1:19" ht="21.75" customHeight="1">
      <c r="A27" s="1170" t="s">
        <v>71</v>
      </c>
      <c r="B27" s="1170"/>
      <c r="C27" s="157">
        <v>2184</v>
      </c>
      <c r="D27" s="157">
        <v>1599</v>
      </c>
      <c r="E27" s="157">
        <v>18328</v>
      </c>
      <c r="F27" s="157">
        <v>15873</v>
      </c>
      <c r="G27" s="157">
        <v>7914</v>
      </c>
      <c r="H27" s="157">
        <v>4484</v>
      </c>
      <c r="I27" s="157">
        <v>2233</v>
      </c>
      <c r="J27" s="157">
        <v>2777</v>
      </c>
      <c r="K27" s="157">
        <v>1331</v>
      </c>
      <c r="L27" s="157">
        <v>1255</v>
      </c>
      <c r="M27" s="157">
        <v>901</v>
      </c>
      <c r="N27" s="157">
        <v>875</v>
      </c>
      <c r="O27" s="157">
        <f t="shared" si="0"/>
        <v>32891</v>
      </c>
      <c r="P27" s="157">
        <f t="shared" si="1"/>
        <v>26863</v>
      </c>
      <c r="Q27" s="157">
        <f t="shared" si="2"/>
        <v>59754</v>
      </c>
      <c r="R27" s="1178" t="s">
        <v>671</v>
      </c>
      <c r="S27" s="1178"/>
    </row>
    <row r="28" spans="1:19" ht="21.75" customHeight="1" thickBot="1">
      <c r="A28" s="1191" t="s">
        <v>72</v>
      </c>
      <c r="B28" s="1191"/>
      <c r="C28" s="831">
        <v>3416</v>
      </c>
      <c r="D28" s="831">
        <v>2984</v>
      </c>
      <c r="E28" s="831">
        <v>41994</v>
      </c>
      <c r="F28" s="831">
        <v>41421</v>
      </c>
      <c r="G28" s="831">
        <v>5880</v>
      </c>
      <c r="H28" s="831">
        <v>6721</v>
      </c>
      <c r="I28" s="831">
        <v>1271</v>
      </c>
      <c r="J28" s="831">
        <v>1310</v>
      </c>
      <c r="K28" s="831">
        <v>394</v>
      </c>
      <c r="L28" s="831">
        <v>337</v>
      </c>
      <c r="M28" s="831">
        <v>124</v>
      </c>
      <c r="N28" s="831">
        <v>74</v>
      </c>
      <c r="O28" s="831">
        <f t="shared" si="0"/>
        <v>53079</v>
      </c>
      <c r="P28" s="831">
        <f t="shared" si="1"/>
        <v>52847</v>
      </c>
      <c r="Q28" s="831">
        <f t="shared" si="2"/>
        <v>105926</v>
      </c>
      <c r="R28" s="1203" t="s">
        <v>327</v>
      </c>
      <c r="S28" s="1203"/>
    </row>
    <row r="29" spans="1:19" ht="21.75" customHeight="1" thickBot="1">
      <c r="A29" s="1174" t="s">
        <v>32</v>
      </c>
      <c r="B29" s="1174"/>
      <c r="C29" s="819">
        <f>SUM(C9:C28)</f>
        <v>44845</v>
      </c>
      <c r="D29" s="819">
        <f t="shared" ref="D29:N29" si="3">SUM(D9:D28)</f>
        <v>41592</v>
      </c>
      <c r="E29" s="819">
        <f t="shared" si="3"/>
        <v>449655</v>
      </c>
      <c r="F29" s="819">
        <f t="shared" si="3"/>
        <v>424972</v>
      </c>
      <c r="G29" s="819">
        <f t="shared" si="3"/>
        <v>67007</v>
      </c>
      <c r="H29" s="819">
        <f t="shared" si="3"/>
        <v>63766</v>
      </c>
      <c r="I29" s="819">
        <f t="shared" si="3"/>
        <v>16718</v>
      </c>
      <c r="J29" s="819">
        <f t="shared" si="3"/>
        <v>16817</v>
      </c>
      <c r="K29" s="819">
        <f t="shared" si="3"/>
        <v>5801</v>
      </c>
      <c r="L29" s="819">
        <f t="shared" si="3"/>
        <v>5750</v>
      </c>
      <c r="M29" s="819">
        <f t="shared" si="3"/>
        <v>2368</v>
      </c>
      <c r="N29" s="819">
        <f t="shared" si="3"/>
        <v>2156</v>
      </c>
      <c r="O29" s="819">
        <f t="shared" si="0"/>
        <v>586394</v>
      </c>
      <c r="P29" s="819">
        <f t="shared" si="1"/>
        <v>555053</v>
      </c>
      <c r="Q29" s="819">
        <f t="shared" si="2"/>
        <v>1141447</v>
      </c>
      <c r="R29" s="1175" t="s">
        <v>169</v>
      </c>
      <c r="S29" s="1175"/>
    </row>
    <row r="30" spans="1:19" ht="13.5" thickTop="1">
      <c r="R30" s="332"/>
      <c r="S30" s="332"/>
    </row>
    <row r="31" spans="1:19">
      <c r="R31" s="332"/>
      <c r="S31" s="332"/>
    </row>
    <row r="32" spans="1:19">
      <c r="R32" s="332"/>
      <c r="S32" s="332"/>
    </row>
    <row r="33" spans="17:19">
      <c r="R33" s="332"/>
      <c r="S33" s="332"/>
    </row>
    <row r="34" spans="17:19">
      <c r="R34" s="332"/>
      <c r="S34" s="332"/>
    </row>
    <row r="35" spans="17:19">
      <c r="R35" s="332"/>
      <c r="S35" s="332"/>
    </row>
    <row r="36" spans="17:19">
      <c r="R36" s="332"/>
      <c r="S36" s="332"/>
    </row>
    <row r="37" spans="17:19">
      <c r="R37" s="332"/>
      <c r="S37" s="332"/>
    </row>
    <row r="38" spans="17:19">
      <c r="Q38" s="82" t="s">
        <v>305</v>
      </c>
    </row>
    <row r="116" spans="3:15">
      <c r="C116" s="142"/>
      <c r="D116" s="142"/>
      <c r="E116" s="142"/>
      <c r="F116" s="142"/>
      <c r="G116" s="142"/>
      <c r="H116" s="142"/>
      <c r="I116" s="142"/>
      <c r="J116" s="142"/>
      <c r="K116" s="142"/>
      <c r="L116" s="142"/>
      <c r="M116" s="142"/>
      <c r="N116" s="142"/>
      <c r="O116" s="142"/>
    </row>
    <row r="117" spans="3:15">
      <c r="C117" s="142"/>
      <c r="D117" s="142"/>
      <c r="E117" s="142"/>
      <c r="F117" s="142"/>
      <c r="G117" s="142"/>
      <c r="H117" s="142"/>
      <c r="I117" s="142"/>
      <c r="J117" s="142"/>
      <c r="K117" s="142"/>
      <c r="L117" s="142"/>
      <c r="M117" s="142"/>
      <c r="N117" s="142"/>
      <c r="O117" s="142"/>
    </row>
    <row r="118" spans="3:15">
      <c r="C118" s="142"/>
      <c r="D118" s="142"/>
      <c r="E118" s="142"/>
      <c r="F118" s="142"/>
      <c r="G118" s="142"/>
      <c r="H118" s="142"/>
      <c r="I118" s="142"/>
      <c r="J118" s="142"/>
      <c r="K118" s="142"/>
      <c r="L118" s="142"/>
      <c r="M118" s="142"/>
      <c r="N118" s="142"/>
      <c r="O118" s="142"/>
    </row>
    <row r="119" spans="3:15">
      <c r="C119" s="142"/>
      <c r="D119" s="142"/>
      <c r="E119" s="142"/>
      <c r="F119" s="142"/>
      <c r="G119" s="142"/>
      <c r="H119" s="142"/>
      <c r="I119" s="142"/>
      <c r="J119" s="142"/>
      <c r="K119" s="142"/>
      <c r="L119" s="142"/>
      <c r="M119" s="142"/>
      <c r="N119" s="142"/>
      <c r="O119" s="142"/>
    </row>
  </sheetData>
  <protectedRanges>
    <protectedRange sqref="C10:N19" name="نطاق1"/>
    <protectedRange sqref="C20:N28" name="نطاق1_1"/>
  </protectedRanges>
  <mergeCells count="52">
    <mergeCell ref="A1:S2"/>
    <mergeCell ref="A3:S3"/>
    <mergeCell ref="A4:C4"/>
    <mergeCell ref="R4:S4"/>
    <mergeCell ref="A5:B8"/>
    <mergeCell ref="C5:D5"/>
    <mergeCell ref="E5:F5"/>
    <mergeCell ref="G5:H5"/>
    <mergeCell ref="I5:J5"/>
    <mergeCell ref="K5:L5"/>
    <mergeCell ref="M5:N5"/>
    <mergeCell ref="O5:Q5"/>
    <mergeCell ref="R5:S8"/>
    <mergeCell ref="M6:N6"/>
    <mergeCell ref="O6:Q6"/>
    <mergeCell ref="R9:S9"/>
    <mergeCell ref="A11:B11"/>
    <mergeCell ref="R11:S11"/>
    <mergeCell ref="C6:D6"/>
    <mergeCell ref="E6:F6"/>
    <mergeCell ref="G6:H6"/>
    <mergeCell ref="I6:J6"/>
    <mergeCell ref="K6:L6"/>
    <mergeCell ref="A10:B10"/>
    <mergeCell ref="R10:S10"/>
    <mergeCell ref="A9:B9"/>
    <mergeCell ref="A13:A18"/>
    <mergeCell ref="S13:S18"/>
    <mergeCell ref="A19:B19"/>
    <mergeCell ref="R19:S19"/>
    <mergeCell ref="A12:B12"/>
    <mergeCell ref="R12:S12"/>
    <mergeCell ref="A20:B20"/>
    <mergeCell ref="R20:S20"/>
    <mergeCell ref="A21:B21"/>
    <mergeCell ref="R21:S21"/>
    <mergeCell ref="A22:B22"/>
    <mergeCell ref="R22:S22"/>
    <mergeCell ref="A23:B23"/>
    <mergeCell ref="R23:S23"/>
    <mergeCell ref="A24:B24"/>
    <mergeCell ref="R24:S24"/>
    <mergeCell ref="A25:B25"/>
    <mergeCell ref="R25:S25"/>
    <mergeCell ref="A29:B29"/>
    <mergeCell ref="R29:S29"/>
    <mergeCell ref="A26:B26"/>
    <mergeCell ref="R26:S26"/>
    <mergeCell ref="A27:B27"/>
    <mergeCell ref="R27:S27"/>
    <mergeCell ref="A28:B28"/>
    <mergeCell ref="R28:S28"/>
  </mergeCells>
  <printOptions horizontalCentered="1"/>
  <pageMargins left="0.70866141732283505" right="0.70866141732283505" top="0.74803149606299202" bottom="0.75" header="0.31496062992126" footer="0.75"/>
  <pageSetup paperSize="9" scale="75" firstPageNumber="34" orientation="landscape" useFirstPageNumber="1" verticalDpi="1200"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7" tint="-0.249977111117893"/>
  </sheetPr>
  <dimension ref="A1:Q114"/>
  <sheetViews>
    <sheetView rightToLeft="1" view="pageBreakPreview" zoomScale="80" zoomScaleSheetLayoutView="80" workbookViewId="0">
      <selection activeCell="AA59" sqref="AA59"/>
    </sheetView>
  </sheetViews>
  <sheetFormatPr defaultRowHeight="12.75"/>
  <cols>
    <col min="1" max="1" width="14.28515625" style="133" customWidth="1"/>
    <col min="2" max="2" width="7.7109375" style="133" customWidth="1"/>
    <col min="3" max="3" width="7.28515625" style="133" customWidth="1"/>
    <col min="4" max="4" width="8.85546875" style="133" customWidth="1"/>
    <col min="5" max="5" width="8.140625" style="133" customWidth="1"/>
    <col min="6" max="6" width="7.42578125" style="133" customWidth="1"/>
    <col min="7" max="7" width="7.5703125" style="133" customWidth="1"/>
    <col min="8" max="8" width="7.28515625" style="133" customWidth="1"/>
    <col min="9" max="9" width="8" style="133" customWidth="1"/>
    <col min="10" max="10" width="7.28515625" style="133" customWidth="1"/>
    <col min="11" max="13" width="8.85546875" style="133" customWidth="1"/>
    <col min="14" max="14" width="8" style="133" customWidth="1"/>
    <col min="15" max="15" width="8.28515625" style="133" customWidth="1"/>
    <col min="16" max="16" width="8.85546875" style="133" customWidth="1"/>
    <col min="17" max="17" width="20.7109375" style="133" customWidth="1"/>
    <col min="18" max="16384" width="9.140625" style="133"/>
  </cols>
  <sheetData>
    <row r="1" spans="1:17" ht="29.25" customHeight="1">
      <c r="A1" s="1252" t="s">
        <v>1307</v>
      </c>
      <c r="B1" s="1252"/>
      <c r="C1" s="1252"/>
      <c r="D1" s="1252"/>
      <c r="E1" s="1252"/>
      <c r="F1" s="1252"/>
      <c r="G1" s="1252"/>
      <c r="H1" s="1252"/>
      <c r="I1" s="1252"/>
      <c r="J1" s="1252"/>
      <c r="K1" s="1252"/>
      <c r="L1" s="1252"/>
      <c r="M1" s="1252"/>
      <c r="N1" s="1252"/>
      <c r="O1" s="1252"/>
      <c r="P1" s="1252"/>
      <c r="Q1" s="1252"/>
    </row>
    <row r="2" spans="1:17" ht="28.5" customHeight="1">
      <c r="A2" s="1253" t="s">
        <v>829</v>
      </c>
      <c r="B2" s="1253"/>
      <c r="C2" s="1253"/>
      <c r="D2" s="1253"/>
      <c r="E2" s="1253"/>
      <c r="F2" s="1253"/>
      <c r="G2" s="1253"/>
      <c r="H2" s="1253"/>
      <c r="I2" s="1253"/>
      <c r="J2" s="1253"/>
      <c r="K2" s="1253"/>
      <c r="L2" s="1253"/>
      <c r="M2" s="1253"/>
      <c r="N2" s="1253"/>
      <c r="O2" s="1253"/>
      <c r="P2" s="1253"/>
      <c r="Q2" s="1253"/>
    </row>
    <row r="3" spans="1:17" s="174" customFormat="1" ht="25.5" customHeight="1" thickBot="1">
      <c r="A3" s="1428" t="s">
        <v>1128</v>
      </c>
      <c r="B3" s="1428"/>
      <c r="C3" s="229"/>
      <c r="D3" s="229"/>
      <c r="E3" s="229"/>
      <c r="F3" s="229"/>
      <c r="G3" s="229"/>
      <c r="H3" s="229"/>
      <c r="I3" s="229"/>
      <c r="J3" s="179"/>
      <c r="K3" s="179"/>
      <c r="L3" s="179"/>
      <c r="M3" s="179"/>
      <c r="N3" s="179"/>
      <c r="P3" s="285"/>
      <c r="Q3" s="285" t="s">
        <v>642</v>
      </c>
    </row>
    <row r="4" spans="1:17" ht="29.25" customHeight="1" thickTop="1">
      <c r="A4" s="1514" t="s">
        <v>25</v>
      </c>
      <c r="B4" s="1513" t="s">
        <v>26</v>
      </c>
      <c r="C4" s="1513"/>
      <c r="D4" s="1513" t="s">
        <v>27</v>
      </c>
      <c r="E4" s="1513"/>
      <c r="F4" s="1513" t="s">
        <v>28</v>
      </c>
      <c r="G4" s="1513"/>
      <c r="H4" s="1513" t="s">
        <v>29</v>
      </c>
      <c r="I4" s="1513"/>
      <c r="J4" s="1513" t="s">
        <v>30</v>
      </c>
      <c r="K4" s="1513"/>
      <c r="L4" s="1513" t="s">
        <v>31</v>
      </c>
      <c r="M4" s="1513"/>
      <c r="N4" s="1254" t="s">
        <v>1335</v>
      </c>
      <c r="O4" s="1254"/>
      <c r="P4" s="1254"/>
      <c r="Q4" s="1369" t="s">
        <v>210</v>
      </c>
    </row>
    <row r="5" spans="1:17" ht="24" customHeight="1">
      <c r="A5" s="1252"/>
      <c r="B5" s="1256" t="s">
        <v>233</v>
      </c>
      <c r="C5" s="1256"/>
      <c r="D5" s="1256" t="s">
        <v>234</v>
      </c>
      <c r="E5" s="1256"/>
      <c r="F5" s="1256" t="s">
        <v>235</v>
      </c>
      <c r="G5" s="1256"/>
      <c r="H5" s="1256" t="s">
        <v>236</v>
      </c>
      <c r="I5" s="1256"/>
      <c r="J5" s="1256" t="s">
        <v>232</v>
      </c>
      <c r="K5" s="1256"/>
      <c r="L5" s="1256" t="s">
        <v>237</v>
      </c>
      <c r="M5" s="1256"/>
      <c r="N5" s="1256" t="s">
        <v>169</v>
      </c>
      <c r="O5" s="1256"/>
      <c r="P5" s="1256"/>
      <c r="Q5" s="1256"/>
    </row>
    <row r="6" spans="1:17" ht="31.5" customHeight="1">
      <c r="A6" s="1252"/>
      <c r="B6" s="876" t="s">
        <v>33</v>
      </c>
      <c r="C6" s="858" t="s">
        <v>34</v>
      </c>
      <c r="D6" s="876" t="s">
        <v>33</v>
      </c>
      <c r="E6" s="858" t="s">
        <v>34</v>
      </c>
      <c r="F6" s="876" t="s">
        <v>33</v>
      </c>
      <c r="G6" s="858" t="s">
        <v>34</v>
      </c>
      <c r="H6" s="876" t="s">
        <v>33</v>
      </c>
      <c r="I6" s="858" t="s">
        <v>34</v>
      </c>
      <c r="J6" s="876" t="s">
        <v>33</v>
      </c>
      <c r="K6" s="858" t="s">
        <v>34</v>
      </c>
      <c r="L6" s="876" t="s">
        <v>33</v>
      </c>
      <c r="M6" s="858" t="s">
        <v>34</v>
      </c>
      <c r="N6" s="876" t="s">
        <v>33</v>
      </c>
      <c r="O6" s="858" t="s">
        <v>34</v>
      </c>
      <c r="P6" s="864" t="s">
        <v>35</v>
      </c>
      <c r="Q6" s="1256"/>
    </row>
    <row r="7" spans="1:17" ht="21.75" customHeight="1" thickBot="1">
      <c r="A7" s="1515"/>
      <c r="B7" s="901" t="s">
        <v>173</v>
      </c>
      <c r="C7" s="863" t="s">
        <v>172</v>
      </c>
      <c r="D7" s="901" t="s">
        <v>173</v>
      </c>
      <c r="E7" s="863" t="s">
        <v>172</v>
      </c>
      <c r="F7" s="901" t="s">
        <v>173</v>
      </c>
      <c r="G7" s="863" t="s">
        <v>172</v>
      </c>
      <c r="H7" s="901" t="s">
        <v>173</v>
      </c>
      <c r="I7" s="863" t="s">
        <v>172</v>
      </c>
      <c r="J7" s="901" t="s">
        <v>173</v>
      </c>
      <c r="K7" s="863" t="s">
        <v>172</v>
      </c>
      <c r="L7" s="901" t="s">
        <v>173</v>
      </c>
      <c r="M7" s="863" t="s">
        <v>172</v>
      </c>
      <c r="N7" s="901" t="s">
        <v>173</v>
      </c>
      <c r="O7" s="863" t="s">
        <v>172</v>
      </c>
      <c r="P7" s="902" t="s">
        <v>169</v>
      </c>
      <c r="Q7" s="1370"/>
    </row>
    <row r="8" spans="1:17" ht="27.75" customHeight="1">
      <c r="A8" s="276" t="s">
        <v>301</v>
      </c>
      <c r="B8" s="858">
        <v>28</v>
      </c>
      <c r="C8" s="858">
        <v>101</v>
      </c>
      <c r="D8" s="858">
        <v>0</v>
      </c>
      <c r="E8" s="858">
        <v>0</v>
      </c>
      <c r="F8" s="858">
        <v>0</v>
      </c>
      <c r="G8" s="858">
        <v>0</v>
      </c>
      <c r="H8" s="858">
        <v>0</v>
      </c>
      <c r="I8" s="858">
        <v>0</v>
      </c>
      <c r="J8" s="858">
        <v>0</v>
      </c>
      <c r="K8" s="858">
        <v>0</v>
      </c>
      <c r="L8" s="858">
        <v>0</v>
      </c>
      <c r="M8" s="858">
        <v>0</v>
      </c>
      <c r="N8" s="858">
        <f>SUM(B8,D8,F8,H8,J8,L8)</f>
        <v>28</v>
      </c>
      <c r="O8" s="858">
        <f>SUM(C8,E8,G8,I8,K8,M8)</f>
        <v>101</v>
      </c>
      <c r="P8" s="858">
        <f>SUM(N8:O8)</f>
        <v>129</v>
      </c>
      <c r="Q8" s="531" t="s">
        <v>211</v>
      </c>
    </row>
    <row r="9" spans="1:17" ht="27.75" customHeight="1">
      <c r="A9" s="277" t="s">
        <v>122</v>
      </c>
      <c r="B9" s="96">
        <v>454</v>
      </c>
      <c r="C9" s="96">
        <v>686</v>
      </c>
      <c r="D9" s="96">
        <v>0</v>
      </c>
      <c r="E9" s="96">
        <v>0</v>
      </c>
      <c r="F9" s="96">
        <v>0</v>
      </c>
      <c r="G9" s="96">
        <v>0</v>
      </c>
      <c r="H9" s="96">
        <v>0</v>
      </c>
      <c r="I9" s="96">
        <v>0</v>
      </c>
      <c r="J9" s="96">
        <v>0</v>
      </c>
      <c r="K9" s="96">
        <v>0</v>
      </c>
      <c r="L9" s="96">
        <v>0</v>
      </c>
      <c r="M9" s="96">
        <v>0</v>
      </c>
      <c r="N9" s="96">
        <f t="shared" ref="N9:N18" si="0">SUM(B9,D9,F9,H9,J9,L9)</f>
        <v>454</v>
      </c>
      <c r="O9" s="96">
        <f t="shared" ref="O9:O18" si="1">SUM(C9,E9,G9,I9,K9,M9)</f>
        <v>686</v>
      </c>
      <c r="P9" s="96">
        <f t="shared" ref="P9:P18" si="2">SUM(N9:O9)</f>
        <v>1140</v>
      </c>
      <c r="Q9" s="532" t="s">
        <v>1129</v>
      </c>
    </row>
    <row r="10" spans="1:17" ht="27.75" customHeight="1">
      <c r="A10" s="277" t="s">
        <v>123</v>
      </c>
      <c r="B10" s="96">
        <v>29</v>
      </c>
      <c r="C10" s="96">
        <v>50</v>
      </c>
      <c r="D10" s="96">
        <v>509</v>
      </c>
      <c r="E10" s="96">
        <v>512</v>
      </c>
      <c r="F10" s="96">
        <v>0</v>
      </c>
      <c r="G10" s="96">
        <v>0</v>
      </c>
      <c r="H10" s="96">
        <v>0</v>
      </c>
      <c r="I10" s="96">
        <v>0</v>
      </c>
      <c r="J10" s="96">
        <v>0</v>
      </c>
      <c r="K10" s="96">
        <v>0</v>
      </c>
      <c r="L10" s="96">
        <v>0</v>
      </c>
      <c r="M10" s="96">
        <v>0</v>
      </c>
      <c r="N10" s="96">
        <f t="shared" si="0"/>
        <v>538</v>
      </c>
      <c r="O10" s="96">
        <f t="shared" si="1"/>
        <v>562</v>
      </c>
      <c r="P10" s="96">
        <f t="shared" si="2"/>
        <v>1100</v>
      </c>
      <c r="Q10" s="532" t="s">
        <v>1130</v>
      </c>
    </row>
    <row r="11" spans="1:17" ht="27.75" customHeight="1">
      <c r="A11" s="277" t="s">
        <v>243</v>
      </c>
      <c r="B11" s="96">
        <v>2</v>
      </c>
      <c r="C11" s="96">
        <v>8</v>
      </c>
      <c r="D11" s="96">
        <v>47</v>
      </c>
      <c r="E11" s="96">
        <v>247</v>
      </c>
      <c r="F11" s="96">
        <v>494</v>
      </c>
      <c r="G11" s="96">
        <v>476</v>
      </c>
      <c r="H11" s="96">
        <v>0</v>
      </c>
      <c r="I11" s="96">
        <v>0</v>
      </c>
      <c r="J11" s="96">
        <v>0</v>
      </c>
      <c r="K11" s="96">
        <v>0</v>
      </c>
      <c r="L11" s="96">
        <v>0</v>
      </c>
      <c r="M11" s="96">
        <v>0</v>
      </c>
      <c r="N11" s="96">
        <f t="shared" si="0"/>
        <v>543</v>
      </c>
      <c r="O11" s="96">
        <f t="shared" si="1"/>
        <v>731</v>
      </c>
      <c r="P11" s="96">
        <f t="shared" si="2"/>
        <v>1274</v>
      </c>
      <c r="Q11" s="532" t="s">
        <v>212</v>
      </c>
    </row>
    <row r="12" spans="1:17" ht="27.75" customHeight="1">
      <c r="A12" s="277" t="s">
        <v>125</v>
      </c>
      <c r="B12" s="96">
        <v>2</v>
      </c>
      <c r="C12" s="96">
        <v>3</v>
      </c>
      <c r="D12" s="96">
        <v>16</v>
      </c>
      <c r="E12" s="96">
        <v>50</v>
      </c>
      <c r="F12" s="96">
        <v>54</v>
      </c>
      <c r="G12" s="96">
        <v>291</v>
      </c>
      <c r="H12" s="96">
        <v>397</v>
      </c>
      <c r="I12" s="96">
        <v>457</v>
      </c>
      <c r="J12" s="96">
        <v>0</v>
      </c>
      <c r="K12" s="96">
        <v>0</v>
      </c>
      <c r="L12" s="96">
        <v>0</v>
      </c>
      <c r="M12" s="96">
        <v>0</v>
      </c>
      <c r="N12" s="96">
        <f t="shared" si="0"/>
        <v>469</v>
      </c>
      <c r="O12" s="96">
        <f t="shared" si="1"/>
        <v>801</v>
      </c>
      <c r="P12" s="96">
        <f t="shared" si="2"/>
        <v>1270</v>
      </c>
      <c r="Q12" s="532" t="s">
        <v>213</v>
      </c>
    </row>
    <row r="13" spans="1:17" ht="27.75" customHeight="1">
      <c r="A13" s="277" t="s">
        <v>126</v>
      </c>
      <c r="B13" s="96">
        <v>1</v>
      </c>
      <c r="C13" s="96">
        <v>1</v>
      </c>
      <c r="D13" s="96">
        <v>7</v>
      </c>
      <c r="E13" s="96">
        <v>4</v>
      </c>
      <c r="F13" s="96">
        <v>18</v>
      </c>
      <c r="G13" s="96">
        <v>17</v>
      </c>
      <c r="H13" s="96">
        <v>115</v>
      </c>
      <c r="I13" s="96">
        <v>273</v>
      </c>
      <c r="J13" s="96">
        <v>456</v>
      </c>
      <c r="K13" s="96">
        <v>433</v>
      </c>
      <c r="L13" s="96">
        <v>0</v>
      </c>
      <c r="M13" s="96">
        <v>0</v>
      </c>
      <c r="N13" s="96">
        <f t="shared" si="0"/>
        <v>597</v>
      </c>
      <c r="O13" s="96">
        <f t="shared" si="1"/>
        <v>728</v>
      </c>
      <c r="P13" s="96">
        <f t="shared" si="2"/>
        <v>1325</v>
      </c>
      <c r="Q13" s="532" t="s">
        <v>214</v>
      </c>
    </row>
    <row r="14" spans="1:17" ht="27.75" customHeight="1">
      <c r="A14" s="277" t="s">
        <v>36</v>
      </c>
      <c r="B14" s="96">
        <v>0</v>
      </c>
      <c r="C14" s="96">
        <v>0</v>
      </c>
      <c r="D14" s="96">
        <v>1</v>
      </c>
      <c r="E14" s="96">
        <v>0</v>
      </c>
      <c r="F14" s="96">
        <v>7</v>
      </c>
      <c r="G14" s="96">
        <v>7</v>
      </c>
      <c r="H14" s="96">
        <v>20</v>
      </c>
      <c r="I14" s="96">
        <v>32</v>
      </c>
      <c r="J14" s="96">
        <v>78</v>
      </c>
      <c r="K14" s="96">
        <v>298</v>
      </c>
      <c r="L14" s="96">
        <v>388</v>
      </c>
      <c r="M14" s="96">
        <v>349</v>
      </c>
      <c r="N14" s="96">
        <f t="shared" si="0"/>
        <v>494</v>
      </c>
      <c r="O14" s="96">
        <f t="shared" si="1"/>
        <v>686</v>
      </c>
      <c r="P14" s="96">
        <f t="shared" si="2"/>
        <v>1180</v>
      </c>
      <c r="Q14" s="532" t="s">
        <v>344</v>
      </c>
    </row>
    <row r="15" spans="1:17" ht="27.75" customHeight="1">
      <c r="A15" s="277" t="s">
        <v>37</v>
      </c>
      <c r="B15" s="96">
        <v>0</v>
      </c>
      <c r="C15" s="96">
        <v>0</v>
      </c>
      <c r="D15" s="96">
        <v>0</v>
      </c>
      <c r="E15" s="96">
        <v>0</v>
      </c>
      <c r="F15" s="96">
        <v>0</v>
      </c>
      <c r="G15" s="96">
        <v>1</v>
      </c>
      <c r="H15" s="96">
        <v>4</v>
      </c>
      <c r="I15" s="96">
        <v>10</v>
      </c>
      <c r="J15" s="96">
        <v>26</v>
      </c>
      <c r="K15" s="96">
        <v>65</v>
      </c>
      <c r="L15" s="96">
        <v>45</v>
      </c>
      <c r="M15" s="96">
        <v>207</v>
      </c>
      <c r="N15" s="96">
        <f t="shared" si="0"/>
        <v>75</v>
      </c>
      <c r="O15" s="96">
        <f t="shared" si="1"/>
        <v>283</v>
      </c>
      <c r="P15" s="96">
        <f t="shared" si="2"/>
        <v>358</v>
      </c>
      <c r="Q15" s="532" t="s">
        <v>1131</v>
      </c>
    </row>
    <row r="16" spans="1:17" ht="27.75" customHeight="1">
      <c r="A16" s="277" t="s">
        <v>38</v>
      </c>
      <c r="B16" s="96">
        <v>0</v>
      </c>
      <c r="C16" s="96">
        <v>0</v>
      </c>
      <c r="D16" s="96">
        <v>0</v>
      </c>
      <c r="E16" s="96">
        <v>0</v>
      </c>
      <c r="F16" s="96">
        <v>0</v>
      </c>
      <c r="G16" s="96">
        <v>0</v>
      </c>
      <c r="H16" s="96">
        <v>4</v>
      </c>
      <c r="I16" s="96">
        <v>1</v>
      </c>
      <c r="J16" s="96">
        <v>14</v>
      </c>
      <c r="K16" s="96">
        <v>28</v>
      </c>
      <c r="L16" s="96">
        <v>16</v>
      </c>
      <c r="M16" s="96">
        <v>27</v>
      </c>
      <c r="N16" s="96">
        <f t="shared" si="0"/>
        <v>34</v>
      </c>
      <c r="O16" s="96">
        <f t="shared" si="1"/>
        <v>56</v>
      </c>
      <c r="P16" s="96">
        <f t="shared" si="2"/>
        <v>90</v>
      </c>
      <c r="Q16" s="532" t="s">
        <v>346</v>
      </c>
    </row>
    <row r="17" spans="1:17" ht="27.75" customHeight="1">
      <c r="A17" s="277" t="s">
        <v>39</v>
      </c>
      <c r="B17" s="96">
        <v>0</v>
      </c>
      <c r="C17" s="96">
        <v>0</v>
      </c>
      <c r="D17" s="96">
        <v>0</v>
      </c>
      <c r="E17" s="96">
        <v>0</v>
      </c>
      <c r="F17" s="96">
        <v>0</v>
      </c>
      <c r="G17" s="96">
        <v>0</v>
      </c>
      <c r="H17" s="96">
        <v>0</v>
      </c>
      <c r="I17" s="96">
        <v>0</v>
      </c>
      <c r="J17" s="96">
        <v>15</v>
      </c>
      <c r="K17" s="96">
        <v>2</v>
      </c>
      <c r="L17" s="96">
        <v>7</v>
      </c>
      <c r="M17" s="96">
        <v>12</v>
      </c>
      <c r="N17" s="96">
        <f t="shared" si="0"/>
        <v>22</v>
      </c>
      <c r="O17" s="96">
        <f t="shared" si="1"/>
        <v>14</v>
      </c>
      <c r="P17" s="96">
        <f t="shared" si="2"/>
        <v>36</v>
      </c>
      <c r="Q17" s="532" t="s">
        <v>347</v>
      </c>
    </row>
    <row r="18" spans="1:17" ht="27.75" customHeight="1" thickBot="1">
      <c r="A18" s="276" t="s">
        <v>245</v>
      </c>
      <c r="B18" s="96">
        <v>0</v>
      </c>
      <c r="C18" s="96">
        <v>0</v>
      </c>
      <c r="D18" s="96">
        <v>0</v>
      </c>
      <c r="E18" s="96">
        <v>0</v>
      </c>
      <c r="F18" s="96">
        <v>0</v>
      </c>
      <c r="G18" s="96">
        <v>0</v>
      </c>
      <c r="H18" s="96">
        <v>0</v>
      </c>
      <c r="I18" s="96">
        <v>0</v>
      </c>
      <c r="J18" s="96">
        <v>0</v>
      </c>
      <c r="K18" s="96">
        <v>0</v>
      </c>
      <c r="L18" s="96">
        <v>4</v>
      </c>
      <c r="M18" s="96">
        <v>1</v>
      </c>
      <c r="N18" s="96">
        <f t="shared" si="0"/>
        <v>4</v>
      </c>
      <c r="O18" s="96">
        <f t="shared" si="1"/>
        <v>1</v>
      </c>
      <c r="P18" s="96">
        <f t="shared" si="2"/>
        <v>5</v>
      </c>
      <c r="Q18" s="531" t="s">
        <v>228</v>
      </c>
    </row>
    <row r="19" spans="1:17" ht="27.75" customHeight="1" thickBot="1">
      <c r="A19" s="560" t="s">
        <v>32</v>
      </c>
      <c r="B19" s="862">
        <f>SUM(B8:B18)</f>
        <v>516</v>
      </c>
      <c r="C19" s="862">
        <f t="shared" ref="C19:P19" si="3">SUM(C8:C18)</f>
        <v>849</v>
      </c>
      <c r="D19" s="862">
        <f t="shared" si="3"/>
        <v>580</v>
      </c>
      <c r="E19" s="862">
        <f t="shared" si="3"/>
        <v>813</v>
      </c>
      <c r="F19" s="862">
        <f t="shared" si="3"/>
        <v>573</v>
      </c>
      <c r="G19" s="862">
        <f t="shared" si="3"/>
        <v>792</v>
      </c>
      <c r="H19" s="862">
        <f t="shared" si="3"/>
        <v>540</v>
      </c>
      <c r="I19" s="862">
        <f t="shared" si="3"/>
        <v>773</v>
      </c>
      <c r="J19" s="862">
        <f t="shared" si="3"/>
        <v>589</v>
      </c>
      <c r="K19" s="862">
        <f t="shared" si="3"/>
        <v>826</v>
      </c>
      <c r="L19" s="862">
        <f t="shared" si="3"/>
        <v>460</v>
      </c>
      <c r="M19" s="862">
        <f t="shared" si="3"/>
        <v>596</v>
      </c>
      <c r="N19" s="862">
        <f t="shared" si="3"/>
        <v>3258</v>
      </c>
      <c r="O19" s="862">
        <f t="shared" si="3"/>
        <v>4649</v>
      </c>
      <c r="P19" s="862">
        <f t="shared" si="3"/>
        <v>7907</v>
      </c>
      <c r="Q19" s="562" t="s">
        <v>169</v>
      </c>
    </row>
    <row r="20" spans="1:17" ht="16.5" thickTop="1">
      <c r="A20" s="177"/>
      <c r="B20" s="177"/>
      <c r="C20" s="177"/>
      <c r="D20" s="177"/>
      <c r="E20" s="177"/>
      <c r="F20" s="177"/>
      <c r="G20" s="177"/>
      <c r="H20" s="177"/>
      <c r="I20" s="177"/>
      <c r="J20" s="177"/>
      <c r="K20" s="177"/>
      <c r="L20" s="177"/>
      <c r="M20" s="177"/>
      <c r="N20" s="177"/>
      <c r="O20" s="177"/>
      <c r="P20" s="177"/>
      <c r="Q20" s="431"/>
    </row>
    <row r="111" spans="3:12">
      <c r="C111" s="140"/>
      <c r="D111" s="140"/>
      <c r="E111" s="140"/>
      <c r="F111" s="140"/>
      <c r="G111" s="140"/>
      <c r="H111" s="140"/>
      <c r="I111" s="140"/>
      <c r="J111" s="140"/>
      <c r="K111" s="140"/>
      <c r="L111" s="140"/>
    </row>
    <row r="112" spans="3:12">
      <c r="C112" s="140"/>
      <c r="D112" s="140"/>
      <c r="E112" s="140"/>
      <c r="F112" s="140"/>
      <c r="G112" s="140"/>
      <c r="H112" s="140"/>
      <c r="I112" s="140"/>
      <c r="J112" s="140"/>
      <c r="K112" s="140"/>
      <c r="L112" s="140"/>
    </row>
    <row r="113" spans="3:12">
      <c r="C113" s="140"/>
      <c r="D113" s="140"/>
      <c r="E113" s="140"/>
      <c r="F113" s="140"/>
      <c r="G113" s="140"/>
      <c r="H113" s="140"/>
      <c r="I113" s="140"/>
      <c r="J113" s="140"/>
      <c r="K113" s="140"/>
      <c r="L113" s="140"/>
    </row>
    <row r="114" spans="3:12">
      <c r="C114" s="140"/>
      <c r="D114" s="140"/>
      <c r="E114" s="140"/>
      <c r="F114" s="140"/>
      <c r="G114" s="140"/>
      <c r="H114" s="140"/>
      <c r="I114" s="140"/>
      <c r="J114" s="140"/>
      <c r="K114" s="140"/>
      <c r="L114" s="140"/>
    </row>
  </sheetData>
  <customSheetViews>
    <customSheetView guid="{95018BEE-3C9F-4B61-A7BF-FBFA21A07B6A}">
      <selection activeCell="N34" sqref="N34"/>
      <pageMargins left="0.7" right="0.7" top="0.75" bottom="0.75" header="0.3" footer="0.3"/>
    </customSheetView>
  </customSheetViews>
  <mergeCells count="19">
    <mergeCell ref="H5:I5"/>
    <mergeCell ref="J5:K5"/>
    <mergeCell ref="A3:B3"/>
    <mergeCell ref="A4:A7"/>
    <mergeCell ref="Q4:Q7"/>
    <mergeCell ref="L5:M5"/>
    <mergeCell ref="N5:P5"/>
    <mergeCell ref="B5:C5"/>
    <mergeCell ref="D5:E5"/>
    <mergeCell ref="F5:G5"/>
    <mergeCell ref="B4:C4"/>
    <mergeCell ref="D4:E4"/>
    <mergeCell ref="N4:P4"/>
    <mergeCell ref="F4:G4"/>
    <mergeCell ref="H4:I4"/>
    <mergeCell ref="J4:K4"/>
    <mergeCell ref="L4:M4"/>
    <mergeCell ref="A1:Q1"/>
    <mergeCell ref="A2:Q2"/>
  </mergeCells>
  <printOptions horizontalCentered="1"/>
  <pageMargins left="1" right="1" top="1" bottom="1" header="1" footer="1"/>
  <pageSetup paperSize="9" scale="80" firstPageNumber="109" orientation="landscape" useFirstPageNumber="1"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7" tint="-0.249977111117893"/>
  </sheetPr>
  <dimension ref="A1:AH84"/>
  <sheetViews>
    <sheetView rightToLeft="1" view="pageBreakPreview" topLeftCell="K1" zoomScale="80" zoomScaleSheetLayoutView="80" workbookViewId="0">
      <selection activeCell="AA59" sqref="AA59"/>
    </sheetView>
  </sheetViews>
  <sheetFormatPr defaultRowHeight="12.75"/>
  <cols>
    <col min="1" max="1" width="4.5703125" style="133" customWidth="1"/>
    <col min="2" max="2" width="13.85546875" style="133" customWidth="1"/>
    <col min="3" max="16" width="8.28515625" style="133" customWidth="1"/>
    <col min="17" max="17" width="16" style="133" customWidth="1"/>
    <col min="18" max="18" width="4.7109375" style="133" customWidth="1"/>
    <col min="19" max="19" width="4.5703125" style="133" customWidth="1"/>
    <col min="20" max="20" width="13.42578125" style="133" customWidth="1"/>
    <col min="21" max="31" width="9.85546875" style="133" customWidth="1"/>
    <col min="32" max="32" width="16.140625" style="133" customWidth="1"/>
    <col min="33" max="33" width="4.42578125" style="133" customWidth="1"/>
    <col min="34" max="34" width="9.140625" style="133" hidden="1" customWidth="1"/>
    <col min="35" max="16384" width="9.140625" style="133"/>
  </cols>
  <sheetData>
    <row r="1" spans="1:33" ht="31.5" customHeight="1">
      <c r="A1" s="1252" t="s">
        <v>1308</v>
      </c>
      <c r="B1" s="1252"/>
      <c r="C1" s="1252"/>
      <c r="D1" s="1252"/>
      <c r="E1" s="1252"/>
      <c r="F1" s="1252"/>
      <c r="G1" s="1252"/>
      <c r="H1" s="1252"/>
      <c r="I1" s="1252"/>
      <c r="J1" s="1252"/>
      <c r="K1" s="1252"/>
      <c r="L1" s="1252"/>
      <c r="M1" s="1252"/>
      <c r="N1" s="1252"/>
      <c r="O1" s="1252"/>
      <c r="P1" s="1252"/>
      <c r="Q1" s="1252"/>
      <c r="R1" s="1252"/>
    </row>
    <row r="2" spans="1:33" ht="18" customHeight="1">
      <c r="A2" s="1253" t="s">
        <v>830</v>
      </c>
      <c r="B2" s="1253"/>
      <c r="C2" s="1253"/>
      <c r="D2" s="1253"/>
      <c r="E2" s="1253"/>
      <c r="F2" s="1253"/>
      <c r="G2" s="1253"/>
      <c r="H2" s="1253"/>
      <c r="I2" s="1253"/>
      <c r="J2" s="1253"/>
      <c r="K2" s="1253"/>
      <c r="L2" s="1253"/>
      <c r="M2" s="1253"/>
      <c r="N2" s="1253"/>
      <c r="O2" s="1253"/>
      <c r="P2" s="1253"/>
      <c r="Q2" s="1253"/>
      <c r="R2" s="1253"/>
    </row>
    <row r="3" spans="1:33" ht="16.5" customHeight="1" thickBot="1">
      <c r="A3" s="1262" t="s">
        <v>1132</v>
      </c>
      <c r="B3" s="1262"/>
      <c r="C3" s="1262"/>
      <c r="D3" s="278"/>
      <c r="E3" s="278"/>
      <c r="F3" s="278"/>
      <c r="G3" s="278"/>
      <c r="H3" s="278"/>
      <c r="I3" s="278"/>
      <c r="J3" s="278"/>
      <c r="K3" s="278"/>
      <c r="L3" s="278"/>
      <c r="M3" s="278"/>
      <c r="N3" s="278"/>
      <c r="O3" s="278"/>
      <c r="P3" s="1261" t="s">
        <v>1133</v>
      </c>
      <c r="Q3" s="1261"/>
      <c r="R3" s="1261"/>
      <c r="S3" s="1262" t="s">
        <v>1134</v>
      </c>
      <c r="T3" s="1262"/>
      <c r="U3" s="1262"/>
      <c r="V3" s="1262"/>
      <c r="W3" s="1262"/>
      <c r="X3" s="272"/>
      <c r="Y3" s="272"/>
      <c r="Z3" s="272"/>
      <c r="AA3" s="272"/>
      <c r="AB3" s="272"/>
      <c r="AC3" s="272"/>
      <c r="AD3" s="272"/>
      <c r="AE3" s="1261" t="s">
        <v>1135</v>
      </c>
      <c r="AF3" s="1261"/>
      <c r="AG3" s="1261"/>
    </row>
    <row r="4" spans="1:33" ht="21.75" customHeight="1" thickTop="1">
      <c r="A4" s="1463" t="s">
        <v>113</v>
      </c>
      <c r="B4" s="1463"/>
      <c r="C4" s="1463" t="s">
        <v>41</v>
      </c>
      <c r="D4" s="1463"/>
      <c r="E4" s="1463" t="s">
        <v>42</v>
      </c>
      <c r="F4" s="1463"/>
      <c r="G4" s="1463" t="s">
        <v>43</v>
      </c>
      <c r="H4" s="1463"/>
      <c r="I4" s="1463" t="s">
        <v>73</v>
      </c>
      <c r="J4" s="1463"/>
      <c r="K4" s="1463" t="s">
        <v>44</v>
      </c>
      <c r="L4" s="1463"/>
      <c r="M4" s="1463" t="s">
        <v>74</v>
      </c>
      <c r="N4" s="1463"/>
      <c r="O4" s="1463" t="s">
        <v>77</v>
      </c>
      <c r="P4" s="1463"/>
      <c r="Q4" s="1164" t="s">
        <v>168</v>
      </c>
      <c r="R4" s="1164"/>
      <c r="S4" s="1463" t="s">
        <v>113</v>
      </c>
      <c r="T4" s="1463"/>
      <c r="U4" s="1463" t="s">
        <v>140</v>
      </c>
      <c r="V4" s="1463"/>
      <c r="W4" s="1463" t="s">
        <v>141</v>
      </c>
      <c r="X4" s="1463"/>
      <c r="Y4" s="1463" t="s">
        <v>142</v>
      </c>
      <c r="Z4" s="1463"/>
      <c r="AA4" s="1463" t="s">
        <v>143</v>
      </c>
      <c r="AB4" s="1463"/>
      <c r="AC4" s="1463" t="s">
        <v>32</v>
      </c>
      <c r="AD4" s="1463"/>
      <c r="AE4" s="1463"/>
      <c r="AF4" s="1519" t="s">
        <v>168</v>
      </c>
      <c r="AG4" s="1519"/>
    </row>
    <row r="5" spans="1:33" ht="21.75" customHeight="1">
      <c r="A5" s="1517"/>
      <c r="B5" s="1517"/>
      <c r="C5" s="1464" t="s">
        <v>197</v>
      </c>
      <c r="D5" s="1464"/>
      <c r="E5" s="1464" t="s">
        <v>199</v>
      </c>
      <c r="F5" s="1464"/>
      <c r="G5" s="1464" t="s">
        <v>209</v>
      </c>
      <c r="H5" s="1464"/>
      <c r="I5" s="1464" t="s">
        <v>225</v>
      </c>
      <c r="J5" s="1464"/>
      <c r="K5" s="1464" t="s">
        <v>224</v>
      </c>
      <c r="L5" s="1464"/>
      <c r="M5" s="1464" t="s">
        <v>217</v>
      </c>
      <c r="N5" s="1464"/>
      <c r="O5" s="1464" t="s">
        <v>218</v>
      </c>
      <c r="P5" s="1464"/>
      <c r="Q5" s="1165"/>
      <c r="R5" s="1165"/>
      <c r="S5" s="1517"/>
      <c r="T5" s="1517"/>
      <c r="U5" s="1464" t="s">
        <v>205</v>
      </c>
      <c r="V5" s="1464"/>
      <c r="W5" s="1464" t="s">
        <v>206</v>
      </c>
      <c r="X5" s="1464"/>
      <c r="Y5" s="1464" t="s">
        <v>207</v>
      </c>
      <c r="Z5" s="1464"/>
      <c r="AA5" s="1464" t="s">
        <v>215</v>
      </c>
      <c r="AB5" s="1464"/>
      <c r="AC5" s="1464" t="s">
        <v>169</v>
      </c>
      <c r="AD5" s="1464"/>
      <c r="AE5" s="1464"/>
      <c r="AF5" s="1464"/>
      <c r="AG5" s="1464"/>
    </row>
    <row r="6" spans="1:33" ht="21.75" customHeight="1">
      <c r="A6" s="1517"/>
      <c r="B6" s="1517"/>
      <c r="C6" s="877" t="s">
        <v>33</v>
      </c>
      <c r="D6" s="877" t="s">
        <v>34</v>
      </c>
      <c r="E6" s="877" t="s">
        <v>33</v>
      </c>
      <c r="F6" s="877" t="s">
        <v>34</v>
      </c>
      <c r="G6" s="877" t="s">
        <v>33</v>
      </c>
      <c r="H6" s="877" t="s">
        <v>34</v>
      </c>
      <c r="I6" s="877" t="s">
        <v>33</v>
      </c>
      <c r="J6" s="877" t="s">
        <v>34</v>
      </c>
      <c r="K6" s="877" t="s">
        <v>33</v>
      </c>
      <c r="L6" s="877" t="s">
        <v>34</v>
      </c>
      <c r="M6" s="877" t="s">
        <v>33</v>
      </c>
      <c r="N6" s="877" t="s">
        <v>34</v>
      </c>
      <c r="O6" s="877" t="s">
        <v>33</v>
      </c>
      <c r="P6" s="877" t="s">
        <v>34</v>
      </c>
      <c r="Q6" s="1165"/>
      <c r="R6" s="1165"/>
      <c r="S6" s="1517"/>
      <c r="T6" s="1517"/>
      <c r="U6" s="877" t="s">
        <v>33</v>
      </c>
      <c r="V6" s="877" t="s">
        <v>34</v>
      </c>
      <c r="W6" s="877" t="s">
        <v>33</v>
      </c>
      <c r="X6" s="877" t="s">
        <v>34</v>
      </c>
      <c r="Y6" s="877" t="s">
        <v>33</v>
      </c>
      <c r="Z6" s="877" t="s">
        <v>34</v>
      </c>
      <c r="AA6" s="877" t="s">
        <v>33</v>
      </c>
      <c r="AB6" s="877" t="s">
        <v>34</v>
      </c>
      <c r="AC6" s="877" t="s">
        <v>33</v>
      </c>
      <c r="AD6" s="877" t="s">
        <v>34</v>
      </c>
      <c r="AE6" s="877" t="s">
        <v>35</v>
      </c>
      <c r="AF6" s="1464"/>
      <c r="AG6" s="1464"/>
    </row>
    <row r="7" spans="1:33" ht="21.75" customHeight="1" thickBot="1">
      <c r="A7" s="1518"/>
      <c r="B7" s="1518"/>
      <c r="C7" s="879" t="s">
        <v>173</v>
      </c>
      <c r="D7" s="879" t="s">
        <v>172</v>
      </c>
      <c r="E7" s="879" t="s">
        <v>172</v>
      </c>
      <c r="F7" s="879" t="s">
        <v>173</v>
      </c>
      <c r="G7" s="879" t="s">
        <v>173</v>
      </c>
      <c r="H7" s="879" t="s">
        <v>172</v>
      </c>
      <c r="I7" s="879" t="s">
        <v>172</v>
      </c>
      <c r="J7" s="879" t="s">
        <v>173</v>
      </c>
      <c r="K7" s="879" t="s">
        <v>173</v>
      </c>
      <c r="L7" s="879" t="s">
        <v>172</v>
      </c>
      <c r="M7" s="879" t="s">
        <v>173</v>
      </c>
      <c r="N7" s="879" t="s">
        <v>172</v>
      </c>
      <c r="O7" s="879" t="s">
        <v>173</v>
      </c>
      <c r="P7" s="879" t="s">
        <v>172</v>
      </c>
      <c r="Q7" s="1166"/>
      <c r="R7" s="1166"/>
      <c r="S7" s="1518"/>
      <c r="T7" s="1518"/>
      <c r="U7" s="879" t="s">
        <v>173</v>
      </c>
      <c r="V7" s="879" t="s">
        <v>172</v>
      </c>
      <c r="W7" s="879" t="s">
        <v>173</v>
      </c>
      <c r="X7" s="879" t="s">
        <v>172</v>
      </c>
      <c r="Y7" s="879" t="s">
        <v>231</v>
      </c>
      <c r="Z7" s="879" t="s">
        <v>172</v>
      </c>
      <c r="AA7" s="879" t="s">
        <v>173</v>
      </c>
      <c r="AB7" s="879" t="s">
        <v>172</v>
      </c>
      <c r="AC7" s="879" t="s">
        <v>173</v>
      </c>
      <c r="AD7" s="879" t="s">
        <v>172</v>
      </c>
      <c r="AE7" s="879" t="s">
        <v>169</v>
      </c>
      <c r="AF7" s="1520"/>
      <c r="AG7" s="1520"/>
    </row>
    <row r="8" spans="1:33" ht="20.25" customHeight="1">
      <c r="A8" s="1522" t="s">
        <v>52</v>
      </c>
      <c r="B8" s="1522"/>
      <c r="C8" s="877">
        <v>0</v>
      </c>
      <c r="D8" s="877">
        <v>0</v>
      </c>
      <c r="E8" s="877">
        <v>0</v>
      </c>
      <c r="F8" s="877">
        <v>0</v>
      </c>
      <c r="G8" s="877">
        <v>0</v>
      </c>
      <c r="H8" s="877">
        <v>0</v>
      </c>
      <c r="I8" s="877">
        <v>0</v>
      </c>
      <c r="J8" s="877">
        <v>0</v>
      </c>
      <c r="K8" s="877">
        <v>0</v>
      </c>
      <c r="L8" s="877">
        <v>0</v>
      </c>
      <c r="M8" s="877">
        <v>0</v>
      </c>
      <c r="N8" s="877">
        <v>0</v>
      </c>
      <c r="O8" s="877">
        <v>0</v>
      </c>
      <c r="P8" s="877">
        <v>0</v>
      </c>
      <c r="Q8" s="1197" t="s">
        <v>583</v>
      </c>
      <c r="R8" s="1197"/>
      <c r="S8" s="1522" t="s">
        <v>52</v>
      </c>
      <c r="T8" s="1522"/>
      <c r="U8" s="858">
        <v>0</v>
      </c>
      <c r="V8" s="858">
        <v>0</v>
      </c>
      <c r="W8" s="858">
        <v>0</v>
      </c>
      <c r="X8" s="858">
        <v>0</v>
      </c>
      <c r="Y8" s="858">
        <v>0</v>
      </c>
      <c r="Z8" s="858">
        <v>0</v>
      </c>
      <c r="AA8" s="858">
        <v>0</v>
      </c>
      <c r="AB8" s="858">
        <v>0</v>
      </c>
      <c r="AC8" s="858">
        <f>SUM(C8,E8,G8,I8,K8,M8,O8,U8,W8,Y8,AA8)</f>
        <v>0</v>
      </c>
      <c r="AD8" s="858">
        <f>SUM(D8,F8,H8,J8,L8,N8,P8,V8,X8,Z8,AB8)</f>
        <v>0</v>
      </c>
      <c r="AE8" s="858">
        <f>SUM(AC8:AD8)</f>
        <v>0</v>
      </c>
      <c r="AF8" s="1521" t="s">
        <v>583</v>
      </c>
      <c r="AG8" s="1521"/>
    </row>
    <row r="9" spans="1:33" ht="20.25" customHeight="1">
      <c r="A9" s="1466" t="s">
        <v>53</v>
      </c>
      <c r="B9" s="1466"/>
      <c r="C9" s="98">
        <v>0</v>
      </c>
      <c r="D9" s="98">
        <v>0</v>
      </c>
      <c r="E9" s="98">
        <v>0</v>
      </c>
      <c r="F9" s="98">
        <v>0</v>
      </c>
      <c r="G9" s="98">
        <v>0</v>
      </c>
      <c r="H9" s="98">
        <v>0</v>
      </c>
      <c r="I9" s="98">
        <v>0</v>
      </c>
      <c r="J9" s="98">
        <v>0</v>
      </c>
      <c r="K9" s="98">
        <v>0</v>
      </c>
      <c r="L9" s="98">
        <v>0</v>
      </c>
      <c r="M9" s="98">
        <v>0</v>
      </c>
      <c r="N9" s="98">
        <v>0</v>
      </c>
      <c r="O9" s="98">
        <v>0</v>
      </c>
      <c r="P9" s="98">
        <v>0</v>
      </c>
      <c r="Q9" s="1159" t="s">
        <v>284</v>
      </c>
      <c r="R9" s="1159"/>
      <c r="S9" s="279" t="s">
        <v>53</v>
      </c>
      <c r="T9" s="279"/>
      <c r="U9" s="98">
        <v>0</v>
      </c>
      <c r="V9" s="98">
        <v>0</v>
      </c>
      <c r="W9" s="98">
        <v>0</v>
      </c>
      <c r="X9" s="98">
        <v>0</v>
      </c>
      <c r="Y9" s="98">
        <v>0</v>
      </c>
      <c r="Z9" s="98">
        <v>0</v>
      </c>
      <c r="AA9" s="98">
        <v>0</v>
      </c>
      <c r="AB9" s="98">
        <v>0</v>
      </c>
      <c r="AC9" s="96">
        <f t="shared" ref="AC9:AC27" si="0">SUM(C9,E9,G9,I9,K9,M9,O9,U9,W9,Y9,AA9)</f>
        <v>0</v>
      </c>
      <c r="AD9" s="96">
        <f t="shared" ref="AD9:AD27" si="1">SUM(D9,F9,H9,J9,L9,N9,P9,V9,X9,Z9,AB9)</f>
        <v>0</v>
      </c>
      <c r="AE9" s="96">
        <f t="shared" ref="AE9:AE27" si="2">SUM(AC9:AD9)</f>
        <v>0</v>
      </c>
      <c r="AF9" s="1159" t="s">
        <v>284</v>
      </c>
      <c r="AG9" s="1159"/>
    </row>
    <row r="10" spans="1:33" ht="20.25" customHeight="1">
      <c r="A10" s="1466" t="s">
        <v>54</v>
      </c>
      <c r="B10" s="1466"/>
      <c r="C10" s="98">
        <v>0</v>
      </c>
      <c r="D10" s="98">
        <v>17</v>
      </c>
      <c r="E10" s="98">
        <v>2</v>
      </c>
      <c r="F10" s="98">
        <v>72</v>
      </c>
      <c r="G10" s="98">
        <v>1</v>
      </c>
      <c r="H10" s="98">
        <v>49</v>
      </c>
      <c r="I10" s="98">
        <v>1</v>
      </c>
      <c r="J10" s="98">
        <v>74</v>
      </c>
      <c r="K10" s="98">
        <v>0</v>
      </c>
      <c r="L10" s="98">
        <v>82</v>
      </c>
      <c r="M10" s="98">
        <v>0</v>
      </c>
      <c r="N10" s="98">
        <v>74</v>
      </c>
      <c r="O10" s="98">
        <v>0</v>
      </c>
      <c r="P10" s="98">
        <v>67</v>
      </c>
      <c r="Q10" s="1178" t="s">
        <v>175</v>
      </c>
      <c r="R10" s="1178"/>
      <c r="S10" s="1466" t="s">
        <v>54</v>
      </c>
      <c r="T10" s="1466"/>
      <c r="U10" s="98">
        <v>0</v>
      </c>
      <c r="V10" s="98">
        <v>50</v>
      </c>
      <c r="W10" s="98">
        <v>0</v>
      </c>
      <c r="X10" s="98">
        <v>11</v>
      </c>
      <c r="Y10" s="98">
        <v>0</v>
      </c>
      <c r="Z10" s="98">
        <v>6</v>
      </c>
      <c r="AA10" s="98">
        <v>0</v>
      </c>
      <c r="AB10" s="98">
        <v>0</v>
      </c>
      <c r="AC10" s="96">
        <f t="shared" si="0"/>
        <v>4</v>
      </c>
      <c r="AD10" s="96">
        <f t="shared" si="1"/>
        <v>502</v>
      </c>
      <c r="AE10" s="96">
        <f t="shared" si="2"/>
        <v>506</v>
      </c>
      <c r="AF10" s="1178" t="s">
        <v>175</v>
      </c>
      <c r="AG10" s="1178"/>
    </row>
    <row r="11" spans="1:33" ht="20.25" customHeight="1">
      <c r="A11" s="1466" t="s">
        <v>55</v>
      </c>
      <c r="B11" s="1466"/>
      <c r="C11" s="98">
        <v>2</v>
      </c>
      <c r="D11" s="98">
        <v>1</v>
      </c>
      <c r="E11" s="98">
        <v>18</v>
      </c>
      <c r="F11" s="98">
        <v>15</v>
      </c>
      <c r="G11" s="98">
        <v>10</v>
      </c>
      <c r="H11" s="98">
        <v>22</v>
      </c>
      <c r="I11" s="98">
        <v>25</v>
      </c>
      <c r="J11" s="98">
        <v>18</v>
      </c>
      <c r="K11" s="98">
        <v>25</v>
      </c>
      <c r="L11" s="98">
        <v>22</v>
      </c>
      <c r="M11" s="98">
        <v>20</v>
      </c>
      <c r="N11" s="98">
        <v>15</v>
      </c>
      <c r="O11" s="98">
        <v>22</v>
      </c>
      <c r="P11" s="98">
        <v>15</v>
      </c>
      <c r="Q11" s="1178" t="s">
        <v>676</v>
      </c>
      <c r="R11" s="1178"/>
      <c r="S11" s="1466" t="s">
        <v>55</v>
      </c>
      <c r="T11" s="1466"/>
      <c r="U11" s="98">
        <v>3</v>
      </c>
      <c r="V11" s="98">
        <v>5</v>
      </c>
      <c r="W11" s="98">
        <v>0</v>
      </c>
      <c r="X11" s="98">
        <v>1</v>
      </c>
      <c r="Y11" s="98">
        <v>0</v>
      </c>
      <c r="Z11" s="98">
        <v>0</v>
      </c>
      <c r="AA11" s="98">
        <v>0</v>
      </c>
      <c r="AB11" s="98">
        <v>0</v>
      </c>
      <c r="AC11" s="96">
        <f t="shared" si="0"/>
        <v>125</v>
      </c>
      <c r="AD11" s="96">
        <f t="shared" si="1"/>
        <v>114</v>
      </c>
      <c r="AE11" s="96">
        <f t="shared" si="2"/>
        <v>239</v>
      </c>
      <c r="AF11" s="1178" t="s">
        <v>676</v>
      </c>
      <c r="AG11" s="1178"/>
    </row>
    <row r="12" spans="1:33" ht="20.25" customHeight="1">
      <c r="A12" s="1485" t="s">
        <v>295</v>
      </c>
      <c r="B12" s="258" t="s">
        <v>270</v>
      </c>
      <c r="C12" s="98">
        <v>0</v>
      </c>
      <c r="D12" s="98">
        <v>4</v>
      </c>
      <c r="E12" s="98">
        <v>0</v>
      </c>
      <c r="F12" s="98">
        <v>32</v>
      </c>
      <c r="G12" s="98">
        <v>0</v>
      </c>
      <c r="H12" s="98">
        <v>27</v>
      </c>
      <c r="I12" s="98">
        <v>0</v>
      </c>
      <c r="J12" s="98">
        <v>21</v>
      </c>
      <c r="K12" s="98">
        <v>0</v>
      </c>
      <c r="L12" s="98">
        <v>35</v>
      </c>
      <c r="M12" s="98">
        <v>0</v>
      </c>
      <c r="N12" s="98">
        <v>25</v>
      </c>
      <c r="O12" s="98">
        <v>0</v>
      </c>
      <c r="P12" s="98">
        <v>36</v>
      </c>
      <c r="Q12" s="502" t="s">
        <v>288</v>
      </c>
      <c r="R12" s="1220" t="s">
        <v>167</v>
      </c>
      <c r="S12" s="1485" t="s">
        <v>295</v>
      </c>
      <c r="T12" s="280" t="s">
        <v>270</v>
      </c>
      <c r="U12" s="98">
        <v>0</v>
      </c>
      <c r="V12" s="98">
        <v>10</v>
      </c>
      <c r="W12" s="98">
        <v>0</v>
      </c>
      <c r="X12" s="98">
        <v>4</v>
      </c>
      <c r="Y12" s="98">
        <v>0</v>
      </c>
      <c r="Z12" s="98">
        <v>1</v>
      </c>
      <c r="AA12" s="98">
        <v>0</v>
      </c>
      <c r="AB12" s="98">
        <v>0</v>
      </c>
      <c r="AC12" s="96">
        <f t="shared" si="0"/>
        <v>0</v>
      </c>
      <c r="AD12" s="96">
        <f t="shared" si="1"/>
        <v>195</v>
      </c>
      <c r="AE12" s="96">
        <f t="shared" si="2"/>
        <v>195</v>
      </c>
      <c r="AF12" s="502" t="s">
        <v>288</v>
      </c>
      <c r="AG12" s="1220" t="s">
        <v>167</v>
      </c>
    </row>
    <row r="13" spans="1:33" ht="20.25" customHeight="1">
      <c r="A13" s="1485"/>
      <c r="B13" s="258" t="s">
        <v>271</v>
      </c>
      <c r="C13" s="98">
        <v>0</v>
      </c>
      <c r="D13" s="98">
        <v>6</v>
      </c>
      <c r="E13" s="98">
        <v>3</v>
      </c>
      <c r="F13" s="98">
        <v>52</v>
      </c>
      <c r="G13" s="98">
        <v>1</v>
      </c>
      <c r="H13" s="98">
        <v>41</v>
      </c>
      <c r="I13" s="98">
        <v>3</v>
      </c>
      <c r="J13" s="98">
        <v>44</v>
      </c>
      <c r="K13" s="98">
        <v>1</v>
      </c>
      <c r="L13" s="98">
        <v>52</v>
      </c>
      <c r="M13" s="98">
        <v>0</v>
      </c>
      <c r="N13" s="98">
        <v>49</v>
      </c>
      <c r="O13" s="98">
        <v>0</v>
      </c>
      <c r="P13" s="98">
        <v>43</v>
      </c>
      <c r="Q13" s="502" t="s">
        <v>289</v>
      </c>
      <c r="R13" s="1220"/>
      <c r="S13" s="1485"/>
      <c r="T13" s="280" t="s">
        <v>271</v>
      </c>
      <c r="U13" s="98">
        <v>0</v>
      </c>
      <c r="V13" s="98">
        <v>0</v>
      </c>
      <c r="W13" s="98">
        <v>0</v>
      </c>
      <c r="X13" s="98">
        <v>0</v>
      </c>
      <c r="Y13" s="98">
        <v>0</v>
      </c>
      <c r="Z13" s="98">
        <v>0</v>
      </c>
      <c r="AA13" s="98">
        <v>0</v>
      </c>
      <c r="AB13" s="98">
        <v>0</v>
      </c>
      <c r="AC13" s="96">
        <f t="shared" si="0"/>
        <v>8</v>
      </c>
      <c r="AD13" s="96">
        <f t="shared" si="1"/>
        <v>287</v>
      </c>
      <c r="AE13" s="96">
        <f t="shared" si="2"/>
        <v>295</v>
      </c>
      <c r="AF13" s="502" t="s">
        <v>289</v>
      </c>
      <c r="AG13" s="1220"/>
    </row>
    <row r="14" spans="1:33" ht="20.25" customHeight="1">
      <c r="A14" s="1485"/>
      <c r="B14" s="258" t="s">
        <v>272</v>
      </c>
      <c r="C14" s="98">
        <v>3</v>
      </c>
      <c r="D14" s="98">
        <v>5</v>
      </c>
      <c r="E14" s="98">
        <v>67</v>
      </c>
      <c r="F14" s="98">
        <v>19</v>
      </c>
      <c r="G14" s="98">
        <v>71</v>
      </c>
      <c r="H14" s="98">
        <v>19</v>
      </c>
      <c r="I14" s="98">
        <v>81</v>
      </c>
      <c r="J14" s="98">
        <v>17</v>
      </c>
      <c r="K14" s="98">
        <v>64</v>
      </c>
      <c r="L14" s="98">
        <v>18</v>
      </c>
      <c r="M14" s="98">
        <v>60</v>
      </c>
      <c r="N14" s="98">
        <v>12</v>
      </c>
      <c r="O14" s="98">
        <v>65</v>
      </c>
      <c r="P14" s="98">
        <v>11</v>
      </c>
      <c r="Q14" s="502" t="s">
        <v>290</v>
      </c>
      <c r="R14" s="1220"/>
      <c r="S14" s="1485"/>
      <c r="T14" s="280" t="s">
        <v>272</v>
      </c>
      <c r="U14" s="98">
        <v>11</v>
      </c>
      <c r="V14" s="98">
        <v>1</v>
      </c>
      <c r="W14" s="98">
        <v>4</v>
      </c>
      <c r="X14" s="98">
        <v>1</v>
      </c>
      <c r="Y14" s="98">
        <v>2</v>
      </c>
      <c r="Z14" s="98">
        <v>1</v>
      </c>
      <c r="AA14" s="98">
        <v>0</v>
      </c>
      <c r="AB14" s="98">
        <v>0</v>
      </c>
      <c r="AC14" s="96">
        <f t="shared" si="0"/>
        <v>428</v>
      </c>
      <c r="AD14" s="96">
        <f t="shared" si="1"/>
        <v>104</v>
      </c>
      <c r="AE14" s="96">
        <f t="shared" si="2"/>
        <v>532</v>
      </c>
      <c r="AF14" s="502" t="s">
        <v>290</v>
      </c>
      <c r="AG14" s="1220"/>
    </row>
    <row r="15" spans="1:33" ht="20.25" customHeight="1">
      <c r="A15" s="1485"/>
      <c r="B15" s="258" t="s">
        <v>267</v>
      </c>
      <c r="C15" s="98">
        <v>0</v>
      </c>
      <c r="D15" s="98">
        <v>0</v>
      </c>
      <c r="E15" s="98">
        <v>0</v>
      </c>
      <c r="F15" s="98">
        <v>0</v>
      </c>
      <c r="G15" s="98">
        <v>0</v>
      </c>
      <c r="H15" s="98">
        <v>0</v>
      </c>
      <c r="I15" s="98">
        <v>0</v>
      </c>
      <c r="J15" s="98">
        <v>0</v>
      </c>
      <c r="K15" s="98">
        <v>0</v>
      </c>
      <c r="L15" s="98">
        <v>0</v>
      </c>
      <c r="M15" s="98">
        <v>0</v>
      </c>
      <c r="N15" s="98">
        <v>0</v>
      </c>
      <c r="O15" s="98">
        <v>0</v>
      </c>
      <c r="P15" s="98">
        <v>0</v>
      </c>
      <c r="Q15" s="502" t="s">
        <v>291</v>
      </c>
      <c r="R15" s="1220"/>
      <c r="S15" s="1485"/>
      <c r="T15" s="280" t="s">
        <v>267</v>
      </c>
      <c r="U15" s="98">
        <v>0</v>
      </c>
      <c r="V15" s="98">
        <v>0</v>
      </c>
      <c r="W15" s="98">
        <v>0</v>
      </c>
      <c r="X15" s="98">
        <v>0</v>
      </c>
      <c r="Y15" s="98">
        <v>0</v>
      </c>
      <c r="Z15" s="98">
        <v>0</v>
      </c>
      <c r="AA15" s="98">
        <v>0</v>
      </c>
      <c r="AB15" s="98">
        <v>0</v>
      </c>
      <c r="AC15" s="96">
        <f t="shared" si="0"/>
        <v>0</v>
      </c>
      <c r="AD15" s="96">
        <f t="shared" si="1"/>
        <v>0</v>
      </c>
      <c r="AE15" s="96">
        <f t="shared" si="2"/>
        <v>0</v>
      </c>
      <c r="AF15" s="502" t="s">
        <v>291</v>
      </c>
      <c r="AG15" s="1220"/>
    </row>
    <row r="16" spans="1:33" ht="20.25" customHeight="1">
      <c r="A16" s="1485"/>
      <c r="B16" s="258" t="s">
        <v>268</v>
      </c>
      <c r="C16" s="98">
        <v>0</v>
      </c>
      <c r="D16" s="98">
        <v>0</v>
      </c>
      <c r="E16" s="98">
        <v>34</v>
      </c>
      <c r="F16" s="98">
        <v>31</v>
      </c>
      <c r="G16" s="98">
        <v>39</v>
      </c>
      <c r="H16" s="98">
        <v>25</v>
      </c>
      <c r="I16" s="98">
        <v>33</v>
      </c>
      <c r="J16" s="98">
        <v>28</v>
      </c>
      <c r="K16" s="98">
        <v>35</v>
      </c>
      <c r="L16" s="98">
        <v>25</v>
      </c>
      <c r="M16" s="98">
        <v>26</v>
      </c>
      <c r="N16" s="98">
        <v>27</v>
      </c>
      <c r="O16" s="98">
        <v>36</v>
      </c>
      <c r="P16" s="98">
        <v>18</v>
      </c>
      <c r="Q16" s="502" t="s">
        <v>292</v>
      </c>
      <c r="R16" s="1220"/>
      <c r="S16" s="1485"/>
      <c r="T16" s="280" t="s">
        <v>268</v>
      </c>
      <c r="U16" s="98">
        <v>1</v>
      </c>
      <c r="V16" s="98">
        <v>9</v>
      </c>
      <c r="W16" s="98">
        <v>0</v>
      </c>
      <c r="X16" s="98">
        <v>0</v>
      </c>
      <c r="Y16" s="98">
        <v>0</v>
      </c>
      <c r="Z16" s="98">
        <v>1</v>
      </c>
      <c r="AA16" s="98">
        <v>0</v>
      </c>
      <c r="AB16" s="98">
        <v>1</v>
      </c>
      <c r="AC16" s="96">
        <f t="shared" si="0"/>
        <v>204</v>
      </c>
      <c r="AD16" s="96">
        <f t="shared" si="1"/>
        <v>165</v>
      </c>
      <c r="AE16" s="96">
        <f t="shared" si="2"/>
        <v>369</v>
      </c>
      <c r="AF16" s="502" t="s">
        <v>292</v>
      </c>
      <c r="AG16" s="1220"/>
    </row>
    <row r="17" spans="1:33" ht="20.25" customHeight="1">
      <c r="A17" s="1485"/>
      <c r="B17" s="258" t="s">
        <v>269</v>
      </c>
      <c r="C17" s="98">
        <v>4</v>
      </c>
      <c r="D17" s="98">
        <v>52</v>
      </c>
      <c r="E17" s="98">
        <v>25</v>
      </c>
      <c r="F17" s="98">
        <v>40</v>
      </c>
      <c r="G17" s="98">
        <v>44</v>
      </c>
      <c r="H17" s="98">
        <v>122</v>
      </c>
      <c r="I17" s="98">
        <v>33</v>
      </c>
      <c r="J17" s="98">
        <v>121</v>
      </c>
      <c r="K17" s="98">
        <v>33</v>
      </c>
      <c r="L17" s="98">
        <v>88</v>
      </c>
      <c r="M17" s="98">
        <v>36</v>
      </c>
      <c r="N17" s="98">
        <v>125</v>
      </c>
      <c r="O17" s="98">
        <v>26</v>
      </c>
      <c r="P17" s="98">
        <v>90</v>
      </c>
      <c r="Q17" s="502" t="s">
        <v>293</v>
      </c>
      <c r="R17" s="1220"/>
      <c r="S17" s="1485"/>
      <c r="T17" s="280" t="s">
        <v>269</v>
      </c>
      <c r="U17" s="98">
        <v>4</v>
      </c>
      <c r="V17" s="98">
        <v>2</v>
      </c>
      <c r="W17" s="98">
        <v>1</v>
      </c>
      <c r="X17" s="98">
        <v>0</v>
      </c>
      <c r="Y17" s="98">
        <v>0</v>
      </c>
      <c r="Z17" s="98">
        <v>0</v>
      </c>
      <c r="AA17" s="98">
        <v>0</v>
      </c>
      <c r="AB17" s="98">
        <v>0</v>
      </c>
      <c r="AC17" s="96">
        <f t="shared" si="0"/>
        <v>206</v>
      </c>
      <c r="AD17" s="96">
        <f t="shared" si="1"/>
        <v>640</v>
      </c>
      <c r="AE17" s="96">
        <f t="shared" si="2"/>
        <v>846</v>
      </c>
      <c r="AF17" s="502" t="s">
        <v>293</v>
      </c>
      <c r="AG17" s="1220"/>
    </row>
    <row r="18" spans="1:33" ht="20.25" customHeight="1">
      <c r="A18" s="98" t="s">
        <v>63</v>
      </c>
      <c r="B18" s="256"/>
      <c r="C18" s="98">
        <v>0</v>
      </c>
      <c r="D18" s="98">
        <v>0</v>
      </c>
      <c r="E18" s="98">
        <v>0</v>
      </c>
      <c r="F18" s="98">
        <v>0</v>
      </c>
      <c r="G18" s="98">
        <v>0</v>
      </c>
      <c r="H18" s="98">
        <v>0</v>
      </c>
      <c r="I18" s="98">
        <v>0</v>
      </c>
      <c r="J18" s="98">
        <v>0</v>
      </c>
      <c r="K18" s="98">
        <v>0</v>
      </c>
      <c r="L18" s="98">
        <v>0</v>
      </c>
      <c r="M18" s="98">
        <v>0</v>
      </c>
      <c r="N18" s="98">
        <v>0</v>
      </c>
      <c r="O18" s="98">
        <v>0</v>
      </c>
      <c r="P18" s="98">
        <v>0</v>
      </c>
      <c r="Q18" s="1178" t="s">
        <v>281</v>
      </c>
      <c r="R18" s="1178"/>
      <c r="S18" s="207" t="s">
        <v>63</v>
      </c>
      <c r="T18" s="256"/>
      <c r="U18" s="98">
        <v>0</v>
      </c>
      <c r="V18" s="98">
        <v>0</v>
      </c>
      <c r="W18" s="98">
        <v>0</v>
      </c>
      <c r="X18" s="98">
        <v>0</v>
      </c>
      <c r="Y18" s="98">
        <v>0</v>
      </c>
      <c r="Z18" s="98">
        <v>0</v>
      </c>
      <c r="AA18" s="98">
        <v>0</v>
      </c>
      <c r="AB18" s="98">
        <v>0</v>
      </c>
      <c r="AC18" s="96">
        <f t="shared" si="0"/>
        <v>0</v>
      </c>
      <c r="AD18" s="96">
        <f t="shared" si="1"/>
        <v>0</v>
      </c>
      <c r="AE18" s="96">
        <f t="shared" si="2"/>
        <v>0</v>
      </c>
      <c r="AF18" s="1178" t="s">
        <v>281</v>
      </c>
      <c r="AG18" s="1178"/>
    </row>
    <row r="19" spans="1:33" ht="20.25" customHeight="1">
      <c r="A19" s="1466" t="s">
        <v>64</v>
      </c>
      <c r="B19" s="1466"/>
      <c r="C19" s="98">
        <v>2</v>
      </c>
      <c r="D19" s="98">
        <v>3</v>
      </c>
      <c r="E19" s="98">
        <v>14</v>
      </c>
      <c r="F19" s="98">
        <v>28</v>
      </c>
      <c r="G19" s="98">
        <v>12</v>
      </c>
      <c r="H19" s="98">
        <v>45</v>
      </c>
      <c r="I19" s="98">
        <v>9</v>
      </c>
      <c r="J19" s="98">
        <v>37</v>
      </c>
      <c r="K19" s="98">
        <v>15</v>
      </c>
      <c r="L19" s="98">
        <v>48</v>
      </c>
      <c r="M19" s="98">
        <v>12</v>
      </c>
      <c r="N19" s="98">
        <v>38</v>
      </c>
      <c r="O19" s="98">
        <v>4</v>
      </c>
      <c r="P19" s="98">
        <v>30</v>
      </c>
      <c r="Q19" s="1178" t="s">
        <v>177</v>
      </c>
      <c r="R19" s="1178"/>
      <c r="S19" s="1466" t="s">
        <v>64</v>
      </c>
      <c r="T19" s="1466"/>
      <c r="U19" s="98">
        <v>8</v>
      </c>
      <c r="V19" s="98">
        <v>13</v>
      </c>
      <c r="W19" s="98">
        <v>5</v>
      </c>
      <c r="X19" s="98">
        <v>11</v>
      </c>
      <c r="Y19" s="98">
        <v>8</v>
      </c>
      <c r="Z19" s="98">
        <v>0</v>
      </c>
      <c r="AA19" s="98">
        <v>2</v>
      </c>
      <c r="AB19" s="98">
        <v>0</v>
      </c>
      <c r="AC19" s="96">
        <f t="shared" si="0"/>
        <v>91</v>
      </c>
      <c r="AD19" s="96">
        <f t="shared" si="1"/>
        <v>253</v>
      </c>
      <c r="AE19" s="96">
        <f t="shared" si="2"/>
        <v>344</v>
      </c>
      <c r="AF19" s="1178" t="s">
        <v>177</v>
      </c>
      <c r="AG19" s="1178"/>
    </row>
    <row r="20" spans="1:33" ht="20.25" customHeight="1">
      <c r="A20" s="1466" t="s">
        <v>111</v>
      </c>
      <c r="B20" s="1466"/>
      <c r="C20" s="98">
        <v>0</v>
      </c>
      <c r="D20" s="98">
        <v>1</v>
      </c>
      <c r="E20" s="98">
        <v>0</v>
      </c>
      <c r="F20" s="98">
        <v>58</v>
      </c>
      <c r="G20" s="98">
        <v>0</v>
      </c>
      <c r="H20" s="98">
        <v>38</v>
      </c>
      <c r="I20" s="98">
        <v>0</v>
      </c>
      <c r="J20" s="98">
        <v>47</v>
      </c>
      <c r="K20" s="98">
        <v>0</v>
      </c>
      <c r="L20" s="98">
        <v>47</v>
      </c>
      <c r="M20" s="98">
        <v>0</v>
      </c>
      <c r="N20" s="98">
        <v>33</v>
      </c>
      <c r="O20" s="98">
        <v>0</v>
      </c>
      <c r="P20" s="98">
        <v>35</v>
      </c>
      <c r="Q20" s="1178" t="s">
        <v>178</v>
      </c>
      <c r="R20" s="1178"/>
      <c r="S20" s="1466" t="s">
        <v>111</v>
      </c>
      <c r="T20" s="1466"/>
      <c r="U20" s="98">
        <v>0</v>
      </c>
      <c r="V20" s="98">
        <v>3</v>
      </c>
      <c r="W20" s="98">
        <v>0</v>
      </c>
      <c r="X20" s="98">
        <v>0</v>
      </c>
      <c r="Y20" s="98">
        <v>0</v>
      </c>
      <c r="Z20" s="98">
        <v>0</v>
      </c>
      <c r="AA20" s="98">
        <v>0</v>
      </c>
      <c r="AB20" s="98">
        <v>0</v>
      </c>
      <c r="AC20" s="96">
        <f t="shared" si="0"/>
        <v>0</v>
      </c>
      <c r="AD20" s="96">
        <f t="shared" si="1"/>
        <v>262</v>
      </c>
      <c r="AE20" s="96">
        <f t="shared" si="2"/>
        <v>262</v>
      </c>
      <c r="AF20" s="1178" t="s">
        <v>178</v>
      </c>
      <c r="AG20" s="1178"/>
    </row>
    <row r="21" spans="1:33" ht="20.25" customHeight="1">
      <c r="A21" s="1466" t="s">
        <v>112</v>
      </c>
      <c r="B21" s="1466"/>
      <c r="C21" s="98">
        <v>6</v>
      </c>
      <c r="D21" s="98">
        <v>5</v>
      </c>
      <c r="E21" s="98">
        <v>86</v>
      </c>
      <c r="F21" s="98">
        <v>166</v>
      </c>
      <c r="G21" s="98">
        <v>97</v>
      </c>
      <c r="H21" s="98">
        <v>33</v>
      </c>
      <c r="I21" s="98">
        <v>113</v>
      </c>
      <c r="J21" s="98">
        <v>159</v>
      </c>
      <c r="K21" s="98">
        <v>97</v>
      </c>
      <c r="L21" s="98">
        <v>172</v>
      </c>
      <c r="M21" s="98">
        <v>100</v>
      </c>
      <c r="N21" s="98">
        <v>175</v>
      </c>
      <c r="O21" s="98">
        <v>97</v>
      </c>
      <c r="P21" s="98">
        <v>172</v>
      </c>
      <c r="Q21" s="1178" t="s">
        <v>285</v>
      </c>
      <c r="R21" s="1178"/>
      <c r="S21" s="1466" t="s">
        <v>112</v>
      </c>
      <c r="T21" s="1466"/>
      <c r="U21" s="98">
        <v>9</v>
      </c>
      <c r="V21" s="98">
        <v>126</v>
      </c>
      <c r="W21" s="98">
        <v>3</v>
      </c>
      <c r="X21" s="98">
        <v>12</v>
      </c>
      <c r="Y21" s="98">
        <v>1</v>
      </c>
      <c r="Z21" s="98">
        <v>0</v>
      </c>
      <c r="AA21" s="98">
        <v>0</v>
      </c>
      <c r="AB21" s="98">
        <v>0</v>
      </c>
      <c r="AC21" s="96">
        <f t="shared" si="0"/>
        <v>609</v>
      </c>
      <c r="AD21" s="96">
        <f t="shared" si="1"/>
        <v>1020</v>
      </c>
      <c r="AE21" s="96">
        <f t="shared" si="2"/>
        <v>1629</v>
      </c>
      <c r="AF21" s="1178" t="s">
        <v>285</v>
      </c>
      <c r="AG21" s="1178"/>
    </row>
    <row r="22" spans="1:33" ht="20.25" customHeight="1">
      <c r="A22" s="1466" t="s">
        <v>133</v>
      </c>
      <c r="B22" s="1466"/>
      <c r="C22" s="98">
        <v>10</v>
      </c>
      <c r="D22" s="98">
        <v>0</v>
      </c>
      <c r="E22" s="98">
        <v>111</v>
      </c>
      <c r="F22" s="98">
        <v>1</v>
      </c>
      <c r="G22" s="98">
        <v>126</v>
      </c>
      <c r="H22" s="98">
        <v>1</v>
      </c>
      <c r="I22" s="98">
        <v>142</v>
      </c>
      <c r="J22" s="98">
        <v>0</v>
      </c>
      <c r="K22" s="98">
        <v>138</v>
      </c>
      <c r="L22" s="98">
        <v>1</v>
      </c>
      <c r="M22" s="98">
        <v>167</v>
      </c>
      <c r="N22" s="98">
        <v>0</v>
      </c>
      <c r="O22" s="98">
        <v>130</v>
      </c>
      <c r="P22" s="98">
        <v>0</v>
      </c>
      <c r="Q22" s="1178" t="s">
        <v>853</v>
      </c>
      <c r="R22" s="1178"/>
      <c r="S22" s="1466" t="s">
        <v>133</v>
      </c>
      <c r="T22" s="1466"/>
      <c r="U22" s="98">
        <v>18</v>
      </c>
      <c r="V22" s="98">
        <v>0</v>
      </c>
      <c r="W22" s="98">
        <v>9</v>
      </c>
      <c r="X22" s="98">
        <v>0</v>
      </c>
      <c r="Y22" s="98">
        <v>7</v>
      </c>
      <c r="Z22" s="98">
        <v>0</v>
      </c>
      <c r="AA22" s="98">
        <v>1</v>
      </c>
      <c r="AB22" s="98">
        <v>0</v>
      </c>
      <c r="AC22" s="96">
        <f t="shared" si="0"/>
        <v>859</v>
      </c>
      <c r="AD22" s="96">
        <f t="shared" si="1"/>
        <v>3</v>
      </c>
      <c r="AE22" s="96">
        <f t="shared" si="2"/>
        <v>862</v>
      </c>
      <c r="AF22" s="1178" t="s">
        <v>853</v>
      </c>
      <c r="AG22" s="1178"/>
    </row>
    <row r="23" spans="1:33" ht="20.25" customHeight="1">
      <c r="A23" s="1466" t="s">
        <v>68</v>
      </c>
      <c r="B23" s="1466"/>
      <c r="C23" s="98">
        <v>0</v>
      </c>
      <c r="D23" s="98">
        <v>0</v>
      </c>
      <c r="E23" s="98">
        <v>2</v>
      </c>
      <c r="F23" s="98">
        <v>32</v>
      </c>
      <c r="G23" s="98">
        <v>0</v>
      </c>
      <c r="H23" s="98">
        <v>0</v>
      </c>
      <c r="I23" s="98">
        <v>0</v>
      </c>
      <c r="J23" s="98">
        <v>7</v>
      </c>
      <c r="K23" s="98">
        <v>0</v>
      </c>
      <c r="L23" s="98">
        <v>53</v>
      </c>
      <c r="M23" s="98">
        <v>2</v>
      </c>
      <c r="N23" s="98">
        <v>24</v>
      </c>
      <c r="O23" s="98">
        <v>0</v>
      </c>
      <c r="P23" s="98">
        <v>30</v>
      </c>
      <c r="Q23" s="1178" t="s">
        <v>287</v>
      </c>
      <c r="R23" s="1178"/>
      <c r="S23" s="1466" t="s">
        <v>68</v>
      </c>
      <c r="T23" s="1466"/>
      <c r="U23" s="98">
        <v>0</v>
      </c>
      <c r="V23" s="98">
        <v>18</v>
      </c>
      <c r="W23" s="98">
        <v>0</v>
      </c>
      <c r="X23" s="98">
        <v>9</v>
      </c>
      <c r="Y23" s="98">
        <v>0</v>
      </c>
      <c r="Z23" s="98">
        <v>2</v>
      </c>
      <c r="AA23" s="98">
        <v>0</v>
      </c>
      <c r="AB23" s="98">
        <v>0</v>
      </c>
      <c r="AC23" s="96">
        <f t="shared" si="0"/>
        <v>4</v>
      </c>
      <c r="AD23" s="96">
        <f t="shared" si="1"/>
        <v>175</v>
      </c>
      <c r="AE23" s="96">
        <f t="shared" si="2"/>
        <v>179</v>
      </c>
      <c r="AF23" s="1178" t="s">
        <v>287</v>
      </c>
      <c r="AG23" s="1178"/>
    </row>
    <row r="24" spans="1:33" ht="20.25" customHeight="1">
      <c r="A24" s="1466" t="s">
        <v>69</v>
      </c>
      <c r="B24" s="1466"/>
      <c r="C24" s="98">
        <v>0</v>
      </c>
      <c r="D24" s="98">
        <v>2</v>
      </c>
      <c r="E24" s="98">
        <v>28</v>
      </c>
      <c r="F24" s="98">
        <v>31</v>
      </c>
      <c r="G24" s="98">
        <v>36</v>
      </c>
      <c r="H24" s="98">
        <v>42</v>
      </c>
      <c r="I24" s="98">
        <v>7</v>
      </c>
      <c r="J24" s="98">
        <v>26</v>
      </c>
      <c r="K24" s="98">
        <v>35</v>
      </c>
      <c r="L24" s="98">
        <v>31</v>
      </c>
      <c r="M24" s="98">
        <v>24</v>
      </c>
      <c r="N24" s="98">
        <v>26</v>
      </c>
      <c r="O24" s="98">
        <v>21</v>
      </c>
      <c r="P24" s="98">
        <v>37</v>
      </c>
      <c r="Q24" s="1178" t="s">
        <v>182</v>
      </c>
      <c r="R24" s="1178"/>
      <c r="S24" s="1466" t="s">
        <v>69</v>
      </c>
      <c r="T24" s="1466"/>
      <c r="U24" s="98">
        <v>11</v>
      </c>
      <c r="V24" s="98">
        <v>7</v>
      </c>
      <c r="W24" s="98">
        <v>4</v>
      </c>
      <c r="X24" s="98">
        <v>6</v>
      </c>
      <c r="Y24" s="98">
        <v>0</v>
      </c>
      <c r="Z24" s="98">
        <v>3</v>
      </c>
      <c r="AA24" s="98">
        <v>0</v>
      </c>
      <c r="AB24" s="98">
        <v>0</v>
      </c>
      <c r="AC24" s="96">
        <f t="shared" si="0"/>
        <v>166</v>
      </c>
      <c r="AD24" s="96">
        <f t="shared" si="1"/>
        <v>211</v>
      </c>
      <c r="AE24" s="96">
        <f t="shared" si="2"/>
        <v>377</v>
      </c>
      <c r="AF24" s="1178" t="s">
        <v>182</v>
      </c>
      <c r="AG24" s="1178"/>
    </row>
    <row r="25" spans="1:33" ht="20.25" customHeight="1">
      <c r="A25" s="1466" t="s">
        <v>70</v>
      </c>
      <c r="B25" s="1466"/>
      <c r="C25" s="98">
        <v>0</v>
      </c>
      <c r="D25" s="98">
        <v>2</v>
      </c>
      <c r="E25" s="98">
        <v>0</v>
      </c>
      <c r="F25" s="98">
        <v>36</v>
      </c>
      <c r="G25" s="98">
        <v>0</v>
      </c>
      <c r="H25" s="98">
        <v>5</v>
      </c>
      <c r="I25" s="98">
        <v>0</v>
      </c>
      <c r="J25" s="98">
        <v>39</v>
      </c>
      <c r="K25" s="98">
        <v>0</v>
      </c>
      <c r="L25" s="98">
        <v>42</v>
      </c>
      <c r="M25" s="98">
        <v>0</v>
      </c>
      <c r="N25" s="98">
        <v>38</v>
      </c>
      <c r="O25" s="98">
        <v>0</v>
      </c>
      <c r="P25" s="98">
        <v>41</v>
      </c>
      <c r="Q25" s="1178" t="s">
        <v>183</v>
      </c>
      <c r="R25" s="1178"/>
      <c r="S25" s="1466" t="s">
        <v>70</v>
      </c>
      <c r="T25" s="1466"/>
      <c r="U25" s="98">
        <v>0</v>
      </c>
      <c r="V25" s="98">
        <v>35</v>
      </c>
      <c r="W25" s="98">
        <v>0</v>
      </c>
      <c r="X25" s="98">
        <v>1</v>
      </c>
      <c r="Y25" s="98">
        <v>0</v>
      </c>
      <c r="Z25" s="98">
        <v>0</v>
      </c>
      <c r="AA25" s="98">
        <v>0</v>
      </c>
      <c r="AB25" s="98">
        <v>0</v>
      </c>
      <c r="AC25" s="96">
        <f t="shared" si="0"/>
        <v>0</v>
      </c>
      <c r="AD25" s="96">
        <f t="shared" si="1"/>
        <v>239</v>
      </c>
      <c r="AE25" s="96">
        <f t="shared" si="2"/>
        <v>239</v>
      </c>
      <c r="AF25" s="1178" t="s">
        <v>183</v>
      </c>
      <c r="AG25" s="1178"/>
    </row>
    <row r="26" spans="1:33" ht="20.25" customHeight="1">
      <c r="A26" s="1466" t="s">
        <v>71</v>
      </c>
      <c r="B26" s="1466"/>
      <c r="C26" s="98">
        <v>0</v>
      </c>
      <c r="D26" s="98">
        <v>2</v>
      </c>
      <c r="E26" s="98">
        <v>31</v>
      </c>
      <c r="F26" s="98">
        <v>40</v>
      </c>
      <c r="G26" s="98">
        <v>35</v>
      </c>
      <c r="H26" s="98">
        <v>60</v>
      </c>
      <c r="I26" s="98">
        <v>32</v>
      </c>
      <c r="J26" s="98">
        <v>58</v>
      </c>
      <c r="K26" s="98">
        <v>26</v>
      </c>
      <c r="L26" s="98">
        <v>59</v>
      </c>
      <c r="M26" s="98">
        <v>17</v>
      </c>
      <c r="N26" s="98">
        <v>40</v>
      </c>
      <c r="O26" s="98">
        <v>27</v>
      </c>
      <c r="P26" s="98">
        <v>35</v>
      </c>
      <c r="Q26" s="1178" t="s">
        <v>671</v>
      </c>
      <c r="R26" s="1178"/>
      <c r="S26" s="1466" t="s">
        <v>71</v>
      </c>
      <c r="T26" s="1466"/>
      <c r="U26" s="98">
        <v>10</v>
      </c>
      <c r="V26" s="98">
        <v>0</v>
      </c>
      <c r="W26" s="98">
        <v>8</v>
      </c>
      <c r="X26" s="98">
        <v>0</v>
      </c>
      <c r="Y26" s="98">
        <v>4</v>
      </c>
      <c r="Z26" s="98">
        <v>0</v>
      </c>
      <c r="AA26" s="98">
        <v>1</v>
      </c>
      <c r="AB26" s="98">
        <v>0</v>
      </c>
      <c r="AC26" s="96">
        <f t="shared" si="0"/>
        <v>191</v>
      </c>
      <c r="AD26" s="96">
        <f t="shared" si="1"/>
        <v>294</v>
      </c>
      <c r="AE26" s="96">
        <f t="shared" si="2"/>
        <v>485</v>
      </c>
      <c r="AF26" s="1178" t="s">
        <v>671</v>
      </c>
      <c r="AG26" s="1178"/>
    </row>
    <row r="27" spans="1:33" ht="20.25" customHeight="1" thickBot="1">
      <c r="A27" s="1516" t="s">
        <v>72</v>
      </c>
      <c r="B27" s="1516"/>
      <c r="C27" s="877">
        <v>1</v>
      </c>
      <c r="D27" s="877">
        <v>1</v>
      </c>
      <c r="E27" s="877">
        <v>33</v>
      </c>
      <c r="F27" s="877">
        <v>33</v>
      </c>
      <c r="G27" s="877">
        <v>66</v>
      </c>
      <c r="H27" s="877">
        <v>33</v>
      </c>
      <c r="I27" s="877">
        <v>64</v>
      </c>
      <c r="J27" s="877">
        <v>35</v>
      </c>
      <c r="K27" s="877">
        <v>0</v>
      </c>
      <c r="L27" s="877">
        <v>26</v>
      </c>
      <c r="M27" s="877">
        <v>133</v>
      </c>
      <c r="N27" s="877">
        <v>27</v>
      </c>
      <c r="O27" s="877">
        <v>66</v>
      </c>
      <c r="P27" s="877">
        <v>26</v>
      </c>
      <c r="Q27" s="1258" t="s">
        <v>282</v>
      </c>
      <c r="R27" s="1258"/>
      <c r="S27" s="1516" t="s">
        <v>72</v>
      </c>
      <c r="T27" s="1516"/>
      <c r="U27" s="877">
        <v>0</v>
      </c>
      <c r="V27" s="877">
        <v>4</v>
      </c>
      <c r="W27" s="877">
        <v>0</v>
      </c>
      <c r="X27" s="877">
        <v>0</v>
      </c>
      <c r="Y27" s="877">
        <v>0</v>
      </c>
      <c r="Z27" s="877">
        <v>0</v>
      </c>
      <c r="AA27" s="877">
        <v>0</v>
      </c>
      <c r="AB27" s="877">
        <v>0</v>
      </c>
      <c r="AC27" s="858">
        <f t="shared" si="0"/>
        <v>363</v>
      </c>
      <c r="AD27" s="858">
        <f t="shared" si="1"/>
        <v>185</v>
      </c>
      <c r="AE27" s="858">
        <f t="shared" si="2"/>
        <v>548</v>
      </c>
      <c r="AF27" s="1258" t="s">
        <v>282</v>
      </c>
      <c r="AG27" s="1258"/>
    </row>
    <row r="28" spans="1:33" ht="20.25" customHeight="1" thickBot="1">
      <c r="A28" s="1190" t="s">
        <v>32</v>
      </c>
      <c r="B28" s="1190"/>
      <c r="C28" s="855">
        <f>SUM(C8:C27)</f>
        <v>28</v>
      </c>
      <c r="D28" s="855">
        <f t="shared" ref="D28:P28" si="3">SUM(D8:D27)</f>
        <v>101</v>
      </c>
      <c r="E28" s="855">
        <f t="shared" si="3"/>
        <v>454</v>
      </c>
      <c r="F28" s="855">
        <f t="shared" si="3"/>
        <v>686</v>
      </c>
      <c r="G28" s="855">
        <f t="shared" si="3"/>
        <v>538</v>
      </c>
      <c r="H28" s="855">
        <f t="shared" si="3"/>
        <v>562</v>
      </c>
      <c r="I28" s="855">
        <f t="shared" si="3"/>
        <v>543</v>
      </c>
      <c r="J28" s="855">
        <f t="shared" si="3"/>
        <v>731</v>
      </c>
      <c r="K28" s="855">
        <f t="shared" si="3"/>
        <v>469</v>
      </c>
      <c r="L28" s="855">
        <f t="shared" si="3"/>
        <v>801</v>
      </c>
      <c r="M28" s="855">
        <f t="shared" si="3"/>
        <v>597</v>
      </c>
      <c r="N28" s="855">
        <f t="shared" si="3"/>
        <v>728</v>
      </c>
      <c r="O28" s="855">
        <f t="shared" si="3"/>
        <v>494</v>
      </c>
      <c r="P28" s="855">
        <f t="shared" si="3"/>
        <v>686</v>
      </c>
      <c r="Q28" s="1175" t="s">
        <v>169</v>
      </c>
      <c r="R28" s="1175"/>
      <c r="S28" s="533" t="s">
        <v>32</v>
      </c>
      <c r="T28" s="533"/>
      <c r="U28" s="905">
        <f>SUM(U8:U27)</f>
        <v>75</v>
      </c>
      <c r="V28" s="905">
        <f t="shared" ref="V28:AE28" si="4">SUM(V8:V27)</f>
        <v>283</v>
      </c>
      <c r="W28" s="905">
        <f t="shared" si="4"/>
        <v>34</v>
      </c>
      <c r="X28" s="905">
        <f t="shared" si="4"/>
        <v>56</v>
      </c>
      <c r="Y28" s="905">
        <f t="shared" si="4"/>
        <v>22</v>
      </c>
      <c r="Z28" s="905">
        <f t="shared" si="4"/>
        <v>14</v>
      </c>
      <c r="AA28" s="905">
        <f t="shared" si="4"/>
        <v>4</v>
      </c>
      <c r="AB28" s="905">
        <f t="shared" si="4"/>
        <v>1</v>
      </c>
      <c r="AC28" s="905">
        <f t="shared" si="4"/>
        <v>3258</v>
      </c>
      <c r="AD28" s="905">
        <f t="shared" si="4"/>
        <v>4649</v>
      </c>
      <c r="AE28" s="905">
        <f t="shared" si="4"/>
        <v>7907</v>
      </c>
      <c r="AF28" s="496" t="s">
        <v>169</v>
      </c>
      <c r="AG28" s="496"/>
    </row>
    <row r="29" spans="1:33" ht="13.5" thickTop="1">
      <c r="Q29" s="322"/>
      <c r="R29" s="322"/>
      <c r="AF29" s="322"/>
      <c r="AG29" s="322"/>
    </row>
    <row r="30" spans="1:33">
      <c r="Q30" s="322"/>
      <c r="R30" s="322"/>
      <c r="AF30" s="322"/>
      <c r="AG30" s="322"/>
    </row>
    <row r="81" spans="3:15">
      <c r="C81" s="140"/>
      <c r="D81" s="140"/>
      <c r="E81" s="140"/>
      <c r="F81" s="140"/>
      <c r="G81" s="140"/>
      <c r="H81" s="140"/>
      <c r="I81" s="140"/>
      <c r="J81" s="140"/>
      <c r="K81" s="140"/>
      <c r="L81" s="140"/>
      <c r="M81" s="140"/>
      <c r="N81" s="140"/>
      <c r="O81" s="140"/>
    </row>
    <row r="82" spans="3:15">
      <c r="C82" s="140"/>
      <c r="D82" s="140"/>
      <c r="E82" s="140"/>
      <c r="F82" s="140"/>
      <c r="G82" s="140"/>
      <c r="H82" s="140"/>
      <c r="I82" s="140"/>
      <c r="J82" s="140"/>
      <c r="K82" s="140"/>
      <c r="L82" s="140"/>
      <c r="M82" s="140"/>
      <c r="N82" s="140"/>
      <c r="O82" s="140"/>
    </row>
    <row r="83" spans="3:15">
      <c r="C83" s="140"/>
      <c r="D83" s="140"/>
      <c r="E83" s="140"/>
      <c r="F83" s="140"/>
      <c r="G83" s="140"/>
      <c r="H83" s="140"/>
      <c r="I83" s="140"/>
      <c r="J83" s="140"/>
      <c r="K83" s="140"/>
      <c r="L83" s="140"/>
      <c r="M83" s="140"/>
      <c r="N83" s="140"/>
      <c r="O83" s="140"/>
    </row>
    <row r="84" spans="3:15">
      <c r="C84" s="140"/>
      <c r="D84" s="140"/>
      <c r="E84" s="140"/>
      <c r="F84" s="140"/>
      <c r="G84" s="140"/>
      <c r="H84" s="140"/>
      <c r="I84" s="140"/>
      <c r="J84" s="140"/>
      <c r="K84" s="140"/>
      <c r="L84" s="140"/>
      <c r="M84" s="140"/>
      <c r="N84" s="140"/>
      <c r="O84" s="140"/>
    </row>
  </sheetData>
  <mergeCells count="93">
    <mergeCell ref="Q28:R28"/>
    <mergeCell ref="S3:W3"/>
    <mergeCell ref="AE3:AG3"/>
    <mergeCell ref="A1:R1"/>
    <mergeCell ref="Q24:R24"/>
    <mergeCell ref="Q25:R25"/>
    <mergeCell ref="E4:F4"/>
    <mergeCell ref="A22:B22"/>
    <mergeCell ref="A19:B19"/>
    <mergeCell ref="A20:B20"/>
    <mergeCell ref="A12:A17"/>
    <mergeCell ref="Q8:R8"/>
    <mergeCell ref="Q18:R18"/>
    <mergeCell ref="R12:R17"/>
    <mergeCell ref="S19:T19"/>
    <mergeCell ref="A2:R2"/>
    <mergeCell ref="P3:R3"/>
    <mergeCell ref="A4:B7"/>
    <mergeCell ref="K5:L5"/>
    <mergeCell ref="K4:L4"/>
    <mergeCell ref="I4:J4"/>
    <mergeCell ref="C5:D5"/>
    <mergeCell ref="E5:F5"/>
    <mergeCell ref="G5:H5"/>
    <mergeCell ref="I5:J5"/>
    <mergeCell ref="M5:N5"/>
    <mergeCell ref="A3:C3"/>
    <mergeCell ref="Q27:R27"/>
    <mergeCell ref="C4:D4"/>
    <mergeCell ref="G4:H4"/>
    <mergeCell ref="O4:P4"/>
    <mergeCell ref="Q4:R7"/>
    <mergeCell ref="Q9:R9"/>
    <mergeCell ref="Q10:R10"/>
    <mergeCell ref="Q11:R11"/>
    <mergeCell ref="Q22:R22"/>
    <mergeCell ref="Q19:R19"/>
    <mergeCell ref="Q20:R20"/>
    <mergeCell ref="Q21:R21"/>
    <mergeCell ref="Q23:R23"/>
    <mergeCell ref="M4:N4"/>
    <mergeCell ref="Q26:R26"/>
    <mergeCell ref="O5:P5"/>
    <mergeCell ref="A28:B28"/>
    <mergeCell ref="A26:B26"/>
    <mergeCell ref="A23:B23"/>
    <mergeCell ref="A24:B24"/>
    <mergeCell ref="A27:B27"/>
    <mergeCell ref="A25:B25"/>
    <mergeCell ref="A11:B11"/>
    <mergeCell ref="A21:B21"/>
    <mergeCell ref="A9:B9"/>
    <mergeCell ref="A10:B10"/>
    <mergeCell ref="A8:B8"/>
    <mergeCell ref="AF20:AG20"/>
    <mergeCell ref="AF10:AG10"/>
    <mergeCell ref="S11:T11"/>
    <mergeCell ref="AF18:AG18"/>
    <mergeCell ref="AF11:AG11"/>
    <mergeCell ref="S12:S17"/>
    <mergeCell ref="AG12:AG17"/>
    <mergeCell ref="AF19:AG19"/>
    <mergeCell ref="S20:T20"/>
    <mergeCell ref="AA5:AB5"/>
    <mergeCell ref="AC5:AE5"/>
    <mergeCell ref="AF8:AG8"/>
    <mergeCell ref="AF9:AG9"/>
    <mergeCell ref="S10:T10"/>
    <mergeCell ref="S8:T8"/>
    <mergeCell ref="S27:T27"/>
    <mergeCell ref="AF27:AG27"/>
    <mergeCell ref="S26:T26"/>
    <mergeCell ref="AF26:AG26"/>
    <mergeCell ref="S4:T7"/>
    <mergeCell ref="U4:V4"/>
    <mergeCell ref="W4:X4"/>
    <mergeCell ref="Y4:Z4"/>
    <mergeCell ref="AA4:AB4"/>
    <mergeCell ref="AC4:AE4"/>
    <mergeCell ref="AF4:AG7"/>
    <mergeCell ref="U5:V5"/>
    <mergeCell ref="W5:X5"/>
    <mergeCell ref="Y5:Z5"/>
    <mergeCell ref="S24:T24"/>
    <mergeCell ref="AF24:AG24"/>
    <mergeCell ref="S25:T25"/>
    <mergeCell ref="AF25:AG25"/>
    <mergeCell ref="S21:T21"/>
    <mergeCell ref="AF21:AG21"/>
    <mergeCell ref="S22:T22"/>
    <mergeCell ref="AF22:AG22"/>
    <mergeCell ref="S23:T23"/>
    <mergeCell ref="AF23:AG23"/>
  </mergeCells>
  <printOptions horizontalCentered="1"/>
  <pageMargins left="1" right="1" top="1" bottom="1" header="1" footer="1"/>
  <pageSetup paperSize="9" scale="80" firstPageNumber="107" orientation="landscape" useFirstPageNumber="1"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7" tint="-0.249977111117893"/>
  </sheetPr>
  <dimension ref="A1:S120"/>
  <sheetViews>
    <sheetView rightToLeft="1" view="pageBreakPreview" zoomScale="80" zoomScaleNormal="75" zoomScaleSheetLayoutView="80" workbookViewId="0">
      <selection activeCell="AA59" sqref="AA59"/>
    </sheetView>
  </sheetViews>
  <sheetFormatPr defaultRowHeight="12.75"/>
  <cols>
    <col min="1" max="1" width="4.28515625" style="133" customWidth="1"/>
    <col min="2" max="2" width="10.5703125" style="133" customWidth="1"/>
    <col min="3" max="4" width="7.140625" style="133" customWidth="1"/>
    <col min="5" max="5" width="8.28515625" style="133" customWidth="1"/>
    <col min="6" max="6" width="7.140625" style="133" customWidth="1"/>
    <col min="7" max="17" width="8.28515625" style="133" customWidth="1"/>
    <col min="18" max="18" width="14.140625" style="133" customWidth="1"/>
    <col min="19" max="19" width="4.85546875" style="133" customWidth="1"/>
    <col min="20" max="16384" width="9.140625" style="133"/>
  </cols>
  <sheetData>
    <row r="1" spans="1:19" ht="21" customHeight="1">
      <c r="A1" s="1408" t="s">
        <v>1309</v>
      </c>
      <c r="B1" s="1408"/>
      <c r="C1" s="1408"/>
      <c r="D1" s="1408"/>
      <c r="E1" s="1408"/>
      <c r="F1" s="1408"/>
      <c r="G1" s="1408"/>
      <c r="H1" s="1408"/>
      <c r="I1" s="1408"/>
      <c r="J1" s="1408"/>
      <c r="K1" s="1408"/>
      <c r="L1" s="1408"/>
      <c r="M1" s="1408"/>
      <c r="N1" s="1408"/>
      <c r="O1" s="1408"/>
      <c r="P1" s="1408"/>
      <c r="Q1" s="1408"/>
      <c r="R1" s="1408"/>
      <c r="S1" s="1408"/>
    </row>
    <row r="2" spans="1:19" ht="24" customHeight="1">
      <c r="A2" s="1253" t="s">
        <v>831</v>
      </c>
      <c r="B2" s="1253"/>
      <c r="C2" s="1253"/>
      <c r="D2" s="1253"/>
      <c r="E2" s="1253"/>
      <c r="F2" s="1253"/>
      <c r="G2" s="1253"/>
      <c r="H2" s="1253"/>
      <c r="I2" s="1253"/>
      <c r="J2" s="1253"/>
      <c r="K2" s="1253"/>
      <c r="L2" s="1253"/>
      <c r="M2" s="1253"/>
      <c r="N2" s="1253"/>
      <c r="O2" s="1253"/>
      <c r="P2" s="1253"/>
      <c r="Q2" s="1253"/>
      <c r="R2" s="1253"/>
      <c r="S2" s="1253"/>
    </row>
    <row r="3" spans="1:19" ht="20.25" customHeight="1" thickBot="1">
      <c r="A3" s="1428" t="s">
        <v>1136</v>
      </c>
      <c r="B3" s="1428"/>
      <c r="C3" s="109"/>
      <c r="D3" s="109"/>
      <c r="E3" s="109"/>
      <c r="F3" s="109"/>
      <c r="G3" s="109"/>
      <c r="H3" s="109"/>
      <c r="I3" s="109"/>
      <c r="J3" s="109"/>
      <c r="K3" s="109"/>
      <c r="L3" s="109"/>
      <c r="M3" s="109"/>
      <c r="N3" s="145"/>
      <c r="O3" s="145"/>
      <c r="P3" s="145"/>
      <c r="Q3" s="145"/>
      <c r="R3" s="1429" t="s">
        <v>961</v>
      </c>
      <c r="S3" s="1429"/>
    </row>
    <row r="4" spans="1:19" ht="18" customHeight="1" thickTop="1">
      <c r="A4" s="1140" t="s">
        <v>40</v>
      </c>
      <c r="B4" s="1140"/>
      <c r="C4" s="1397" t="s">
        <v>41</v>
      </c>
      <c r="D4" s="1397"/>
      <c r="E4" s="1397" t="s">
        <v>42</v>
      </c>
      <c r="F4" s="1397"/>
      <c r="G4" s="1397" t="s">
        <v>43</v>
      </c>
      <c r="H4" s="1397"/>
      <c r="I4" s="1397" t="s">
        <v>73</v>
      </c>
      <c r="J4" s="1397"/>
      <c r="K4" s="1397" t="s">
        <v>44</v>
      </c>
      <c r="L4" s="1397"/>
      <c r="M4" s="1397" t="s">
        <v>74</v>
      </c>
      <c r="N4" s="1397"/>
      <c r="O4" s="1397" t="s">
        <v>1335</v>
      </c>
      <c r="P4" s="1397"/>
      <c r="Q4" s="1397"/>
      <c r="R4" s="1164" t="s">
        <v>168</v>
      </c>
      <c r="S4" s="1164"/>
    </row>
    <row r="5" spans="1:19" ht="22.5" customHeight="1">
      <c r="A5" s="1141"/>
      <c r="B5" s="1141"/>
      <c r="C5" s="1431" t="s">
        <v>211</v>
      </c>
      <c r="D5" s="1431"/>
      <c r="E5" s="1431" t="s">
        <v>229</v>
      </c>
      <c r="F5" s="1431"/>
      <c r="G5" s="1431" t="s">
        <v>230</v>
      </c>
      <c r="H5" s="1431"/>
      <c r="I5" s="1431" t="s">
        <v>212</v>
      </c>
      <c r="J5" s="1431"/>
      <c r="K5" s="1431" t="s">
        <v>213</v>
      </c>
      <c r="L5" s="1431"/>
      <c r="M5" s="1431" t="s">
        <v>214</v>
      </c>
      <c r="N5" s="1431"/>
      <c r="O5" s="509"/>
      <c r="P5" s="534" t="s">
        <v>169</v>
      </c>
      <c r="Q5" s="534"/>
      <c r="R5" s="1165"/>
      <c r="S5" s="1165"/>
    </row>
    <row r="6" spans="1:19" ht="22.5" customHeight="1">
      <c r="A6" s="1141"/>
      <c r="B6" s="1141"/>
      <c r="C6" s="866" t="s">
        <v>33</v>
      </c>
      <c r="D6" s="866" t="s">
        <v>34</v>
      </c>
      <c r="E6" s="866" t="s">
        <v>33</v>
      </c>
      <c r="F6" s="866" t="s">
        <v>34</v>
      </c>
      <c r="G6" s="866" t="s">
        <v>33</v>
      </c>
      <c r="H6" s="866" t="s">
        <v>34</v>
      </c>
      <c r="I6" s="866" t="s">
        <v>33</v>
      </c>
      <c r="J6" s="866" t="s">
        <v>34</v>
      </c>
      <c r="K6" s="866" t="s">
        <v>33</v>
      </c>
      <c r="L6" s="866" t="s">
        <v>34</v>
      </c>
      <c r="M6" s="866" t="s">
        <v>33</v>
      </c>
      <c r="N6" s="866" t="s">
        <v>34</v>
      </c>
      <c r="O6" s="866" t="s">
        <v>33</v>
      </c>
      <c r="P6" s="866" t="s">
        <v>34</v>
      </c>
      <c r="Q6" s="866" t="s">
        <v>35</v>
      </c>
      <c r="R6" s="1165"/>
      <c r="S6" s="1165"/>
    </row>
    <row r="7" spans="1:19" ht="22.5" customHeight="1" thickBot="1">
      <c r="A7" s="1141"/>
      <c r="B7" s="1141"/>
      <c r="C7" s="871" t="s">
        <v>173</v>
      </c>
      <c r="D7" s="871" t="s">
        <v>172</v>
      </c>
      <c r="E7" s="871" t="s">
        <v>173</v>
      </c>
      <c r="F7" s="871" t="s">
        <v>172</v>
      </c>
      <c r="G7" s="871" t="s">
        <v>173</v>
      </c>
      <c r="H7" s="871" t="s">
        <v>172</v>
      </c>
      <c r="I7" s="871" t="s">
        <v>173</v>
      </c>
      <c r="J7" s="871" t="s">
        <v>172</v>
      </c>
      <c r="K7" s="871" t="s">
        <v>173</v>
      </c>
      <c r="L7" s="871" t="s">
        <v>172</v>
      </c>
      <c r="M7" s="871" t="s">
        <v>173</v>
      </c>
      <c r="N7" s="871" t="s">
        <v>172</v>
      </c>
      <c r="O7" s="871" t="s">
        <v>173</v>
      </c>
      <c r="P7" s="871" t="s">
        <v>172</v>
      </c>
      <c r="Q7" s="871" t="s">
        <v>169</v>
      </c>
      <c r="R7" s="1165"/>
      <c r="S7" s="1165"/>
    </row>
    <row r="8" spans="1:19" ht="19.5" customHeight="1">
      <c r="A8" s="1157" t="s">
        <v>52</v>
      </c>
      <c r="B8" s="1157"/>
      <c r="C8" s="903">
        <v>0</v>
      </c>
      <c r="D8" s="903">
        <v>0</v>
      </c>
      <c r="E8" s="903">
        <v>0</v>
      </c>
      <c r="F8" s="903">
        <v>0</v>
      </c>
      <c r="G8" s="903">
        <v>0</v>
      </c>
      <c r="H8" s="903">
        <v>0</v>
      </c>
      <c r="I8" s="903">
        <v>0</v>
      </c>
      <c r="J8" s="903">
        <v>0</v>
      </c>
      <c r="K8" s="903">
        <v>0</v>
      </c>
      <c r="L8" s="903">
        <v>0</v>
      </c>
      <c r="M8" s="903">
        <v>0</v>
      </c>
      <c r="N8" s="903">
        <v>0</v>
      </c>
      <c r="O8" s="903">
        <f>SUM(C8,E8,G8,I8,K8,M8)</f>
        <v>0</v>
      </c>
      <c r="P8" s="903">
        <f>SUM(D8,F8,H8,J8,L8,N8)</f>
        <v>0</v>
      </c>
      <c r="Q8" s="903">
        <f>SUM(O8:P8)</f>
        <v>0</v>
      </c>
      <c r="R8" s="1199" t="s">
        <v>583</v>
      </c>
      <c r="S8" s="1199"/>
    </row>
    <row r="9" spans="1:19" ht="19.5" customHeight="1">
      <c r="A9" s="1394" t="s">
        <v>53</v>
      </c>
      <c r="B9" s="1394"/>
      <c r="C9" s="97">
        <v>0</v>
      </c>
      <c r="D9" s="97">
        <v>0</v>
      </c>
      <c r="E9" s="97">
        <v>0</v>
      </c>
      <c r="F9" s="97">
        <v>0</v>
      </c>
      <c r="G9" s="97">
        <v>0</v>
      </c>
      <c r="H9" s="97">
        <v>0</v>
      </c>
      <c r="I9" s="97">
        <v>0</v>
      </c>
      <c r="J9" s="97">
        <v>0</v>
      </c>
      <c r="K9" s="97">
        <v>0</v>
      </c>
      <c r="L9" s="97">
        <v>0</v>
      </c>
      <c r="M9" s="97">
        <v>0</v>
      </c>
      <c r="N9" s="97">
        <v>0</v>
      </c>
      <c r="O9" s="97">
        <f t="shared" ref="O9:O27" si="0">SUM(C9,E9,G9,I9,K9,M9)</f>
        <v>0</v>
      </c>
      <c r="P9" s="97">
        <f t="shared" ref="P9:P27" si="1">SUM(D9,F9,H9,J9,L9,N9)</f>
        <v>0</v>
      </c>
      <c r="Q9" s="97">
        <f t="shared" ref="Q9:Q27" si="2">SUM(O9:P9)</f>
        <v>0</v>
      </c>
      <c r="R9" s="1159" t="s">
        <v>284</v>
      </c>
      <c r="S9" s="1159"/>
    </row>
    <row r="10" spans="1:19" ht="19.5" customHeight="1">
      <c r="A10" s="1394" t="s">
        <v>54</v>
      </c>
      <c r="B10" s="1394"/>
      <c r="C10" s="97">
        <v>0</v>
      </c>
      <c r="D10" s="97">
        <v>17</v>
      </c>
      <c r="E10" s="97">
        <v>2</v>
      </c>
      <c r="F10" s="97">
        <v>72</v>
      </c>
      <c r="G10" s="97">
        <v>0</v>
      </c>
      <c r="H10" s="97">
        <v>12</v>
      </c>
      <c r="I10" s="97">
        <v>0</v>
      </c>
      <c r="J10" s="97">
        <v>1</v>
      </c>
      <c r="K10" s="97">
        <v>0</v>
      </c>
      <c r="L10" s="97">
        <v>0</v>
      </c>
      <c r="M10" s="97">
        <v>0</v>
      </c>
      <c r="N10" s="97">
        <v>0</v>
      </c>
      <c r="O10" s="97">
        <f t="shared" si="0"/>
        <v>2</v>
      </c>
      <c r="P10" s="97">
        <f t="shared" si="1"/>
        <v>102</v>
      </c>
      <c r="Q10" s="97">
        <f t="shared" si="2"/>
        <v>104</v>
      </c>
      <c r="R10" s="1178" t="s">
        <v>175</v>
      </c>
      <c r="S10" s="1178"/>
    </row>
    <row r="11" spans="1:19" ht="19.5" customHeight="1">
      <c r="A11" s="1394" t="s">
        <v>55</v>
      </c>
      <c r="B11" s="1394"/>
      <c r="C11" s="97">
        <v>2</v>
      </c>
      <c r="D11" s="97">
        <v>1</v>
      </c>
      <c r="E11" s="97">
        <v>18</v>
      </c>
      <c r="F11" s="97">
        <v>15</v>
      </c>
      <c r="G11" s="97">
        <v>0</v>
      </c>
      <c r="H11" s="97">
        <v>2</v>
      </c>
      <c r="I11" s="97">
        <v>0</v>
      </c>
      <c r="J11" s="97">
        <v>1</v>
      </c>
      <c r="K11" s="97">
        <v>0</v>
      </c>
      <c r="L11" s="97">
        <v>1</v>
      </c>
      <c r="M11" s="97">
        <v>0</v>
      </c>
      <c r="N11" s="97">
        <v>0</v>
      </c>
      <c r="O11" s="97">
        <f t="shared" si="0"/>
        <v>20</v>
      </c>
      <c r="P11" s="97">
        <f t="shared" si="1"/>
        <v>20</v>
      </c>
      <c r="Q11" s="97">
        <f t="shared" si="2"/>
        <v>40</v>
      </c>
      <c r="R11" s="1178" t="s">
        <v>676</v>
      </c>
      <c r="S11" s="1178"/>
    </row>
    <row r="12" spans="1:19" ht="19.5" customHeight="1">
      <c r="A12" s="1485" t="s">
        <v>295</v>
      </c>
      <c r="B12" s="295" t="s">
        <v>270</v>
      </c>
      <c r="C12" s="97">
        <v>0</v>
      </c>
      <c r="D12" s="97">
        <v>4</v>
      </c>
      <c r="E12" s="97">
        <v>0</v>
      </c>
      <c r="F12" s="97">
        <v>32</v>
      </c>
      <c r="G12" s="97">
        <v>0</v>
      </c>
      <c r="H12" s="97">
        <v>6</v>
      </c>
      <c r="I12" s="97">
        <v>0</v>
      </c>
      <c r="J12" s="97">
        <v>1</v>
      </c>
      <c r="K12" s="97">
        <v>0</v>
      </c>
      <c r="L12" s="97">
        <v>0</v>
      </c>
      <c r="M12" s="97">
        <v>0</v>
      </c>
      <c r="N12" s="97">
        <v>0</v>
      </c>
      <c r="O12" s="97">
        <f t="shared" si="0"/>
        <v>0</v>
      </c>
      <c r="P12" s="97">
        <f t="shared" si="1"/>
        <v>43</v>
      </c>
      <c r="Q12" s="97">
        <f t="shared" si="2"/>
        <v>43</v>
      </c>
      <c r="R12" s="502" t="s">
        <v>288</v>
      </c>
      <c r="S12" s="1220" t="s">
        <v>167</v>
      </c>
    </row>
    <row r="13" spans="1:19" ht="19.5" customHeight="1">
      <c r="A13" s="1485"/>
      <c r="B13" s="295" t="s">
        <v>271</v>
      </c>
      <c r="C13" s="97">
        <v>0</v>
      </c>
      <c r="D13" s="97">
        <v>6</v>
      </c>
      <c r="E13" s="97">
        <v>3</v>
      </c>
      <c r="F13" s="97">
        <v>52</v>
      </c>
      <c r="G13" s="97">
        <v>0</v>
      </c>
      <c r="H13" s="97">
        <v>0</v>
      </c>
      <c r="I13" s="97">
        <v>0</v>
      </c>
      <c r="J13" s="97">
        <v>0</v>
      </c>
      <c r="K13" s="97">
        <v>0</v>
      </c>
      <c r="L13" s="97">
        <v>0</v>
      </c>
      <c r="M13" s="97">
        <v>0</v>
      </c>
      <c r="N13" s="97">
        <v>0</v>
      </c>
      <c r="O13" s="97">
        <f t="shared" si="0"/>
        <v>3</v>
      </c>
      <c r="P13" s="97">
        <f t="shared" si="1"/>
        <v>58</v>
      </c>
      <c r="Q13" s="97">
        <f t="shared" si="2"/>
        <v>61</v>
      </c>
      <c r="R13" s="502" t="s">
        <v>289</v>
      </c>
      <c r="S13" s="1220"/>
    </row>
    <row r="14" spans="1:19" ht="19.5" customHeight="1">
      <c r="A14" s="1485"/>
      <c r="B14" s="295" t="s">
        <v>272</v>
      </c>
      <c r="C14" s="97">
        <v>3</v>
      </c>
      <c r="D14" s="97">
        <v>5</v>
      </c>
      <c r="E14" s="97">
        <v>67</v>
      </c>
      <c r="F14" s="97">
        <v>19</v>
      </c>
      <c r="G14" s="97">
        <v>2</v>
      </c>
      <c r="H14" s="97">
        <v>1</v>
      </c>
      <c r="I14" s="97">
        <v>0</v>
      </c>
      <c r="J14" s="97">
        <v>1</v>
      </c>
      <c r="K14" s="97">
        <v>0</v>
      </c>
      <c r="L14" s="97">
        <v>0</v>
      </c>
      <c r="M14" s="97">
        <v>0</v>
      </c>
      <c r="N14" s="97">
        <v>0</v>
      </c>
      <c r="O14" s="97">
        <f t="shared" si="0"/>
        <v>72</v>
      </c>
      <c r="P14" s="97">
        <f t="shared" si="1"/>
        <v>26</v>
      </c>
      <c r="Q14" s="97">
        <f t="shared" si="2"/>
        <v>98</v>
      </c>
      <c r="R14" s="502" t="s">
        <v>290</v>
      </c>
      <c r="S14" s="1220"/>
    </row>
    <row r="15" spans="1:19" ht="19.5" customHeight="1">
      <c r="A15" s="1485"/>
      <c r="B15" s="295" t="s">
        <v>267</v>
      </c>
      <c r="C15" s="97">
        <v>0</v>
      </c>
      <c r="D15" s="97">
        <v>0</v>
      </c>
      <c r="E15" s="97">
        <v>0</v>
      </c>
      <c r="F15" s="97">
        <v>0</v>
      </c>
      <c r="G15" s="97">
        <v>0</v>
      </c>
      <c r="H15" s="97">
        <v>0</v>
      </c>
      <c r="I15" s="97">
        <v>0</v>
      </c>
      <c r="J15" s="97">
        <v>0</v>
      </c>
      <c r="K15" s="97">
        <v>0</v>
      </c>
      <c r="L15" s="97">
        <v>0</v>
      </c>
      <c r="M15" s="97">
        <v>0</v>
      </c>
      <c r="N15" s="97">
        <v>0</v>
      </c>
      <c r="O15" s="97">
        <f t="shared" si="0"/>
        <v>0</v>
      </c>
      <c r="P15" s="97">
        <f t="shared" si="1"/>
        <v>0</v>
      </c>
      <c r="Q15" s="97">
        <f t="shared" si="2"/>
        <v>0</v>
      </c>
      <c r="R15" s="502" t="s">
        <v>291</v>
      </c>
      <c r="S15" s="1220"/>
    </row>
    <row r="16" spans="1:19" ht="19.5" customHeight="1">
      <c r="A16" s="1485"/>
      <c r="B16" s="295" t="s">
        <v>268</v>
      </c>
      <c r="C16" s="97">
        <v>0</v>
      </c>
      <c r="D16" s="97">
        <v>0</v>
      </c>
      <c r="E16" s="97">
        <v>34</v>
      </c>
      <c r="F16" s="97">
        <v>31</v>
      </c>
      <c r="G16" s="97">
        <v>0</v>
      </c>
      <c r="H16" s="97">
        <v>0</v>
      </c>
      <c r="I16" s="97">
        <v>0</v>
      </c>
      <c r="J16" s="97">
        <v>0</v>
      </c>
      <c r="K16" s="97">
        <v>0</v>
      </c>
      <c r="L16" s="97">
        <v>0</v>
      </c>
      <c r="M16" s="97">
        <v>0</v>
      </c>
      <c r="N16" s="97">
        <v>0</v>
      </c>
      <c r="O16" s="97">
        <f t="shared" si="0"/>
        <v>34</v>
      </c>
      <c r="P16" s="97">
        <f t="shared" si="1"/>
        <v>31</v>
      </c>
      <c r="Q16" s="97">
        <f t="shared" si="2"/>
        <v>65</v>
      </c>
      <c r="R16" s="502" t="s">
        <v>292</v>
      </c>
      <c r="S16" s="1220"/>
    </row>
    <row r="17" spans="1:19" ht="19.5" customHeight="1">
      <c r="A17" s="1485"/>
      <c r="B17" s="295" t="s">
        <v>269</v>
      </c>
      <c r="C17" s="97">
        <v>4</v>
      </c>
      <c r="D17" s="97">
        <v>52</v>
      </c>
      <c r="E17" s="97">
        <v>25</v>
      </c>
      <c r="F17" s="97">
        <v>40</v>
      </c>
      <c r="G17" s="97">
        <v>0</v>
      </c>
      <c r="H17" s="97">
        <v>1</v>
      </c>
      <c r="I17" s="97">
        <v>0</v>
      </c>
      <c r="J17" s="97">
        <v>0</v>
      </c>
      <c r="K17" s="97">
        <v>0</v>
      </c>
      <c r="L17" s="97">
        <v>0</v>
      </c>
      <c r="M17" s="97">
        <v>0</v>
      </c>
      <c r="N17" s="97">
        <v>0</v>
      </c>
      <c r="O17" s="97">
        <f t="shared" si="0"/>
        <v>29</v>
      </c>
      <c r="P17" s="97">
        <f t="shared" si="1"/>
        <v>93</v>
      </c>
      <c r="Q17" s="97">
        <f t="shared" si="2"/>
        <v>122</v>
      </c>
      <c r="R17" s="502" t="s">
        <v>293</v>
      </c>
      <c r="S17" s="1220"/>
    </row>
    <row r="18" spans="1:19" ht="19.5" customHeight="1">
      <c r="A18" s="296" t="s">
        <v>63</v>
      </c>
      <c r="B18" s="294"/>
      <c r="C18" s="97">
        <v>0</v>
      </c>
      <c r="D18" s="97">
        <v>0</v>
      </c>
      <c r="E18" s="97">
        <v>0</v>
      </c>
      <c r="F18" s="97">
        <v>0</v>
      </c>
      <c r="G18" s="97">
        <v>0</v>
      </c>
      <c r="H18" s="97">
        <v>0</v>
      </c>
      <c r="I18" s="97">
        <v>0</v>
      </c>
      <c r="J18" s="97">
        <v>0</v>
      </c>
      <c r="K18" s="97">
        <v>0</v>
      </c>
      <c r="L18" s="97">
        <v>0</v>
      </c>
      <c r="M18" s="97">
        <v>0</v>
      </c>
      <c r="N18" s="97">
        <v>0</v>
      </c>
      <c r="O18" s="97">
        <f t="shared" si="0"/>
        <v>0</v>
      </c>
      <c r="P18" s="97">
        <f t="shared" si="1"/>
        <v>0</v>
      </c>
      <c r="Q18" s="97">
        <f t="shared" si="2"/>
        <v>0</v>
      </c>
      <c r="R18" s="1178" t="s">
        <v>281</v>
      </c>
      <c r="S18" s="1178"/>
    </row>
    <row r="19" spans="1:19" ht="19.5" customHeight="1">
      <c r="A19" s="1394" t="s">
        <v>64</v>
      </c>
      <c r="B19" s="1394"/>
      <c r="C19" s="97">
        <v>2</v>
      </c>
      <c r="D19" s="97">
        <v>3</v>
      </c>
      <c r="E19" s="97">
        <v>14</v>
      </c>
      <c r="F19" s="97">
        <v>28</v>
      </c>
      <c r="G19" s="97">
        <v>2</v>
      </c>
      <c r="H19" s="97">
        <v>4</v>
      </c>
      <c r="I19" s="97">
        <v>0</v>
      </c>
      <c r="J19" s="97">
        <v>0</v>
      </c>
      <c r="K19" s="97">
        <v>0</v>
      </c>
      <c r="L19" s="97">
        <v>1</v>
      </c>
      <c r="M19" s="97">
        <v>1</v>
      </c>
      <c r="N19" s="97">
        <v>0</v>
      </c>
      <c r="O19" s="97">
        <f t="shared" si="0"/>
        <v>19</v>
      </c>
      <c r="P19" s="97">
        <f t="shared" si="1"/>
        <v>36</v>
      </c>
      <c r="Q19" s="97">
        <f t="shared" si="2"/>
        <v>55</v>
      </c>
      <c r="R19" s="1178" t="s">
        <v>177</v>
      </c>
      <c r="S19" s="1178"/>
    </row>
    <row r="20" spans="1:19" ht="19.5" customHeight="1">
      <c r="A20" s="1466" t="s">
        <v>111</v>
      </c>
      <c r="B20" s="1466"/>
      <c r="C20" s="97">
        <v>0</v>
      </c>
      <c r="D20" s="97">
        <v>1</v>
      </c>
      <c r="E20" s="97">
        <v>0</v>
      </c>
      <c r="F20" s="97">
        <v>58</v>
      </c>
      <c r="G20" s="97">
        <v>0</v>
      </c>
      <c r="H20" s="97">
        <v>0</v>
      </c>
      <c r="I20" s="97">
        <v>0</v>
      </c>
      <c r="J20" s="97">
        <v>0</v>
      </c>
      <c r="K20" s="97">
        <v>0</v>
      </c>
      <c r="L20" s="97">
        <v>0</v>
      </c>
      <c r="M20" s="97">
        <v>0</v>
      </c>
      <c r="N20" s="97">
        <v>0</v>
      </c>
      <c r="O20" s="97">
        <f t="shared" si="0"/>
        <v>0</v>
      </c>
      <c r="P20" s="97">
        <f t="shared" si="1"/>
        <v>59</v>
      </c>
      <c r="Q20" s="97">
        <f t="shared" si="2"/>
        <v>59</v>
      </c>
      <c r="R20" s="1178" t="s">
        <v>178</v>
      </c>
      <c r="S20" s="1178"/>
    </row>
    <row r="21" spans="1:19" ht="19.5" customHeight="1">
      <c r="A21" s="1466" t="s">
        <v>112</v>
      </c>
      <c r="B21" s="1466"/>
      <c r="C21" s="97">
        <v>6</v>
      </c>
      <c r="D21" s="97">
        <v>5</v>
      </c>
      <c r="E21" s="97">
        <v>86</v>
      </c>
      <c r="F21" s="97">
        <v>166</v>
      </c>
      <c r="G21" s="97">
        <v>7</v>
      </c>
      <c r="H21" s="97">
        <v>9</v>
      </c>
      <c r="I21" s="97">
        <v>0</v>
      </c>
      <c r="J21" s="97">
        <v>2</v>
      </c>
      <c r="K21" s="97">
        <v>1</v>
      </c>
      <c r="L21" s="97">
        <v>1</v>
      </c>
      <c r="M21" s="97">
        <v>0</v>
      </c>
      <c r="N21" s="97">
        <v>1</v>
      </c>
      <c r="O21" s="97">
        <f t="shared" si="0"/>
        <v>100</v>
      </c>
      <c r="P21" s="97">
        <f t="shared" si="1"/>
        <v>184</v>
      </c>
      <c r="Q21" s="97">
        <f t="shared" si="2"/>
        <v>284</v>
      </c>
      <c r="R21" s="1178" t="s">
        <v>285</v>
      </c>
      <c r="S21" s="1178"/>
    </row>
    <row r="22" spans="1:19" ht="19.5" customHeight="1">
      <c r="A22" s="1394" t="s">
        <v>133</v>
      </c>
      <c r="B22" s="1394"/>
      <c r="C22" s="97">
        <v>10</v>
      </c>
      <c r="D22" s="97">
        <v>0</v>
      </c>
      <c r="E22" s="97">
        <v>111</v>
      </c>
      <c r="F22" s="97">
        <v>1</v>
      </c>
      <c r="G22" s="97">
        <v>12</v>
      </c>
      <c r="H22" s="97">
        <v>1</v>
      </c>
      <c r="I22" s="97">
        <v>1</v>
      </c>
      <c r="J22" s="97">
        <v>0</v>
      </c>
      <c r="K22" s="97">
        <v>1</v>
      </c>
      <c r="L22" s="97">
        <v>0</v>
      </c>
      <c r="M22" s="97">
        <v>0</v>
      </c>
      <c r="N22" s="97">
        <v>0</v>
      </c>
      <c r="O22" s="97">
        <f t="shared" si="0"/>
        <v>135</v>
      </c>
      <c r="P22" s="97">
        <f t="shared" si="1"/>
        <v>2</v>
      </c>
      <c r="Q22" s="97">
        <f t="shared" si="2"/>
        <v>137</v>
      </c>
      <c r="R22" s="1178" t="s">
        <v>853</v>
      </c>
      <c r="S22" s="1178"/>
    </row>
    <row r="23" spans="1:19" ht="19.5" customHeight="1">
      <c r="A23" s="1394" t="s">
        <v>68</v>
      </c>
      <c r="B23" s="1394"/>
      <c r="C23" s="97">
        <v>0</v>
      </c>
      <c r="D23" s="97">
        <v>0</v>
      </c>
      <c r="E23" s="97">
        <v>2</v>
      </c>
      <c r="F23" s="97">
        <v>32</v>
      </c>
      <c r="G23" s="97">
        <v>0</v>
      </c>
      <c r="H23" s="97">
        <v>0</v>
      </c>
      <c r="I23" s="97">
        <v>0</v>
      </c>
      <c r="J23" s="97">
        <v>0</v>
      </c>
      <c r="K23" s="97">
        <v>0</v>
      </c>
      <c r="L23" s="97">
        <v>0</v>
      </c>
      <c r="M23" s="97">
        <v>0</v>
      </c>
      <c r="N23" s="97">
        <v>0</v>
      </c>
      <c r="O23" s="97">
        <f t="shared" si="0"/>
        <v>2</v>
      </c>
      <c r="P23" s="97">
        <f t="shared" si="1"/>
        <v>32</v>
      </c>
      <c r="Q23" s="97">
        <f t="shared" si="2"/>
        <v>34</v>
      </c>
      <c r="R23" s="1178" t="s">
        <v>287</v>
      </c>
      <c r="S23" s="1178"/>
    </row>
    <row r="24" spans="1:19" ht="19.5" customHeight="1">
      <c r="A24" s="1394" t="s">
        <v>69</v>
      </c>
      <c r="B24" s="1394"/>
      <c r="C24" s="97">
        <v>0</v>
      </c>
      <c r="D24" s="97">
        <v>2</v>
      </c>
      <c r="E24" s="97">
        <v>28</v>
      </c>
      <c r="F24" s="97">
        <v>31</v>
      </c>
      <c r="G24" s="97">
        <v>3</v>
      </c>
      <c r="H24" s="97">
        <v>8</v>
      </c>
      <c r="I24" s="97">
        <v>0</v>
      </c>
      <c r="J24" s="97">
        <v>2</v>
      </c>
      <c r="K24" s="97">
        <v>0</v>
      </c>
      <c r="L24" s="97">
        <v>0</v>
      </c>
      <c r="M24" s="97">
        <v>0</v>
      </c>
      <c r="N24" s="97">
        <v>0</v>
      </c>
      <c r="O24" s="97">
        <f t="shared" si="0"/>
        <v>31</v>
      </c>
      <c r="P24" s="97">
        <f t="shared" si="1"/>
        <v>43</v>
      </c>
      <c r="Q24" s="97">
        <f t="shared" si="2"/>
        <v>74</v>
      </c>
      <c r="R24" s="1178" t="s">
        <v>182</v>
      </c>
      <c r="S24" s="1178"/>
    </row>
    <row r="25" spans="1:19" ht="19.5" customHeight="1">
      <c r="A25" s="1394" t="s">
        <v>70</v>
      </c>
      <c r="B25" s="1394"/>
      <c r="C25" s="97">
        <v>0</v>
      </c>
      <c r="D25" s="97">
        <v>2</v>
      </c>
      <c r="E25" s="97">
        <v>0</v>
      </c>
      <c r="F25" s="97">
        <v>36</v>
      </c>
      <c r="G25" s="97">
        <v>0</v>
      </c>
      <c r="H25" s="97">
        <v>0</v>
      </c>
      <c r="I25" s="97">
        <v>0</v>
      </c>
      <c r="J25" s="97">
        <v>0</v>
      </c>
      <c r="K25" s="97">
        <v>0</v>
      </c>
      <c r="L25" s="97">
        <v>0</v>
      </c>
      <c r="M25" s="97">
        <v>0</v>
      </c>
      <c r="N25" s="97">
        <v>0</v>
      </c>
      <c r="O25" s="97">
        <f t="shared" si="0"/>
        <v>0</v>
      </c>
      <c r="P25" s="97">
        <f t="shared" si="1"/>
        <v>38</v>
      </c>
      <c r="Q25" s="97">
        <f t="shared" si="2"/>
        <v>38</v>
      </c>
      <c r="R25" s="1178" t="s">
        <v>183</v>
      </c>
      <c r="S25" s="1178"/>
    </row>
    <row r="26" spans="1:19" ht="19.5" customHeight="1">
      <c r="A26" s="1394" t="s">
        <v>71</v>
      </c>
      <c r="B26" s="1394"/>
      <c r="C26" s="97">
        <v>0</v>
      </c>
      <c r="D26" s="97">
        <v>2</v>
      </c>
      <c r="E26" s="97">
        <v>31</v>
      </c>
      <c r="F26" s="97">
        <v>40</v>
      </c>
      <c r="G26" s="97">
        <v>3</v>
      </c>
      <c r="H26" s="97">
        <v>5</v>
      </c>
      <c r="I26" s="97">
        <v>1</v>
      </c>
      <c r="J26" s="97">
        <v>0</v>
      </c>
      <c r="K26" s="97">
        <v>0</v>
      </c>
      <c r="L26" s="97">
        <v>0</v>
      </c>
      <c r="M26" s="97">
        <v>0</v>
      </c>
      <c r="N26" s="97">
        <v>0</v>
      </c>
      <c r="O26" s="97">
        <f t="shared" si="0"/>
        <v>35</v>
      </c>
      <c r="P26" s="97">
        <f t="shared" si="1"/>
        <v>47</v>
      </c>
      <c r="Q26" s="97">
        <f t="shared" si="2"/>
        <v>82</v>
      </c>
      <c r="R26" s="1178" t="s">
        <v>671</v>
      </c>
      <c r="S26" s="1178"/>
    </row>
    <row r="27" spans="1:19" ht="19.5" customHeight="1" thickBot="1">
      <c r="A27" s="1435" t="s">
        <v>72</v>
      </c>
      <c r="B27" s="1435"/>
      <c r="C27" s="868">
        <v>1</v>
      </c>
      <c r="D27" s="868">
        <v>1</v>
      </c>
      <c r="E27" s="868">
        <v>33</v>
      </c>
      <c r="F27" s="868">
        <v>33</v>
      </c>
      <c r="G27" s="868">
        <v>0</v>
      </c>
      <c r="H27" s="868">
        <v>1</v>
      </c>
      <c r="I27" s="868">
        <v>0</v>
      </c>
      <c r="J27" s="868">
        <v>0</v>
      </c>
      <c r="K27" s="868">
        <v>0</v>
      </c>
      <c r="L27" s="868">
        <v>0</v>
      </c>
      <c r="M27" s="868">
        <v>0</v>
      </c>
      <c r="N27" s="868">
        <v>0</v>
      </c>
      <c r="O27" s="868">
        <f t="shared" si="0"/>
        <v>34</v>
      </c>
      <c r="P27" s="868">
        <f t="shared" si="1"/>
        <v>35</v>
      </c>
      <c r="Q27" s="868">
        <f t="shared" si="2"/>
        <v>69</v>
      </c>
      <c r="R27" s="1258" t="s">
        <v>282</v>
      </c>
      <c r="S27" s="1258"/>
    </row>
    <row r="28" spans="1:19" ht="19.5" customHeight="1" thickBot="1">
      <c r="A28" s="1436" t="s">
        <v>32</v>
      </c>
      <c r="B28" s="1436"/>
      <c r="C28" s="872">
        <f>SUM(C9:C27)</f>
        <v>28</v>
      </c>
      <c r="D28" s="872">
        <f t="shared" ref="D28:Q28" si="3">SUM(D9:D27)</f>
        <v>101</v>
      </c>
      <c r="E28" s="872">
        <f t="shared" si="3"/>
        <v>454</v>
      </c>
      <c r="F28" s="872">
        <f t="shared" si="3"/>
        <v>686</v>
      </c>
      <c r="G28" s="872">
        <f t="shared" si="3"/>
        <v>29</v>
      </c>
      <c r="H28" s="872">
        <f t="shared" si="3"/>
        <v>50</v>
      </c>
      <c r="I28" s="872">
        <f t="shared" si="3"/>
        <v>2</v>
      </c>
      <c r="J28" s="872">
        <f t="shared" si="3"/>
        <v>8</v>
      </c>
      <c r="K28" s="872">
        <f t="shared" si="3"/>
        <v>2</v>
      </c>
      <c r="L28" s="872">
        <f t="shared" si="3"/>
        <v>3</v>
      </c>
      <c r="M28" s="872">
        <f t="shared" si="3"/>
        <v>1</v>
      </c>
      <c r="N28" s="872">
        <f t="shared" si="3"/>
        <v>1</v>
      </c>
      <c r="O28" s="872">
        <f t="shared" si="3"/>
        <v>516</v>
      </c>
      <c r="P28" s="872">
        <f t="shared" si="3"/>
        <v>849</v>
      </c>
      <c r="Q28" s="872">
        <f t="shared" si="3"/>
        <v>1365</v>
      </c>
      <c r="R28" s="1260" t="s">
        <v>169</v>
      </c>
      <c r="S28" s="1260"/>
    </row>
    <row r="29" spans="1:19" ht="13.5" thickTop="1">
      <c r="R29" s="322"/>
      <c r="S29" s="322"/>
    </row>
    <row r="30" spans="1:19">
      <c r="R30" s="322"/>
      <c r="S30" s="322"/>
    </row>
    <row r="31" spans="1:19">
      <c r="R31" s="322"/>
      <c r="S31" s="322"/>
    </row>
    <row r="117" spans="3:15">
      <c r="C117" s="140"/>
      <c r="D117" s="140"/>
      <c r="E117" s="140"/>
      <c r="F117" s="140"/>
      <c r="G117" s="140"/>
      <c r="H117" s="140"/>
      <c r="I117" s="140"/>
      <c r="J117" s="140"/>
      <c r="K117" s="140"/>
      <c r="L117" s="140"/>
      <c r="M117" s="140"/>
      <c r="N117" s="140"/>
      <c r="O117" s="140"/>
    </row>
    <row r="118" spans="3:15">
      <c r="C118" s="140"/>
      <c r="D118" s="140"/>
      <c r="E118" s="140"/>
      <c r="F118" s="140"/>
      <c r="G118" s="140"/>
      <c r="H118" s="140"/>
      <c r="I118" s="140"/>
      <c r="J118" s="140"/>
      <c r="K118" s="140"/>
      <c r="L118" s="140"/>
      <c r="M118" s="140"/>
      <c r="N118" s="140"/>
      <c r="O118" s="140"/>
    </row>
    <row r="119" spans="3:15">
      <c r="C119" s="140"/>
      <c r="D119" s="140"/>
      <c r="E119" s="140"/>
      <c r="F119" s="140"/>
      <c r="G119" s="140"/>
      <c r="H119" s="140"/>
      <c r="I119" s="140"/>
      <c r="J119" s="140"/>
      <c r="K119" s="140"/>
      <c r="L119" s="140"/>
      <c r="M119" s="140"/>
      <c r="N119" s="140"/>
      <c r="O119" s="140"/>
    </row>
    <row r="120" spans="3:15">
      <c r="C120" s="140"/>
      <c r="D120" s="140"/>
      <c r="E120" s="140"/>
      <c r="F120" s="140"/>
      <c r="G120" s="140"/>
      <c r="H120" s="140"/>
      <c r="I120" s="140"/>
      <c r="J120" s="140"/>
      <c r="K120" s="140"/>
      <c r="L120" s="140"/>
      <c r="M120" s="140"/>
      <c r="N120" s="140"/>
      <c r="O120" s="140"/>
    </row>
  </sheetData>
  <mergeCells count="50">
    <mergeCell ref="R28:S28"/>
    <mergeCell ref="M5:N5"/>
    <mergeCell ref="G5:H5"/>
    <mergeCell ref="K5:L5"/>
    <mergeCell ref="R27:S27"/>
    <mergeCell ref="R22:S22"/>
    <mergeCell ref="R23:S23"/>
    <mergeCell ref="R24:S24"/>
    <mergeCell ref="R25:S25"/>
    <mergeCell ref="R26:S26"/>
    <mergeCell ref="S12:S17"/>
    <mergeCell ref="R19:S19"/>
    <mergeCell ref="R20:S20"/>
    <mergeCell ref="R21:S21"/>
    <mergeCell ref="R18:S18"/>
    <mergeCell ref="R8:S8"/>
    <mergeCell ref="A9:B9"/>
    <mergeCell ref="A10:B10"/>
    <mergeCell ref="A11:B11"/>
    <mergeCell ref="C5:D5"/>
    <mergeCell ref="E5:F5"/>
    <mergeCell ref="A8:B8"/>
    <mergeCell ref="A1:S1"/>
    <mergeCell ref="A27:B27"/>
    <mergeCell ref="A28:B28"/>
    <mergeCell ref="A12:A17"/>
    <mergeCell ref="A19:B19"/>
    <mergeCell ref="A20:B20"/>
    <mergeCell ref="A21:B21"/>
    <mergeCell ref="A22:B22"/>
    <mergeCell ref="A23:B23"/>
    <mergeCell ref="A24:B24"/>
    <mergeCell ref="A25:B25"/>
    <mergeCell ref="R4:S7"/>
    <mergeCell ref="R9:S9"/>
    <mergeCell ref="R10:S10"/>
    <mergeCell ref="R11:S11"/>
    <mergeCell ref="A26:B26"/>
    <mergeCell ref="M4:N4"/>
    <mergeCell ref="O4:Q4"/>
    <mergeCell ref="A3:B3"/>
    <mergeCell ref="A4:B7"/>
    <mergeCell ref="A2:S2"/>
    <mergeCell ref="I5:J5"/>
    <mergeCell ref="R3:S3"/>
    <mergeCell ref="C4:D4"/>
    <mergeCell ref="E4:F4"/>
    <mergeCell ref="G4:H4"/>
    <mergeCell ref="I4:J4"/>
    <mergeCell ref="K4:L4"/>
  </mergeCells>
  <printOptions horizontalCentered="1"/>
  <pageMargins left="1" right="1" top="1" bottom="1" header="1" footer="1"/>
  <pageSetup paperSize="9" scale="80" firstPageNumber="101" orientation="landscape" useFirstPageNumber="1"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7" tint="-0.249977111117893"/>
    <pageSetUpPr autoPageBreaks="0"/>
  </sheetPr>
  <dimension ref="A1:T148"/>
  <sheetViews>
    <sheetView rightToLeft="1" view="pageBreakPreview" topLeftCell="A118" zoomScale="80" zoomScaleSheetLayoutView="80" workbookViewId="0">
      <selection activeCell="AA59" sqref="AA59"/>
    </sheetView>
  </sheetViews>
  <sheetFormatPr defaultRowHeight="12.75"/>
  <cols>
    <col min="1" max="1" width="4.42578125" style="133" customWidth="1"/>
    <col min="2" max="2" width="10.42578125" style="133" customWidth="1"/>
    <col min="3" max="4" width="9.28515625" style="133" customWidth="1"/>
    <col min="5" max="6" width="10.28515625" style="133" customWidth="1"/>
    <col min="7" max="7" width="9" style="133" customWidth="1"/>
    <col min="8" max="8" width="7.7109375" style="133" customWidth="1"/>
    <col min="9" max="9" width="8.5703125" style="133" customWidth="1"/>
    <col min="10" max="10" width="7.5703125" style="133" customWidth="1"/>
    <col min="11" max="11" width="9" style="133" customWidth="1"/>
    <col min="12" max="12" width="9.5703125" style="133" customWidth="1"/>
    <col min="13" max="13" width="9.85546875" style="133" customWidth="1"/>
    <col min="14" max="14" width="9.42578125" style="133" customWidth="1"/>
    <col min="15" max="15" width="10.28515625" style="133" customWidth="1"/>
    <col min="16" max="16" width="16.5703125" style="133" customWidth="1"/>
    <col min="17" max="17" width="4.28515625" style="133" customWidth="1"/>
    <col min="18" max="16384" width="9.140625" style="133"/>
  </cols>
  <sheetData>
    <row r="1" spans="1:17" ht="21" customHeight="1">
      <c r="A1" s="1252" t="s">
        <v>1310</v>
      </c>
      <c r="B1" s="1252"/>
      <c r="C1" s="1252"/>
      <c r="D1" s="1252"/>
      <c r="E1" s="1252"/>
      <c r="F1" s="1252"/>
      <c r="G1" s="1252"/>
      <c r="H1" s="1252"/>
      <c r="I1" s="1252"/>
      <c r="J1" s="1252"/>
      <c r="K1" s="1252"/>
      <c r="L1" s="1252"/>
      <c r="M1" s="1252"/>
      <c r="N1" s="1252"/>
      <c r="O1" s="1252"/>
      <c r="P1" s="1252"/>
      <c r="Q1" s="1252"/>
    </row>
    <row r="2" spans="1:17" ht="21" customHeight="1">
      <c r="A2" s="1523" t="s">
        <v>832</v>
      </c>
      <c r="B2" s="1523"/>
      <c r="C2" s="1523"/>
      <c r="D2" s="1523"/>
      <c r="E2" s="1523"/>
      <c r="F2" s="1523"/>
      <c r="G2" s="1523"/>
      <c r="H2" s="1523"/>
      <c r="I2" s="1523"/>
      <c r="J2" s="1523"/>
      <c r="K2" s="1523"/>
      <c r="L2" s="1523"/>
      <c r="M2" s="1523"/>
      <c r="N2" s="1523"/>
      <c r="O2" s="1523"/>
      <c r="P2" s="1523"/>
      <c r="Q2" s="1523"/>
    </row>
    <row r="3" spans="1:17" ht="21.75" customHeight="1" thickBot="1">
      <c r="A3" s="1428" t="s">
        <v>1137</v>
      </c>
      <c r="B3" s="1428"/>
      <c r="C3" s="229"/>
      <c r="D3" s="229"/>
      <c r="E3" s="229"/>
      <c r="F3" s="229"/>
      <c r="G3" s="229"/>
      <c r="H3" s="229"/>
      <c r="I3" s="229"/>
      <c r="J3" s="229"/>
      <c r="K3" s="229"/>
      <c r="L3" s="229"/>
      <c r="M3" s="229"/>
      <c r="N3" s="179"/>
      <c r="O3" s="179"/>
      <c r="P3" s="1429" t="s">
        <v>1138</v>
      </c>
      <c r="Q3" s="1429"/>
    </row>
    <row r="4" spans="1:17" ht="18.75" customHeight="1" thickTop="1">
      <c r="A4" s="1140" t="s">
        <v>40</v>
      </c>
      <c r="B4" s="1140"/>
      <c r="C4" s="1463" t="s">
        <v>43</v>
      </c>
      <c r="D4" s="1463"/>
      <c r="E4" s="1463" t="s">
        <v>73</v>
      </c>
      <c r="F4" s="1463"/>
      <c r="G4" s="1463" t="s">
        <v>44</v>
      </c>
      <c r="H4" s="1463"/>
      <c r="I4" s="1463" t="s">
        <v>74</v>
      </c>
      <c r="J4" s="1463"/>
      <c r="K4" s="1463" t="s">
        <v>77</v>
      </c>
      <c r="L4" s="1463"/>
      <c r="M4" s="1463" t="s">
        <v>1335</v>
      </c>
      <c r="N4" s="1463"/>
      <c r="O4" s="1463"/>
      <c r="P4" s="1164" t="s">
        <v>168</v>
      </c>
      <c r="Q4" s="1164"/>
    </row>
    <row r="5" spans="1:17" ht="18.75" customHeight="1">
      <c r="A5" s="1141"/>
      <c r="B5" s="1141"/>
      <c r="C5" s="1464" t="s">
        <v>209</v>
      </c>
      <c r="D5" s="1464"/>
      <c r="E5" s="1464" t="s">
        <v>201</v>
      </c>
      <c r="F5" s="1464"/>
      <c r="G5" s="1464" t="s">
        <v>202</v>
      </c>
      <c r="H5" s="1464"/>
      <c r="I5" s="1464" t="s">
        <v>203</v>
      </c>
      <c r="J5" s="1464"/>
      <c r="K5" s="1464" t="s">
        <v>204</v>
      </c>
      <c r="L5" s="1464"/>
      <c r="M5" s="1464" t="s">
        <v>169</v>
      </c>
      <c r="N5" s="1464"/>
      <c r="O5" s="1464"/>
      <c r="P5" s="1165"/>
      <c r="Q5" s="1165"/>
    </row>
    <row r="6" spans="1:17" ht="18.75" customHeight="1">
      <c r="A6" s="1141"/>
      <c r="B6" s="1141"/>
      <c r="C6" s="877" t="s">
        <v>33</v>
      </c>
      <c r="D6" s="877" t="s">
        <v>34</v>
      </c>
      <c r="E6" s="877" t="s">
        <v>33</v>
      </c>
      <c r="F6" s="877" t="s">
        <v>34</v>
      </c>
      <c r="G6" s="877" t="s">
        <v>33</v>
      </c>
      <c r="H6" s="877" t="s">
        <v>34</v>
      </c>
      <c r="I6" s="877" t="s">
        <v>33</v>
      </c>
      <c r="J6" s="877" t="s">
        <v>34</v>
      </c>
      <c r="K6" s="877" t="s">
        <v>33</v>
      </c>
      <c r="L6" s="877" t="s">
        <v>34</v>
      </c>
      <c r="M6" s="877" t="s">
        <v>33</v>
      </c>
      <c r="N6" s="877" t="s">
        <v>34</v>
      </c>
      <c r="O6" s="877" t="s">
        <v>35</v>
      </c>
      <c r="P6" s="1165"/>
      <c r="Q6" s="1165"/>
    </row>
    <row r="7" spans="1:17" ht="18.75" customHeight="1" thickBot="1">
      <c r="A7" s="1141"/>
      <c r="B7" s="1141"/>
      <c r="C7" s="874" t="s">
        <v>173</v>
      </c>
      <c r="D7" s="874" t="s">
        <v>172</v>
      </c>
      <c r="E7" s="874" t="s">
        <v>173</v>
      </c>
      <c r="F7" s="874" t="s">
        <v>172</v>
      </c>
      <c r="G7" s="874" t="s">
        <v>173</v>
      </c>
      <c r="H7" s="874" t="s">
        <v>172</v>
      </c>
      <c r="I7" s="874" t="s">
        <v>173</v>
      </c>
      <c r="J7" s="874" t="s">
        <v>172</v>
      </c>
      <c r="K7" s="874" t="s">
        <v>173</v>
      </c>
      <c r="L7" s="874" t="s">
        <v>172</v>
      </c>
      <c r="M7" s="874" t="s">
        <v>173</v>
      </c>
      <c r="N7" s="874" t="s">
        <v>172</v>
      </c>
      <c r="O7" s="874" t="s">
        <v>169</v>
      </c>
      <c r="P7" s="1165"/>
      <c r="Q7" s="1165"/>
    </row>
    <row r="8" spans="1:17" ht="18.95" customHeight="1">
      <c r="A8" s="1204" t="s">
        <v>52</v>
      </c>
      <c r="B8" s="1204"/>
      <c r="C8" s="536">
        <v>0</v>
      </c>
      <c r="D8" s="536">
        <v>0</v>
      </c>
      <c r="E8" s="536">
        <v>0</v>
      </c>
      <c r="F8" s="536">
        <v>0</v>
      </c>
      <c r="G8" s="536">
        <v>0</v>
      </c>
      <c r="H8" s="536">
        <v>0</v>
      </c>
      <c r="I8" s="536">
        <v>0</v>
      </c>
      <c r="J8" s="536">
        <v>0</v>
      </c>
      <c r="K8" s="536">
        <v>0</v>
      </c>
      <c r="L8" s="536">
        <v>0</v>
      </c>
      <c r="M8" s="536">
        <f>SUM(C8,E8,G8,I8,K8)</f>
        <v>0</v>
      </c>
      <c r="N8" s="536">
        <f>SUM(D8,F8,H8,J8,L8)</f>
        <v>0</v>
      </c>
      <c r="O8" s="536">
        <f>SUM(M8:N8)</f>
        <v>0</v>
      </c>
      <c r="P8" s="1158" t="s">
        <v>583</v>
      </c>
      <c r="Q8" s="1158"/>
    </row>
    <row r="9" spans="1:17" ht="18.95" customHeight="1">
      <c r="A9" s="1466" t="s">
        <v>53</v>
      </c>
      <c r="B9" s="1466"/>
      <c r="C9" s="98">
        <v>0</v>
      </c>
      <c r="D9" s="98">
        <v>0</v>
      </c>
      <c r="E9" s="98">
        <v>0</v>
      </c>
      <c r="F9" s="98">
        <v>0</v>
      </c>
      <c r="G9" s="98">
        <v>0</v>
      </c>
      <c r="H9" s="98">
        <v>0</v>
      </c>
      <c r="I9" s="98">
        <v>0</v>
      </c>
      <c r="J9" s="98">
        <v>0</v>
      </c>
      <c r="K9" s="98">
        <v>0</v>
      </c>
      <c r="L9" s="98">
        <v>0</v>
      </c>
      <c r="M9" s="98">
        <f t="shared" ref="M9:M27" si="0">SUM(C9,E9,G9,I9,K9)</f>
        <v>0</v>
      </c>
      <c r="N9" s="98">
        <f t="shared" ref="N9:N27" si="1">SUM(D9,F9,H9,J9,L9)</f>
        <v>0</v>
      </c>
      <c r="O9" s="98">
        <f t="shared" ref="O9:O27" si="2">SUM(M9:N9)</f>
        <v>0</v>
      </c>
      <c r="P9" s="1178" t="s">
        <v>273</v>
      </c>
      <c r="Q9" s="1178"/>
    </row>
    <row r="10" spans="1:17" ht="18.95" customHeight="1">
      <c r="A10" s="1466" t="s">
        <v>54</v>
      </c>
      <c r="B10" s="1466"/>
      <c r="C10" s="98">
        <v>1</v>
      </c>
      <c r="D10" s="98">
        <v>37</v>
      </c>
      <c r="E10" s="98">
        <v>0</v>
      </c>
      <c r="F10" s="98">
        <v>33</v>
      </c>
      <c r="G10" s="98">
        <v>0</v>
      </c>
      <c r="H10" s="98">
        <v>7</v>
      </c>
      <c r="I10" s="98">
        <v>0</v>
      </c>
      <c r="J10" s="98">
        <v>2</v>
      </c>
      <c r="K10" s="98">
        <v>0</v>
      </c>
      <c r="L10" s="98">
        <v>0</v>
      </c>
      <c r="M10" s="98">
        <f t="shared" si="0"/>
        <v>1</v>
      </c>
      <c r="N10" s="98">
        <f t="shared" si="1"/>
        <v>79</v>
      </c>
      <c r="O10" s="98">
        <f t="shared" si="2"/>
        <v>80</v>
      </c>
      <c r="P10" s="1178" t="s">
        <v>175</v>
      </c>
      <c r="Q10" s="1178"/>
    </row>
    <row r="11" spans="1:17" ht="18.95" customHeight="1">
      <c r="A11" s="1466" t="s">
        <v>55</v>
      </c>
      <c r="B11" s="1466"/>
      <c r="C11" s="98">
        <v>10</v>
      </c>
      <c r="D11" s="98">
        <v>20</v>
      </c>
      <c r="E11" s="98">
        <v>10</v>
      </c>
      <c r="F11" s="98">
        <v>3</v>
      </c>
      <c r="G11" s="98">
        <v>0</v>
      </c>
      <c r="H11" s="98">
        <v>0</v>
      </c>
      <c r="I11" s="98">
        <v>0</v>
      </c>
      <c r="J11" s="98">
        <v>0</v>
      </c>
      <c r="K11" s="98">
        <v>0</v>
      </c>
      <c r="L11" s="98">
        <v>0</v>
      </c>
      <c r="M11" s="98">
        <f t="shared" si="0"/>
        <v>20</v>
      </c>
      <c r="N11" s="98">
        <f t="shared" si="1"/>
        <v>23</v>
      </c>
      <c r="O11" s="98">
        <f t="shared" si="2"/>
        <v>43</v>
      </c>
      <c r="P11" s="1178" t="s">
        <v>176</v>
      </c>
      <c r="Q11" s="1178"/>
    </row>
    <row r="12" spans="1:17" ht="18.95" customHeight="1">
      <c r="A12" s="1485" t="s">
        <v>295</v>
      </c>
      <c r="B12" s="486" t="s">
        <v>270</v>
      </c>
      <c r="C12" s="98">
        <v>0</v>
      </c>
      <c r="D12" s="98">
        <v>21</v>
      </c>
      <c r="E12" s="98">
        <v>0</v>
      </c>
      <c r="F12" s="98">
        <v>3</v>
      </c>
      <c r="G12" s="98">
        <v>0</v>
      </c>
      <c r="H12" s="98">
        <v>4</v>
      </c>
      <c r="I12" s="98">
        <v>0</v>
      </c>
      <c r="J12" s="98">
        <v>0</v>
      </c>
      <c r="K12" s="98">
        <v>0</v>
      </c>
      <c r="L12" s="98">
        <v>0</v>
      </c>
      <c r="M12" s="98">
        <f t="shared" si="0"/>
        <v>0</v>
      </c>
      <c r="N12" s="98">
        <f t="shared" si="1"/>
        <v>28</v>
      </c>
      <c r="O12" s="98">
        <f t="shared" si="2"/>
        <v>28</v>
      </c>
      <c r="P12" s="502" t="s">
        <v>275</v>
      </c>
      <c r="Q12" s="1220" t="s">
        <v>167</v>
      </c>
    </row>
    <row r="13" spans="1:17" ht="18.95" customHeight="1">
      <c r="A13" s="1485"/>
      <c r="B13" s="486" t="s">
        <v>271</v>
      </c>
      <c r="C13" s="98">
        <v>1</v>
      </c>
      <c r="D13" s="98">
        <v>41</v>
      </c>
      <c r="E13" s="98">
        <v>2</v>
      </c>
      <c r="F13" s="98">
        <v>0</v>
      </c>
      <c r="G13" s="98">
        <v>0</v>
      </c>
      <c r="H13" s="98">
        <v>0</v>
      </c>
      <c r="I13" s="98">
        <v>0</v>
      </c>
      <c r="J13" s="98">
        <v>0</v>
      </c>
      <c r="K13" s="98">
        <v>0</v>
      </c>
      <c r="L13" s="98">
        <v>0</v>
      </c>
      <c r="M13" s="98">
        <f t="shared" si="0"/>
        <v>3</v>
      </c>
      <c r="N13" s="98">
        <f t="shared" si="1"/>
        <v>41</v>
      </c>
      <c r="O13" s="98">
        <f t="shared" si="2"/>
        <v>44</v>
      </c>
      <c r="P13" s="502" t="s">
        <v>276</v>
      </c>
      <c r="Q13" s="1220"/>
    </row>
    <row r="14" spans="1:17" ht="18.95" customHeight="1">
      <c r="A14" s="1485"/>
      <c r="B14" s="486" t="s">
        <v>272</v>
      </c>
      <c r="C14" s="98">
        <v>69</v>
      </c>
      <c r="D14" s="98">
        <v>18</v>
      </c>
      <c r="E14" s="98">
        <v>7</v>
      </c>
      <c r="F14" s="98">
        <v>1</v>
      </c>
      <c r="G14" s="98">
        <v>0</v>
      </c>
      <c r="H14" s="98">
        <v>0</v>
      </c>
      <c r="I14" s="98">
        <v>0</v>
      </c>
      <c r="J14" s="98">
        <v>0</v>
      </c>
      <c r="K14" s="98">
        <v>0</v>
      </c>
      <c r="L14" s="98">
        <v>0</v>
      </c>
      <c r="M14" s="98">
        <f t="shared" si="0"/>
        <v>76</v>
      </c>
      <c r="N14" s="98">
        <f t="shared" si="1"/>
        <v>19</v>
      </c>
      <c r="O14" s="98">
        <f t="shared" si="2"/>
        <v>95</v>
      </c>
      <c r="P14" s="502" t="s">
        <v>277</v>
      </c>
      <c r="Q14" s="1220"/>
    </row>
    <row r="15" spans="1:17" ht="18.95" customHeight="1">
      <c r="A15" s="1485"/>
      <c r="B15" s="486" t="s">
        <v>267</v>
      </c>
      <c r="C15" s="98">
        <v>0</v>
      </c>
      <c r="D15" s="98">
        <v>0</v>
      </c>
      <c r="E15" s="98">
        <v>0</v>
      </c>
      <c r="F15" s="98">
        <v>0</v>
      </c>
      <c r="G15" s="98">
        <v>0</v>
      </c>
      <c r="H15" s="98">
        <v>0</v>
      </c>
      <c r="I15" s="98">
        <v>0</v>
      </c>
      <c r="J15" s="98">
        <v>0</v>
      </c>
      <c r="K15" s="98">
        <v>0</v>
      </c>
      <c r="L15" s="98">
        <v>0</v>
      </c>
      <c r="M15" s="98">
        <f t="shared" si="0"/>
        <v>0</v>
      </c>
      <c r="N15" s="98">
        <f t="shared" si="1"/>
        <v>0</v>
      </c>
      <c r="O15" s="98">
        <f t="shared" si="2"/>
        <v>0</v>
      </c>
      <c r="P15" s="502" t="s">
        <v>256</v>
      </c>
      <c r="Q15" s="1220"/>
    </row>
    <row r="16" spans="1:17" ht="18.95" customHeight="1">
      <c r="A16" s="1485"/>
      <c r="B16" s="486" t="s">
        <v>268</v>
      </c>
      <c r="C16" s="98">
        <v>39</v>
      </c>
      <c r="D16" s="98">
        <v>25</v>
      </c>
      <c r="E16" s="98">
        <v>1</v>
      </c>
      <c r="F16" s="98">
        <v>1</v>
      </c>
      <c r="G16" s="98">
        <v>0</v>
      </c>
      <c r="H16" s="98">
        <v>0</v>
      </c>
      <c r="I16" s="98">
        <v>0</v>
      </c>
      <c r="J16" s="98">
        <v>0</v>
      </c>
      <c r="K16" s="98">
        <v>0</v>
      </c>
      <c r="L16" s="98">
        <v>0</v>
      </c>
      <c r="M16" s="98">
        <f t="shared" si="0"/>
        <v>40</v>
      </c>
      <c r="N16" s="98">
        <f t="shared" si="1"/>
        <v>26</v>
      </c>
      <c r="O16" s="98">
        <f t="shared" si="2"/>
        <v>66</v>
      </c>
      <c r="P16" s="502" t="s">
        <v>257</v>
      </c>
      <c r="Q16" s="1220"/>
    </row>
    <row r="17" spans="1:20" ht="18.95" customHeight="1">
      <c r="A17" s="1485"/>
      <c r="B17" s="486" t="s">
        <v>269</v>
      </c>
      <c r="C17" s="98">
        <v>44</v>
      </c>
      <c r="D17" s="98">
        <v>121</v>
      </c>
      <c r="E17" s="98">
        <v>0</v>
      </c>
      <c r="F17" s="98">
        <v>0</v>
      </c>
      <c r="G17" s="98">
        <v>0</v>
      </c>
      <c r="H17" s="98">
        <v>0</v>
      </c>
      <c r="I17" s="98">
        <v>0</v>
      </c>
      <c r="J17" s="98">
        <v>0</v>
      </c>
      <c r="K17" s="98">
        <v>0</v>
      </c>
      <c r="L17" s="98">
        <v>0</v>
      </c>
      <c r="M17" s="98">
        <f t="shared" si="0"/>
        <v>44</v>
      </c>
      <c r="N17" s="98">
        <f t="shared" si="1"/>
        <v>121</v>
      </c>
      <c r="O17" s="98">
        <f t="shared" si="2"/>
        <v>165</v>
      </c>
      <c r="P17" s="502" t="s">
        <v>258</v>
      </c>
      <c r="Q17" s="1220"/>
    </row>
    <row r="18" spans="1:20" ht="18.95" customHeight="1">
      <c r="A18" s="500" t="s">
        <v>63</v>
      </c>
      <c r="B18" s="486"/>
      <c r="C18" s="98">
        <v>0</v>
      </c>
      <c r="D18" s="98">
        <v>0</v>
      </c>
      <c r="E18" s="98">
        <v>0</v>
      </c>
      <c r="F18" s="98">
        <v>0</v>
      </c>
      <c r="G18" s="98">
        <v>0</v>
      </c>
      <c r="H18" s="98">
        <v>0</v>
      </c>
      <c r="I18" s="98">
        <v>0</v>
      </c>
      <c r="J18" s="98">
        <v>0</v>
      </c>
      <c r="K18" s="98">
        <v>0</v>
      </c>
      <c r="L18" s="98">
        <v>0</v>
      </c>
      <c r="M18" s="98">
        <f t="shared" si="0"/>
        <v>0</v>
      </c>
      <c r="N18" s="98">
        <f t="shared" si="1"/>
        <v>0</v>
      </c>
      <c r="O18" s="98">
        <f t="shared" si="2"/>
        <v>0</v>
      </c>
      <c r="P18" s="1178" t="s">
        <v>281</v>
      </c>
      <c r="Q18" s="1178"/>
    </row>
    <row r="19" spans="1:20" ht="18.95" customHeight="1">
      <c r="A19" s="1466" t="s">
        <v>64</v>
      </c>
      <c r="B19" s="1466"/>
      <c r="C19" s="98">
        <v>10</v>
      </c>
      <c r="D19" s="98">
        <v>41</v>
      </c>
      <c r="E19" s="98">
        <v>1</v>
      </c>
      <c r="F19" s="98">
        <v>6</v>
      </c>
      <c r="G19" s="98">
        <v>6</v>
      </c>
      <c r="H19" s="98">
        <v>4</v>
      </c>
      <c r="I19" s="98">
        <v>1</v>
      </c>
      <c r="J19" s="98">
        <v>1</v>
      </c>
      <c r="K19" s="98">
        <v>0</v>
      </c>
      <c r="L19" s="98">
        <v>0</v>
      </c>
      <c r="M19" s="98">
        <f t="shared" si="0"/>
        <v>18</v>
      </c>
      <c r="N19" s="98">
        <f t="shared" si="1"/>
        <v>52</v>
      </c>
      <c r="O19" s="98">
        <f t="shared" si="2"/>
        <v>70</v>
      </c>
      <c r="P19" s="1178" t="s">
        <v>177</v>
      </c>
      <c r="Q19" s="1178"/>
    </row>
    <row r="20" spans="1:20" ht="18.95" customHeight="1">
      <c r="A20" s="1466" t="s">
        <v>65</v>
      </c>
      <c r="B20" s="1466"/>
      <c r="C20" s="98">
        <v>0</v>
      </c>
      <c r="D20" s="98">
        <v>38</v>
      </c>
      <c r="E20" s="98">
        <v>0</v>
      </c>
      <c r="F20" s="98">
        <v>3</v>
      </c>
      <c r="G20" s="98">
        <v>0</v>
      </c>
      <c r="H20" s="98">
        <v>1</v>
      </c>
      <c r="I20" s="98">
        <v>0</v>
      </c>
      <c r="J20" s="98">
        <v>0</v>
      </c>
      <c r="K20" s="98">
        <v>0</v>
      </c>
      <c r="L20" s="98">
        <v>0</v>
      </c>
      <c r="M20" s="98">
        <f t="shared" si="0"/>
        <v>0</v>
      </c>
      <c r="N20" s="98">
        <f t="shared" si="1"/>
        <v>42</v>
      </c>
      <c r="O20" s="98">
        <f t="shared" si="2"/>
        <v>42</v>
      </c>
      <c r="P20" s="1178" t="s">
        <v>178</v>
      </c>
      <c r="Q20" s="1178"/>
    </row>
    <row r="21" spans="1:20" ht="18.95" customHeight="1">
      <c r="A21" s="1466" t="s">
        <v>66</v>
      </c>
      <c r="B21" s="1466"/>
      <c r="C21" s="98">
        <v>90</v>
      </c>
      <c r="D21" s="98">
        <v>24</v>
      </c>
      <c r="E21" s="98">
        <v>11</v>
      </c>
      <c r="F21" s="98">
        <v>143</v>
      </c>
      <c r="G21" s="98">
        <v>4</v>
      </c>
      <c r="H21" s="98">
        <v>7</v>
      </c>
      <c r="I21" s="98">
        <v>2</v>
      </c>
      <c r="J21" s="98">
        <v>0</v>
      </c>
      <c r="K21" s="98">
        <v>0</v>
      </c>
      <c r="L21" s="98">
        <v>0</v>
      </c>
      <c r="M21" s="98">
        <f t="shared" si="0"/>
        <v>107</v>
      </c>
      <c r="N21" s="98">
        <f t="shared" si="1"/>
        <v>174</v>
      </c>
      <c r="O21" s="98">
        <f t="shared" si="2"/>
        <v>281</v>
      </c>
      <c r="P21" s="1178" t="s">
        <v>179</v>
      </c>
      <c r="Q21" s="1178"/>
    </row>
    <row r="22" spans="1:20" ht="18.95" customHeight="1">
      <c r="A22" s="1466" t="s">
        <v>133</v>
      </c>
      <c r="B22" s="1466"/>
      <c r="C22" s="98">
        <v>114</v>
      </c>
      <c r="D22" s="98">
        <v>0</v>
      </c>
      <c r="E22" s="98">
        <v>9</v>
      </c>
      <c r="F22" s="98">
        <v>0</v>
      </c>
      <c r="G22" s="98">
        <v>3</v>
      </c>
      <c r="H22" s="98">
        <v>0</v>
      </c>
      <c r="I22" s="98">
        <v>3</v>
      </c>
      <c r="J22" s="98">
        <v>0</v>
      </c>
      <c r="K22" s="98">
        <v>1</v>
      </c>
      <c r="L22" s="98">
        <v>0</v>
      </c>
      <c r="M22" s="98">
        <f t="shared" si="0"/>
        <v>130</v>
      </c>
      <c r="N22" s="98">
        <f t="shared" si="1"/>
        <v>0</v>
      </c>
      <c r="O22" s="98">
        <f t="shared" si="2"/>
        <v>130</v>
      </c>
      <c r="P22" s="1178" t="s">
        <v>853</v>
      </c>
      <c r="Q22" s="1178"/>
    </row>
    <row r="23" spans="1:20" ht="18.95" customHeight="1">
      <c r="A23" s="1466" t="s">
        <v>68</v>
      </c>
      <c r="B23" s="1466"/>
      <c r="C23" s="98">
        <v>0</v>
      </c>
      <c r="D23" s="98">
        <v>0</v>
      </c>
      <c r="E23" s="98">
        <v>0</v>
      </c>
      <c r="F23" s="98">
        <v>6</v>
      </c>
      <c r="G23" s="98">
        <v>0</v>
      </c>
      <c r="H23" s="98">
        <v>27</v>
      </c>
      <c r="I23" s="98">
        <v>1</v>
      </c>
      <c r="J23" s="98">
        <v>1</v>
      </c>
      <c r="K23" s="98">
        <v>0</v>
      </c>
      <c r="L23" s="98">
        <v>0</v>
      </c>
      <c r="M23" s="98">
        <f t="shared" si="0"/>
        <v>1</v>
      </c>
      <c r="N23" s="98">
        <f t="shared" si="1"/>
        <v>34</v>
      </c>
      <c r="O23" s="98">
        <f t="shared" si="2"/>
        <v>35</v>
      </c>
      <c r="P23" s="1178" t="s">
        <v>287</v>
      </c>
      <c r="Q23" s="1178"/>
    </row>
    <row r="24" spans="1:20" ht="18.95" customHeight="1">
      <c r="A24" s="1466" t="s">
        <v>69</v>
      </c>
      <c r="B24" s="1466"/>
      <c r="C24" s="98">
        <v>33</v>
      </c>
      <c r="D24" s="98">
        <v>34</v>
      </c>
      <c r="E24" s="98">
        <v>4</v>
      </c>
      <c r="F24" s="98">
        <v>2</v>
      </c>
      <c r="G24" s="98">
        <v>2</v>
      </c>
      <c r="H24" s="98">
        <v>0</v>
      </c>
      <c r="I24" s="98">
        <v>0</v>
      </c>
      <c r="J24" s="98">
        <v>0</v>
      </c>
      <c r="K24" s="98">
        <v>0</v>
      </c>
      <c r="L24" s="98">
        <v>0</v>
      </c>
      <c r="M24" s="98">
        <f t="shared" si="0"/>
        <v>39</v>
      </c>
      <c r="N24" s="98">
        <f t="shared" si="1"/>
        <v>36</v>
      </c>
      <c r="O24" s="98">
        <f t="shared" si="2"/>
        <v>75</v>
      </c>
      <c r="P24" s="1178" t="s">
        <v>182</v>
      </c>
      <c r="Q24" s="1178"/>
    </row>
    <row r="25" spans="1:20" ht="18.95" customHeight="1">
      <c r="A25" s="1466" t="s">
        <v>70</v>
      </c>
      <c r="B25" s="1466"/>
      <c r="C25" s="98">
        <v>0</v>
      </c>
      <c r="D25" s="98">
        <v>5</v>
      </c>
      <c r="E25" s="98">
        <v>0</v>
      </c>
      <c r="F25" s="98">
        <v>38</v>
      </c>
      <c r="G25" s="98">
        <v>0</v>
      </c>
      <c r="H25" s="98">
        <v>0</v>
      </c>
      <c r="I25" s="98">
        <v>0</v>
      </c>
      <c r="J25" s="98">
        <v>0</v>
      </c>
      <c r="K25" s="98">
        <v>0</v>
      </c>
      <c r="L25" s="98">
        <v>0</v>
      </c>
      <c r="M25" s="98">
        <f t="shared" si="0"/>
        <v>0</v>
      </c>
      <c r="N25" s="98">
        <f t="shared" si="1"/>
        <v>43</v>
      </c>
      <c r="O25" s="98">
        <f t="shared" si="2"/>
        <v>43</v>
      </c>
      <c r="P25" s="1178" t="s">
        <v>183</v>
      </c>
      <c r="Q25" s="1178"/>
    </row>
    <row r="26" spans="1:20" ht="18.95" customHeight="1">
      <c r="A26" s="1466" t="s">
        <v>71</v>
      </c>
      <c r="B26" s="1466"/>
      <c r="C26" s="98">
        <v>32</v>
      </c>
      <c r="D26" s="98">
        <v>55</v>
      </c>
      <c r="E26" s="98">
        <v>2</v>
      </c>
      <c r="F26" s="98">
        <v>7</v>
      </c>
      <c r="G26" s="98">
        <v>1</v>
      </c>
      <c r="H26" s="98">
        <v>0</v>
      </c>
      <c r="I26" s="98">
        <v>0</v>
      </c>
      <c r="J26" s="98">
        <v>0</v>
      </c>
      <c r="K26" s="98">
        <v>0</v>
      </c>
      <c r="L26" s="98">
        <v>0</v>
      </c>
      <c r="M26" s="98">
        <f t="shared" si="0"/>
        <v>35</v>
      </c>
      <c r="N26" s="98">
        <f t="shared" si="1"/>
        <v>62</v>
      </c>
      <c r="O26" s="98">
        <f t="shared" si="2"/>
        <v>97</v>
      </c>
      <c r="P26" s="1178" t="s">
        <v>671</v>
      </c>
      <c r="Q26" s="1178"/>
    </row>
    <row r="27" spans="1:20" ht="18.95" customHeight="1" thickBot="1">
      <c r="A27" s="1524" t="s">
        <v>72</v>
      </c>
      <c r="B27" s="1524"/>
      <c r="C27" s="522">
        <v>66</v>
      </c>
      <c r="D27" s="522">
        <v>32</v>
      </c>
      <c r="E27" s="522">
        <v>0</v>
      </c>
      <c r="F27" s="522">
        <v>1</v>
      </c>
      <c r="G27" s="522">
        <v>0</v>
      </c>
      <c r="H27" s="522">
        <v>0</v>
      </c>
      <c r="I27" s="522">
        <v>0</v>
      </c>
      <c r="J27" s="522">
        <v>0</v>
      </c>
      <c r="K27" s="522">
        <v>0</v>
      </c>
      <c r="L27" s="522">
        <v>0</v>
      </c>
      <c r="M27" s="878">
        <f t="shared" si="0"/>
        <v>66</v>
      </c>
      <c r="N27" s="878">
        <f t="shared" si="1"/>
        <v>33</v>
      </c>
      <c r="O27" s="878">
        <f t="shared" si="2"/>
        <v>99</v>
      </c>
      <c r="P27" s="1258" t="s">
        <v>282</v>
      </c>
      <c r="Q27" s="1258"/>
    </row>
    <row r="28" spans="1:20" ht="18.95" customHeight="1" thickBot="1">
      <c r="A28" s="1468" t="s">
        <v>32</v>
      </c>
      <c r="B28" s="1468"/>
      <c r="C28" s="875">
        <f>SUM(C8:C27)</f>
        <v>509</v>
      </c>
      <c r="D28" s="875">
        <f t="shared" ref="D28:O28" si="3">SUM(D8:D27)</f>
        <v>512</v>
      </c>
      <c r="E28" s="875">
        <f t="shared" si="3"/>
        <v>47</v>
      </c>
      <c r="F28" s="875">
        <f t="shared" si="3"/>
        <v>247</v>
      </c>
      <c r="G28" s="875">
        <f t="shared" si="3"/>
        <v>16</v>
      </c>
      <c r="H28" s="875">
        <f t="shared" si="3"/>
        <v>50</v>
      </c>
      <c r="I28" s="875">
        <f t="shared" si="3"/>
        <v>7</v>
      </c>
      <c r="J28" s="875">
        <f t="shared" si="3"/>
        <v>4</v>
      </c>
      <c r="K28" s="875">
        <f t="shared" si="3"/>
        <v>1</v>
      </c>
      <c r="L28" s="875">
        <f t="shared" si="3"/>
        <v>0</v>
      </c>
      <c r="M28" s="875">
        <f t="shared" si="3"/>
        <v>580</v>
      </c>
      <c r="N28" s="875">
        <f t="shared" si="3"/>
        <v>813</v>
      </c>
      <c r="O28" s="875">
        <f t="shared" si="3"/>
        <v>1393</v>
      </c>
      <c r="P28" s="1260" t="s">
        <v>169</v>
      </c>
      <c r="Q28" s="1260"/>
    </row>
    <row r="29" spans="1:20" ht="18.95" customHeight="1" thickTop="1">
      <c r="A29" s="554"/>
      <c r="B29" s="554"/>
      <c r="C29" s="555"/>
      <c r="D29" s="555"/>
      <c r="E29" s="555"/>
      <c r="F29" s="555"/>
      <c r="G29" s="555"/>
      <c r="H29" s="555"/>
      <c r="I29" s="555"/>
      <c r="J29" s="555"/>
      <c r="K29" s="555"/>
      <c r="L29" s="555"/>
      <c r="M29" s="555"/>
      <c r="N29" s="555"/>
      <c r="O29" s="555"/>
      <c r="P29" s="553"/>
      <c r="Q29" s="553"/>
    </row>
    <row r="30" spans="1:20" ht="18.95" customHeight="1">
      <c r="A30" s="554"/>
      <c r="B30" s="554"/>
      <c r="C30" s="555"/>
      <c r="D30" s="555"/>
      <c r="E30" s="555"/>
      <c r="F30" s="555"/>
      <c r="G30" s="555"/>
      <c r="H30" s="555"/>
      <c r="I30" s="555"/>
      <c r="J30" s="555"/>
      <c r="K30" s="555"/>
      <c r="L30" s="555"/>
      <c r="M30" s="555"/>
      <c r="N30" s="555"/>
      <c r="O30" s="555"/>
      <c r="P30" s="553"/>
      <c r="Q30" s="553"/>
    </row>
    <row r="31" spans="1:20" ht="24.75" customHeight="1">
      <c r="A31" s="1252" t="s">
        <v>1311</v>
      </c>
      <c r="B31" s="1252"/>
      <c r="C31" s="1252"/>
      <c r="D31" s="1252"/>
      <c r="E31" s="1252"/>
      <c r="F31" s="1252"/>
      <c r="G31" s="1252"/>
      <c r="H31" s="1252"/>
      <c r="I31" s="1252"/>
      <c r="J31" s="1252"/>
      <c r="K31" s="1252"/>
      <c r="L31" s="1252"/>
      <c r="M31" s="1252"/>
      <c r="N31" s="1252"/>
      <c r="O31" s="1252"/>
      <c r="P31" s="1252"/>
      <c r="Q31" s="1252"/>
    </row>
    <row r="32" spans="1:20" ht="18.75">
      <c r="A32" s="1253" t="s">
        <v>833</v>
      </c>
      <c r="B32" s="1253"/>
      <c r="C32" s="1253"/>
      <c r="D32" s="1253"/>
      <c r="E32" s="1253"/>
      <c r="F32" s="1253"/>
      <c r="G32" s="1253"/>
      <c r="H32" s="1253"/>
      <c r="I32" s="1253"/>
      <c r="J32" s="1253"/>
      <c r="K32" s="1253"/>
      <c r="L32" s="1253"/>
      <c r="M32" s="1253"/>
      <c r="N32" s="1253"/>
      <c r="O32" s="1253"/>
      <c r="P32" s="1253"/>
      <c r="Q32" s="1253"/>
      <c r="T32" s="322"/>
    </row>
    <row r="33" spans="1:17" ht="18.75" thickBot="1">
      <c r="A33" s="1428" t="s">
        <v>821</v>
      </c>
      <c r="B33" s="1428"/>
      <c r="C33" s="229"/>
      <c r="D33" s="229"/>
      <c r="E33" s="229"/>
      <c r="F33" s="229"/>
      <c r="G33" s="229"/>
      <c r="H33" s="229"/>
      <c r="I33" s="229"/>
      <c r="J33" s="229"/>
      <c r="K33" s="229"/>
      <c r="L33" s="229"/>
      <c r="M33" s="229"/>
      <c r="N33" s="179"/>
      <c r="O33" s="179"/>
      <c r="P33" s="1429" t="s">
        <v>822</v>
      </c>
      <c r="Q33" s="1429"/>
    </row>
    <row r="34" spans="1:17" ht="19.5" customHeight="1" thickTop="1">
      <c r="A34" s="1463" t="s">
        <v>40</v>
      </c>
      <c r="B34" s="1463"/>
      <c r="C34" s="1463" t="s">
        <v>138</v>
      </c>
      <c r="D34" s="1463"/>
      <c r="E34" s="1463" t="s">
        <v>44</v>
      </c>
      <c r="F34" s="1463"/>
      <c r="G34" s="1463" t="s">
        <v>74</v>
      </c>
      <c r="H34" s="1463"/>
      <c r="I34" s="1463" t="s">
        <v>77</v>
      </c>
      <c r="J34" s="1463"/>
      <c r="K34" s="1463" t="s">
        <v>79</v>
      </c>
      <c r="L34" s="1463"/>
      <c r="M34" s="1463" t="s">
        <v>1335</v>
      </c>
      <c r="N34" s="1463"/>
      <c r="O34" s="1463"/>
      <c r="P34" s="1164" t="s">
        <v>168</v>
      </c>
      <c r="Q34" s="1164"/>
    </row>
    <row r="35" spans="1:17" ht="19.5" customHeight="1">
      <c r="A35" s="1517"/>
      <c r="B35" s="1517"/>
      <c r="C35" s="1464" t="s">
        <v>201</v>
      </c>
      <c r="D35" s="1464"/>
      <c r="E35" s="1464" t="s">
        <v>202</v>
      </c>
      <c r="F35" s="1464"/>
      <c r="G35" s="1464" t="s">
        <v>203</v>
      </c>
      <c r="H35" s="1464"/>
      <c r="I35" s="1464" t="s">
        <v>204</v>
      </c>
      <c r="J35" s="1464"/>
      <c r="K35" s="1464" t="s">
        <v>205</v>
      </c>
      <c r="L35" s="1464"/>
      <c r="M35" s="1464" t="s">
        <v>169</v>
      </c>
      <c r="N35" s="1464"/>
      <c r="O35" s="1464"/>
      <c r="P35" s="1165"/>
      <c r="Q35" s="1165"/>
    </row>
    <row r="36" spans="1:17" ht="19.5" customHeight="1">
      <c r="A36" s="1517"/>
      <c r="B36" s="1517"/>
      <c r="C36" s="877" t="s">
        <v>33</v>
      </c>
      <c r="D36" s="877" t="s">
        <v>34</v>
      </c>
      <c r="E36" s="877" t="s">
        <v>33</v>
      </c>
      <c r="F36" s="877" t="s">
        <v>34</v>
      </c>
      <c r="G36" s="877" t="s">
        <v>33</v>
      </c>
      <c r="H36" s="877" t="s">
        <v>34</v>
      </c>
      <c r="I36" s="877" t="s">
        <v>33</v>
      </c>
      <c r="J36" s="877" t="s">
        <v>34</v>
      </c>
      <c r="K36" s="877" t="s">
        <v>33</v>
      </c>
      <c r="L36" s="877" t="s">
        <v>34</v>
      </c>
      <c r="M36" s="877" t="s">
        <v>33</v>
      </c>
      <c r="N36" s="877" t="s">
        <v>34</v>
      </c>
      <c r="O36" s="1033" t="s">
        <v>35</v>
      </c>
      <c r="P36" s="1165"/>
      <c r="Q36" s="1165"/>
    </row>
    <row r="37" spans="1:17" ht="19.5" customHeight="1" thickBot="1">
      <c r="A37" s="1517"/>
      <c r="B37" s="1517"/>
      <c r="C37" s="874" t="s">
        <v>173</v>
      </c>
      <c r="D37" s="874" t="s">
        <v>172</v>
      </c>
      <c r="E37" s="874" t="s">
        <v>173</v>
      </c>
      <c r="F37" s="874" t="s">
        <v>172</v>
      </c>
      <c r="G37" s="874" t="s">
        <v>173</v>
      </c>
      <c r="H37" s="874" t="s">
        <v>172</v>
      </c>
      <c r="I37" s="874" t="s">
        <v>173</v>
      </c>
      <c r="J37" s="874" t="s">
        <v>172</v>
      </c>
      <c r="K37" s="874" t="s">
        <v>173</v>
      </c>
      <c r="L37" s="874" t="s">
        <v>172</v>
      </c>
      <c r="M37" s="874" t="s">
        <v>173</v>
      </c>
      <c r="N37" s="874" t="s">
        <v>172</v>
      </c>
      <c r="O37" s="874" t="s">
        <v>169</v>
      </c>
      <c r="P37" s="1165"/>
      <c r="Q37" s="1165"/>
    </row>
    <row r="38" spans="1:17" ht="20.25" customHeight="1">
      <c r="A38" s="1525" t="s">
        <v>52</v>
      </c>
      <c r="B38" s="1525"/>
      <c r="C38" s="536">
        <v>0</v>
      </c>
      <c r="D38" s="536">
        <v>0</v>
      </c>
      <c r="E38" s="536">
        <v>0</v>
      </c>
      <c r="F38" s="536">
        <v>0</v>
      </c>
      <c r="G38" s="536">
        <v>0</v>
      </c>
      <c r="H38" s="536">
        <v>0</v>
      </c>
      <c r="I38" s="536">
        <v>0</v>
      </c>
      <c r="J38" s="536">
        <v>0</v>
      </c>
      <c r="K38" s="536">
        <v>0</v>
      </c>
      <c r="L38" s="536">
        <v>0</v>
      </c>
      <c r="M38" s="536">
        <f>SUM(C38,E38,G38,I38,K38)</f>
        <v>0</v>
      </c>
      <c r="N38" s="536">
        <f>SUM(D38,F38,H38,J38,L38)</f>
        <v>0</v>
      </c>
      <c r="O38" s="536">
        <f>SUM(M38:N38)</f>
        <v>0</v>
      </c>
      <c r="P38" s="1158" t="s">
        <v>583</v>
      </c>
      <c r="Q38" s="1158"/>
    </row>
    <row r="39" spans="1:17" ht="20.25" customHeight="1">
      <c r="A39" s="1466" t="s">
        <v>53</v>
      </c>
      <c r="B39" s="1466"/>
      <c r="C39" s="98">
        <v>0</v>
      </c>
      <c r="D39" s="98">
        <v>0</v>
      </c>
      <c r="E39" s="98">
        <v>0</v>
      </c>
      <c r="F39" s="98">
        <v>0</v>
      </c>
      <c r="G39" s="98">
        <v>0</v>
      </c>
      <c r="H39" s="98">
        <v>0</v>
      </c>
      <c r="I39" s="98">
        <v>0</v>
      </c>
      <c r="J39" s="98">
        <v>0</v>
      </c>
      <c r="K39" s="98">
        <v>0</v>
      </c>
      <c r="L39" s="98">
        <v>0</v>
      </c>
      <c r="M39" s="98">
        <f t="shared" ref="M39:M57" si="4">SUM(C39,E39,G39,I39,K39)</f>
        <v>0</v>
      </c>
      <c r="N39" s="98">
        <f t="shared" ref="N39:N57" si="5">SUM(D39,F39,H39,J39,L39)</f>
        <v>0</v>
      </c>
      <c r="O39" s="98">
        <f t="shared" ref="O39:O57" si="6">SUM(M39:N39)</f>
        <v>0</v>
      </c>
      <c r="P39" s="1178" t="s">
        <v>273</v>
      </c>
      <c r="Q39" s="1178"/>
    </row>
    <row r="40" spans="1:17" ht="20.25" customHeight="1">
      <c r="A40" s="1466" t="s">
        <v>54</v>
      </c>
      <c r="B40" s="1466"/>
      <c r="C40" s="98">
        <v>1</v>
      </c>
      <c r="D40" s="98">
        <v>40</v>
      </c>
      <c r="E40" s="98">
        <v>0</v>
      </c>
      <c r="F40" s="98">
        <v>41</v>
      </c>
      <c r="G40" s="98">
        <v>0</v>
      </c>
      <c r="H40" s="98">
        <v>4</v>
      </c>
      <c r="I40" s="98">
        <v>0</v>
      </c>
      <c r="J40" s="98">
        <v>1</v>
      </c>
      <c r="K40" s="98">
        <v>0</v>
      </c>
      <c r="L40" s="98">
        <v>1</v>
      </c>
      <c r="M40" s="98">
        <f t="shared" si="4"/>
        <v>1</v>
      </c>
      <c r="N40" s="98">
        <f t="shared" si="5"/>
        <v>87</v>
      </c>
      <c r="O40" s="98">
        <f t="shared" si="6"/>
        <v>88</v>
      </c>
      <c r="P40" s="1178" t="s">
        <v>175</v>
      </c>
      <c r="Q40" s="1178"/>
    </row>
    <row r="41" spans="1:17" ht="20.25" customHeight="1">
      <c r="A41" s="1466" t="s">
        <v>55</v>
      </c>
      <c r="B41" s="1466"/>
      <c r="C41" s="98">
        <v>15</v>
      </c>
      <c r="D41" s="98">
        <v>14</v>
      </c>
      <c r="E41" s="98">
        <v>10</v>
      </c>
      <c r="F41" s="98">
        <v>2</v>
      </c>
      <c r="G41" s="98">
        <v>0</v>
      </c>
      <c r="H41" s="98">
        <v>0</v>
      </c>
      <c r="I41" s="98">
        <v>0</v>
      </c>
      <c r="J41" s="98">
        <v>0</v>
      </c>
      <c r="K41" s="98">
        <v>0</v>
      </c>
      <c r="L41" s="98">
        <v>0</v>
      </c>
      <c r="M41" s="98">
        <f t="shared" si="4"/>
        <v>25</v>
      </c>
      <c r="N41" s="98">
        <f t="shared" si="5"/>
        <v>16</v>
      </c>
      <c r="O41" s="98">
        <f t="shared" si="6"/>
        <v>41</v>
      </c>
      <c r="P41" s="1178" t="s">
        <v>176</v>
      </c>
      <c r="Q41" s="1178"/>
    </row>
    <row r="42" spans="1:17" ht="20.25" customHeight="1">
      <c r="A42" s="1485" t="s">
        <v>295</v>
      </c>
      <c r="B42" s="486" t="s">
        <v>270</v>
      </c>
      <c r="C42" s="98">
        <v>0</v>
      </c>
      <c r="D42" s="98">
        <v>17</v>
      </c>
      <c r="E42" s="98">
        <v>0</v>
      </c>
      <c r="F42" s="98">
        <v>5</v>
      </c>
      <c r="G42" s="98">
        <v>0</v>
      </c>
      <c r="H42" s="98">
        <v>2</v>
      </c>
      <c r="I42" s="98">
        <v>0</v>
      </c>
      <c r="J42" s="98">
        <v>1</v>
      </c>
      <c r="K42" s="98">
        <v>0</v>
      </c>
      <c r="L42" s="98">
        <v>0</v>
      </c>
      <c r="M42" s="98">
        <f t="shared" si="4"/>
        <v>0</v>
      </c>
      <c r="N42" s="98">
        <f t="shared" si="5"/>
        <v>25</v>
      </c>
      <c r="O42" s="98">
        <f t="shared" si="6"/>
        <v>25</v>
      </c>
      <c r="P42" s="502" t="s">
        <v>275</v>
      </c>
      <c r="Q42" s="1220" t="s">
        <v>167</v>
      </c>
    </row>
    <row r="43" spans="1:17" ht="20.25" customHeight="1">
      <c r="A43" s="1485"/>
      <c r="B43" s="486" t="s">
        <v>271</v>
      </c>
      <c r="C43" s="98">
        <v>1</v>
      </c>
      <c r="D43" s="98">
        <v>44</v>
      </c>
      <c r="E43" s="98">
        <v>0</v>
      </c>
      <c r="F43" s="98">
        <v>1</v>
      </c>
      <c r="G43" s="98">
        <v>0</v>
      </c>
      <c r="H43" s="98">
        <v>0</v>
      </c>
      <c r="I43" s="98">
        <v>0</v>
      </c>
      <c r="J43" s="98">
        <v>0</v>
      </c>
      <c r="K43" s="98">
        <v>0</v>
      </c>
      <c r="L43" s="98">
        <v>0</v>
      </c>
      <c r="M43" s="98">
        <f t="shared" si="4"/>
        <v>1</v>
      </c>
      <c r="N43" s="98">
        <f t="shared" si="5"/>
        <v>45</v>
      </c>
      <c r="O43" s="98">
        <f t="shared" si="6"/>
        <v>46</v>
      </c>
      <c r="P43" s="502" t="s">
        <v>276</v>
      </c>
      <c r="Q43" s="1220"/>
    </row>
    <row r="44" spans="1:17" ht="20.25" customHeight="1">
      <c r="A44" s="1485"/>
      <c r="B44" s="486" t="s">
        <v>272</v>
      </c>
      <c r="C44" s="98">
        <v>74</v>
      </c>
      <c r="D44" s="98">
        <v>15</v>
      </c>
      <c r="E44" s="98">
        <v>1</v>
      </c>
      <c r="F44" s="98">
        <v>1</v>
      </c>
      <c r="G44" s="98">
        <v>0</v>
      </c>
      <c r="H44" s="98">
        <v>0</v>
      </c>
      <c r="I44" s="98">
        <v>0</v>
      </c>
      <c r="J44" s="98">
        <v>0</v>
      </c>
      <c r="K44" s="98">
        <v>0</v>
      </c>
      <c r="L44" s="98">
        <v>0</v>
      </c>
      <c r="M44" s="98">
        <f t="shared" si="4"/>
        <v>75</v>
      </c>
      <c r="N44" s="98">
        <f t="shared" si="5"/>
        <v>16</v>
      </c>
      <c r="O44" s="98">
        <f t="shared" si="6"/>
        <v>91</v>
      </c>
      <c r="P44" s="502" t="s">
        <v>277</v>
      </c>
      <c r="Q44" s="1220"/>
    </row>
    <row r="45" spans="1:17" ht="20.25" customHeight="1">
      <c r="A45" s="1485"/>
      <c r="B45" s="486" t="s">
        <v>267</v>
      </c>
      <c r="C45" s="98">
        <v>0</v>
      </c>
      <c r="D45" s="98">
        <v>0</v>
      </c>
      <c r="E45" s="98">
        <v>0</v>
      </c>
      <c r="F45" s="98">
        <v>0</v>
      </c>
      <c r="G45" s="98">
        <v>0</v>
      </c>
      <c r="H45" s="98">
        <v>0</v>
      </c>
      <c r="I45" s="98">
        <v>0</v>
      </c>
      <c r="J45" s="98">
        <v>0</v>
      </c>
      <c r="K45" s="98">
        <v>0</v>
      </c>
      <c r="L45" s="98">
        <v>0</v>
      </c>
      <c r="M45" s="98">
        <f t="shared" si="4"/>
        <v>0</v>
      </c>
      <c r="N45" s="98">
        <f t="shared" si="5"/>
        <v>0</v>
      </c>
      <c r="O45" s="98">
        <f t="shared" si="6"/>
        <v>0</v>
      </c>
      <c r="P45" s="502" t="s">
        <v>256</v>
      </c>
      <c r="Q45" s="1220"/>
    </row>
    <row r="46" spans="1:17" ht="20.25" customHeight="1">
      <c r="A46" s="1485"/>
      <c r="B46" s="486" t="s">
        <v>268</v>
      </c>
      <c r="C46" s="98">
        <v>32</v>
      </c>
      <c r="D46" s="98">
        <v>27</v>
      </c>
      <c r="E46" s="98">
        <v>0</v>
      </c>
      <c r="F46" s="98">
        <v>3</v>
      </c>
      <c r="G46" s="98">
        <v>0</v>
      </c>
      <c r="H46" s="98">
        <v>0</v>
      </c>
      <c r="I46" s="98">
        <v>0</v>
      </c>
      <c r="J46" s="98">
        <v>0</v>
      </c>
      <c r="K46" s="98">
        <v>0</v>
      </c>
      <c r="L46" s="98">
        <v>0</v>
      </c>
      <c r="M46" s="98">
        <f t="shared" si="4"/>
        <v>32</v>
      </c>
      <c r="N46" s="98">
        <f t="shared" si="5"/>
        <v>30</v>
      </c>
      <c r="O46" s="98">
        <f t="shared" si="6"/>
        <v>62</v>
      </c>
      <c r="P46" s="502" t="s">
        <v>257</v>
      </c>
      <c r="Q46" s="1220"/>
    </row>
    <row r="47" spans="1:17" ht="20.25" customHeight="1">
      <c r="A47" s="1485"/>
      <c r="B47" s="486" t="s">
        <v>269</v>
      </c>
      <c r="C47" s="98">
        <v>33</v>
      </c>
      <c r="D47" s="98">
        <v>121</v>
      </c>
      <c r="E47" s="98">
        <v>1</v>
      </c>
      <c r="F47" s="98">
        <v>1</v>
      </c>
      <c r="G47" s="98">
        <v>0</v>
      </c>
      <c r="H47" s="98">
        <v>0</v>
      </c>
      <c r="I47" s="98">
        <v>0</v>
      </c>
      <c r="J47" s="98">
        <v>0</v>
      </c>
      <c r="K47" s="98">
        <v>0</v>
      </c>
      <c r="L47" s="98">
        <v>0</v>
      </c>
      <c r="M47" s="98">
        <f t="shared" si="4"/>
        <v>34</v>
      </c>
      <c r="N47" s="98">
        <f t="shared" si="5"/>
        <v>122</v>
      </c>
      <c r="O47" s="98">
        <f t="shared" si="6"/>
        <v>156</v>
      </c>
      <c r="P47" s="502" t="s">
        <v>258</v>
      </c>
      <c r="Q47" s="1220"/>
    </row>
    <row r="48" spans="1:17" ht="20.25" customHeight="1">
      <c r="A48" s="176" t="s">
        <v>63</v>
      </c>
      <c r="B48" s="486"/>
      <c r="C48" s="98">
        <v>0</v>
      </c>
      <c r="D48" s="98">
        <v>0</v>
      </c>
      <c r="E48" s="98">
        <v>0</v>
      </c>
      <c r="F48" s="98">
        <v>0</v>
      </c>
      <c r="G48" s="98">
        <v>0</v>
      </c>
      <c r="H48" s="98">
        <v>0</v>
      </c>
      <c r="I48" s="98">
        <v>0</v>
      </c>
      <c r="J48" s="98">
        <v>0</v>
      </c>
      <c r="K48" s="98">
        <v>0</v>
      </c>
      <c r="L48" s="98">
        <v>0</v>
      </c>
      <c r="M48" s="98">
        <f t="shared" si="4"/>
        <v>0</v>
      </c>
      <c r="N48" s="98">
        <f t="shared" si="5"/>
        <v>0</v>
      </c>
      <c r="O48" s="98">
        <f t="shared" si="6"/>
        <v>0</v>
      </c>
      <c r="P48" s="535"/>
      <c r="Q48" s="482" t="s">
        <v>281</v>
      </c>
    </row>
    <row r="49" spans="1:20" ht="20.25" customHeight="1">
      <c r="A49" s="1466" t="s">
        <v>64</v>
      </c>
      <c r="B49" s="1466"/>
      <c r="C49" s="98">
        <v>8</v>
      </c>
      <c r="D49" s="98">
        <v>31</v>
      </c>
      <c r="E49" s="98">
        <v>1</v>
      </c>
      <c r="F49" s="98">
        <v>8</v>
      </c>
      <c r="G49" s="98">
        <v>3</v>
      </c>
      <c r="H49" s="98">
        <v>2</v>
      </c>
      <c r="I49" s="98">
        <v>1</v>
      </c>
      <c r="J49" s="98">
        <v>3</v>
      </c>
      <c r="K49" s="98">
        <v>0</v>
      </c>
      <c r="L49" s="98">
        <v>0</v>
      </c>
      <c r="M49" s="98">
        <f t="shared" si="4"/>
        <v>13</v>
      </c>
      <c r="N49" s="98">
        <f t="shared" si="5"/>
        <v>44</v>
      </c>
      <c r="O49" s="98">
        <f t="shared" si="6"/>
        <v>57</v>
      </c>
      <c r="P49" s="1178" t="s">
        <v>177</v>
      </c>
      <c r="Q49" s="1178"/>
    </row>
    <row r="50" spans="1:20" ht="20.25" customHeight="1">
      <c r="A50" s="1466" t="s">
        <v>111</v>
      </c>
      <c r="B50" s="1466"/>
      <c r="C50" s="98">
        <v>0</v>
      </c>
      <c r="D50" s="98">
        <v>44</v>
      </c>
      <c r="E50" s="98">
        <v>0</v>
      </c>
      <c r="F50" s="98">
        <v>3</v>
      </c>
      <c r="G50" s="98">
        <v>0</v>
      </c>
      <c r="H50" s="98">
        <v>0</v>
      </c>
      <c r="I50" s="98">
        <v>0</v>
      </c>
      <c r="J50" s="98">
        <v>0</v>
      </c>
      <c r="K50" s="98">
        <v>0</v>
      </c>
      <c r="L50" s="98">
        <v>0</v>
      </c>
      <c r="M50" s="98">
        <f t="shared" si="4"/>
        <v>0</v>
      </c>
      <c r="N50" s="98">
        <f t="shared" si="5"/>
        <v>47</v>
      </c>
      <c r="O50" s="98">
        <f t="shared" si="6"/>
        <v>47</v>
      </c>
      <c r="P50" s="1178" t="s">
        <v>178</v>
      </c>
      <c r="Q50" s="1178"/>
    </row>
    <row r="51" spans="1:20" ht="20.25" customHeight="1">
      <c r="A51" s="1466" t="s">
        <v>112</v>
      </c>
      <c r="B51" s="1466"/>
      <c r="C51" s="98">
        <v>102</v>
      </c>
      <c r="D51" s="98">
        <v>14</v>
      </c>
      <c r="E51" s="98">
        <v>8</v>
      </c>
      <c r="F51" s="98">
        <v>150</v>
      </c>
      <c r="G51" s="98">
        <v>3</v>
      </c>
      <c r="H51" s="98">
        <v>4</v>
      </c>
      <c r="I51" s="98">
        <v>1</v>
      </c>
      <c r="J51" s="98">
        <v>0</v>
      </c>
      <c r="K51" s="98">
        <v>0</v>
      </c>
      <c r="L51" s="98">
        <v>0</v>
      </c>
      <c r="M51" s="98">
        <f t="shared" si="4"/>
        <v>114</v>
      </c>
      <c r="N51" s="98">
        <f t="shared" si="5"/>
        <v>168</v>
      </c>
      <c r="O51" s="98">
        <f t="shared" si="6"/>
        <v>282</v>
      </c>
      <c r="P51" s="1178" t="s">
        <v>179</v>
      </c>
      <c r="Q51" s="1178"/>
    </row>
    <row r="52" spans="1:20" ht="20.25" customHeight="1">
      <c r="A52" s="1466" t="s">
        <v>133</v>
      </c>
      <c r="B52" s="1466"/>
      <c r="C52" s="98">
        <v>132</v>
      </c>
      <c r="D52" s="98">
        <v>0</v>
      </c>
      <c r="E52" s="98">
        <v>18</v>
      </c>
      <c r="F52" s="98">
        <v>1</v>
      </c>
      <c r="G52" s="98">
        <v>2</v>
      </c>
      <c r="H52" s="98">
        <v>0</v>
      </c>
      <c r="I52" s="98">
        <v>1</v>
      </c>
      <c r="J52" s="98">
        <v>0</v>
      </c>
      <c r="K52" s="98">
        <v>0</v>
      </c>
      <c r="L52" s="98">
        <v>0</v>
      </c>
      <c r="M52" s="98">
        <f t="shared" si="4"/>
        <v>153</v>
      </c>
      <c r="N52" s="98">
        <f t="shared" si="5"/>
        <v>1</v>
      </c>
      <c r="O52" s="98">
        <f t="shared" si="6"/>
        <v>154</v>
      </c>
      <c r="P52" s="1178" t="s">
        <v>853</v>
      </c>
      <c r="Q52" s="1178"/>
    </row>
    <row r="53" spans="1:20" ht="20.25" customHeight="1">
      <c r="A53" s="1466" t="s">
        <v>68</v>
      </c>
      <c r="B53" s="1466"/>
      <c r="C53" s="98">
        <v>0</v>
      </c>
      <c r="D53" s="98">
        <v>1</v>
      </c>
      <c r="E53" s="98">
        <v>0</v>
      </c>
      <c r="F53" s="98">
        <v>26</v>
      </c>
      <c r="G53" s="98">
        <v>0</v>
      </c>
      <c r="H53" s="98">
        <v>2</v>
      </c>
      <c r="I53" s="98">
        <v>0</v>
      </c>
      <c r="J53" s="98">
        <v>1</v>
      </c>
      <c r="K53" s="98">
        <v>0</v>
      </c>
      <c r="L53" s="98">
        <v>0</v>
      </c>
      <c r="M53" s="98">
        <f t="shared" si="4"/>
        <v>0</v>
      </c>
      <c r="N53" s="98">
        <f t="shared" si="5"/>
        <v>30</v>
      </c>
      <c r="O53" s="98">
        <f t="shared" si="6"/>
        <v>30</v>
      </c>
      <c r="P53" s="1178" t="s">
        <v>287</v>
      </c>
      <c r="Q53" s="1178"/>
    </row>
    <row r="54" spans="1:20" ht="20.25" customHeight="1">
      <c r="A54" s="1466" t="s">
        <v>69</v>
      </c>
      <c r="B54" s="1466"/>
      <c r="C54" s="98">
        <v>3</v>
      </c>
      <c r="D54" s="98">
        <v>22</v>
      </c>
      <c r="E54" s="98">
        <v>14</v>
      </c>
      <c r="F54" s="98">
        <v>6</v>
      </c>
      <c r="G54" s="98">
        <v>9</v>
      </c>
      <c r="H54" s="98">
        <v>3</v>
      </c>
      <c r="I54" s="98">
        <v>3</v>
      </c>
      <c r="J54" s="98">
        <v>1</v>
      </c>
      <c r="K54" s="98">
        <v>0</v>
      </c>
      <c r="L54" s="98">
        <v>0</v>
      </c>
      <c r="M54" s="98">
        <f t="shared" si="4"/>
        <v>29</v>
      </c>
      <c r="N54" s="98">
        <f t="shared" si="5"/>
        <v>32</v>
      </c>
      <c r="O54" s="98">
        <f t="shared" si="6"/>
        <v>61</v>
      </c>
      <c r="P54" s="1178" t="s">
        <v>182</v>
      </c>
      <c r="Q54" s="1178"/>
    </row>
    <row r="55" spans="1:20" ht="20.25" customHeight="1">
      <c r="A55" s="1466" t="s">
        <v>70</v>
      </c>
      <c r="B55" s="1466"/>
      <c r="C55" s="98">
        <v>0</v>
      </c>
      <c r="D55" s="98">
        <v>1</v>
      </c>
      <c r="E55" s="98">
        <v>0</v>
      </c>
      <c r="F55" s="98">
        <v>38</v>
      </c>
      <c r="G55" s="98">
        <v>0</v>
      </c>
      <c r="H55" s="98">
        <v>0</v>
      </c>
      <c r="I55" s="98">
        <v>0</v>
      </c>
      <c r="J55" s="98">
        <v>0</v>
      </c>
      <c r="K55" s="98">
        <v>0</v>
      </c>
      <c r="L55" s="98">
        <v>0</v>
      </c>
      <c r="M55" s="98">
        <f t="shared" si="4"/>
        <v>0</v>
      </c>
      <c r="N55" s="98">
        <f t="shared" si="5"/>
        <v>39</v>
      </c>
      <c r="O55" s="98">
        <f t="shared" si="6"/>
        <v>39</v>
      </c>
      <c r="P55" s="1178" t="s">
        <v>183</v>
      </c>
      <c r="Q55" s="1178"/>
    </row>
    <row r="56" spans="1:20" ht="20.25" customHeight="1">
      <c r="A56" s="1466" t="s">
        <v>71</v>
      </c>
      <c r="B56" s="1466"/>
      <c r="C56" s="98">
        <v>29</v>
      </c>
      <c r="D56" s="98">
        <v>51</v>
      </c>
      <c r="E56" s="98">
        <v>1</v>
      </c>
      <c r="F56" s="98">
        <v>4</v>
      </c>
      <c r="G56" s="98">
        <v>1</v>
      </c>
      <c r="H56" s="98">
        <v>0</v>
      </c>
      <c r="I56" s="98">
        <v>1</v>
      </c>
      <c r="J56" s="98">
        <v>0</v>
      </c>
      <c r="K56" s="98">
        <v>0</v>
      </c>
      <c r="L56" s="98">
        <v>0</v>
      </c>
      <c r="M56" s="98">
        <f t="shared" si="4"/>
        <v>32</v>
      </c>
      <c r="N56" s="98">
        <f t="shared" si="5"/>
        <v>55</v>
      </c>
      <c r="O56" s="98">
        <f t="shared" si="6"/>
        <v>87</v>
      </c>
      <c r="P56" s="1178" t="s">
        <v>671</v>
      </c>
      <c r="Q56" s="1178"/>
    </row>
    <row r="57" spans="1:20" ht="20.25" customHeight="1" thickBot="1">
      <c r="A57" s="1524" t="s">
        <v>72</v>
      </c>
      <c r="B57" s="1524"/>
      <c r="C57" s="522">
        <v>64</v>
      </c>
      <c r="D57" s="522">
        <v>34</v>
      </c>
      <c r="E57" s="522">
        <v>0</v>
      </c>
      <c r="F57" s="522">
        <v>1</v>
      </c>
      <c r="G57" s="522">
        <v>0</v>
      </c>
      <c r="H57" s="522">
        <v>0</v>
      </c>
      <c r="I57" s="522">
        <v>0</v>
      </c>
      <c r="J57" s="522">
        <v>0</v>
      </c>
      <c r="K57" s="522">
        <v>0</v>
      </c>
      <c r="L57" s="522">
        <v>0</v>
      </c>
      <c r="M57" s="878">
        <f t="shared" si="4"/>
        <v>64</v>
      </c>
      <c r="N57" s="878">
        <f t="shared" si="5"/>
        <v>35</v>
      </c>
      <c r="O57" s="878">
        <f t="shared" si="6"/>
        <v>99</v>
      </c>
      <c r="P57" s="1258" t="s">
        <v>282</v>
      </c>
      <c r="Q57" s="1258"/>
    </row>
    <row r="58" spans="1:20" ht="20.25" customHeight="1" thickBot="1">
      <c r="A58" s="1468" t="s">
        <v>32</v>
      </c>
      <c r="B58" s="1468"/>
      <c r="C58" s="875">
        <f>SUM(C38:C57)</f>
        <v>494</v>
      </c>
      <c r="D58" s="875">
        <f t="shared" ref="D58:O58" si="7">SUM(D38:D57)</f>
        <v>476</v>
      </c>
      <c r="E58" s="875">
        <f t="shared" si="7"/>
        <v>54</v>
      </c>
      <c r="F58" s="875">
        <f t="shared" si="7"/>
        <v>291</v>
      </c>
      <c r="G58" s="875">
        <f t="shared" si="7"/>
        <v>18</v>
      </c>
      <c r="H58" s="875">
        <f t="shared" si="7"/>
        <v>17</v>
      </c>
      <c r="I58" s="875">
        <f t="shared" si="7"/>
        <v>7</v>
      </c>
      <c r="J58" s="875">
        <f t="shared" si="7"/>
        <v>7</v>
      </c>
      <c r="K58" s="875">
        <f t="shared" si="7"/>
        <v>0</v>
      </c>
      <c r="L58" s="875">
        <f t="shared" si="7"/>
        <v>1</v>
      </c>
      <c r="M58" s="875">
        <f t="shared" si="7"/>
        <v>573</v>
      </c>
      <c r="N58" s="875">
        <f t="shared" si="7"/>
        <v>792</v>
      </c>
      <c r="O58" s="875">
        <f t="shared" si="7"/>
        <v>1365</v>
      </c>
      <c r="P58" s="1260" t="s">
        <v>169</v>
      </c>
      <c r="Q58" s="1260"/>
    </row>
    <row r="59" spans="1:20" ht="13.5" customHeight="1" thickTop="1">
      <c r="A59" s="281"/>
      <c r="B59" s="281"/>
      <c r="C59" s="281"/>
      <c r="D59" s="281"/>
      <c r="E59" s="281"/>
      <c r="F59" s="281"/>
      <c r="G59" s="281"/>
      <c r="H59" s="281"/>
      <c r="I59" s="281"/>
      <c r="J59" s="281"/>
      <c r="K59" s="281"/>
      <c r="L59" s="281"/>
      <c r="M59" s="281"/>
      <c r="N59" s="281"/>
      <c r="O59" s="281"/>
      <c r="P59" s="281"/>
      <c r="Q59" s="281"/>
    </row>
    <row r="60" spans="1:20" ht="19.5" customHeight="1">
      <c r="A60" s="1252" t="s">
        <v>1312</v>
      </c>
      <c r="B60" s="1252"/>
      <c r="C60" s="1252"/>
      <c r="D60" s="1252"/>
      <c r="E60" s="1252"/>
      <c r="F60" s="1252"/>
      <c r="G60" s="1252"/>
      <c r="H60" s="1252"/>
      <c r="I60" s="1252"/>
      <c r="J60" s="1252"/>
      <c r="K60" s="1252"/>
      <c r="L60" s="1252"/>
      <c r="M60" s="1252"/>
      <c r="N60" s="1252"/>
      <c r="O60" s="1252"/>
      <c r="P60" s="1252"/>
      <c r="Q60" s="1252"/>
      <c r="T60" s="322"/>
    </row>
    <row r="61" spans="1:20" ht="21.75" customHeight="1">
      <c r="A61" s="1523" t="s">
        <v>834</v>
      </c>
      <c r="B61" s="1523"/>
      <c r="C61" s="1523"/>
      <c r="D61" s="1523"/>
      <c r="E61" s="1523"/>
      <c r="F61" s="1523"/>
      <c r="G61" s="1523"/>
      <c r="H61" s="1523"/>
      <c r="I61" s="1523"/>
      <c r="J61" s="1523"/>
      <c r="K61" s="1523"/>
      <c r="L61" s="1523"/>
      <c r="M61" s="1523"/>
      <c r="N61" s="1523"/>
      <c r="O61" s="1523"/>
      <c r="P61" s="1523"/>
      <c r="Q61" s="1523"/>
      <c r="T61" s="322"/>
    </row>
    <row r="62" spans="1:20" ht="20.25" customHeight="1" thickBot="1">
      <c r="A62" s="1428" t="s">
        <v>962</v>
      </c>
      <c r="B62" s="1428"/>
      <c r="C62" s="109"/>
      <c r="D62" s="109"/>
      <c r="E62" s="109"/>
      <c r="F62" s="109"/>
      <c r="G62" s="109"/>
      <c r="H62" s="109"/>
      <c r="I62" s="109"/>
      <c r="J62" s="109"/>
      <c r="K62" s="109"/>
      <c r="L62" s="109"/>
      <c r="M62" s="109"/>
      <c r="N62" s="145"/>
      <c r="O62" s="145"/>
      <c r="P62" s="1429" t="s">
        <v>1139</v>
      </c>
      <c r="Q62" s="1429"/>
    </row>
    <row r="63" spans="1:20" ht="19.5" customHeight="1" thickTop="1">
      <c r="A63" s="1463" t="s">
        <v>40</v>
      </c>
      <c r="B63" s="1463"/>
      <c r="C63" s="1463" t="s">
        <v>44</v>
      </c>
      <c r="D63" s="1463"/>
      <c r="E63" s="1463" t="s">
        <v>74</v>
      </c>
      <c r="F63" s="1463"/>
      <c r="G63" s="1463" t="s">
        <v>77</v>
      </c>
      <c r="H63" s="1463"/>
      <c r="I63" s="1463" t="s">
        <v>139</v>
      </c>
      <c r="J63" s="1463"/>
      <c r="K63" s="1463" t="s">
        <v>82</v>
      </c>
      <c r="L63" s="1463"/>
      <c r="M63" s="1463" t="s">
        <v>1335</v>
      </c>
      <c r="N63" s="1463"/>
      <c r="O63" s="1463"/>
      <c r="P63" s="1164" t="s">
        <v>168</v>
      </c>
      <c r="Q63" s="1164"/>
    </row>
    <row r="64" spans="1:20" ht="19.5" customHeight="1">
      <c r="A64" s="1517"/>
      <c r="B64" s="1517"/>
      <c r="C64" s="1464" t="s">
        <v>202</v>
      </c>
      <c r="D64" s="1464"/>
      <c r="E64" s="1464" t="s">
        <v>203</v>
      </c>
      <c r="F64" s="1464"/>
      <c r="G64" s="1464" t="s">
        <v>204</v>
      </c>
      <c r="H64" s="1464"/>
      <c r="I64" s="1464" t="s">
        <v>205</v>
      </c>
      <c r="J64" s="1464"/>
      <c r="K64" s="1464" t="s">
        <v>206</v>
      </c>
      <c r="L64" s="1464"/>
      <c r="M64" s="1464" t="s">
        <v>169</v>
      </c>
      <c r="N64" s="1464"/>
      <c r="O64" s="1464"/>
      <c r="P64" s="1165"/>
      <c r="Q64" s="1165"/>
    </row>
    <row r="65" spans="1:17" ht="19.5" customHeight="1">
      <c r="A65" s="1517"/>
      <c r="B65" s="1517"/>
      <c r="C65" s="877" t="s">
        <v>33</v>
      </c>
      <c r="D65" s="877" t="s">
        <v>34</v>
      </c>
      <c r="E65" s="877" t="s">
        <v>33</v>
      </c>
      <c r="F65" s="877" t="s">
        <v>34</v>
      </c>
      <c r="G65" s="877" t="s">
        <v>33</v>
      </c>
      <c r="H65" s="877" t="s">
        <v>34</v>
      </c>
      <c r="I65" s="877" t="s">
        <v>33</v>
      </c>
      <c r="J65" s="877" t="s">
        <v>34</v>
      </c>
      <c r="K65" s="877" t="s">
        <v>33</v>
      </c>
      <c r="L65" s="877" t="s">
        <v>34</v>
      </c>
      <c r="M65" s="877" t="s">
        <v>33</v>
      </c>
      <c r="N65" s="877" t="s">
        <v>34</v>
      </c>
      <c r="O65" s="1033" t="s">
        <v>35</v>
      </c>
      <c r="P65" s="1165"/>
      <c r="Q65" s="1165"/>
    </row>
    <row r="66" spans="1:17" ht="19.5" customHeight="1" thickBot="1">
      <c r="A66" s="1517"/>
      <c r="B66" s="1517"/>
      <c r="C66" s="874" t="s">
        <v>173</v>
      </c>
      <c r="D66" s="874" t="s">
        <v>172</v>
      </c>
      <c r="E66" s="874" t="s">
        <v>173</v>
      </c>
      <c r="F66" s="874" t="s">
        <v>172</v>
      </c>
      <c r="G66" s="874" t="s">
        <v>173</v>
      </c>
      <c r="H66" s="874" t="s">
        <v>172</v>
      </c>
      <c r="I66" s="874" t="s">
        <v>173</v>
      </c>
      <c r="J66" s="874" t="s">
        <v>172</v>
      </c>
      <c r="K66" s="874" t="s">
        <v>173</v>
      </c>
      <c r="L66" s="874" t="s">
        <v>172</v>
      </c>
      <c r="M66" s="874" t="s">
        <v>173</v>
      </c>
      <c r="N66" s="874" t="s">
        <v>172</v>
      </c>
      <c r="O66" s="874" t="s">
        <v>169</v>
      </c>
      <c r="P66" s="1165"/>
      <c r="Q66" s="1165"/>
    </row>
    <row r="67" spans="1:17" ht="18.95" customHeight="1">
      <c r="A67" s="1525" t="s">
        <v>52</v>
      </c>
      <c r="B67" s="1525"/>
      <c r="C67" s="904">
        <v>0</v>
      </c>
      <c r="D67" s="904">
        <v>0</v>
      </c>
      <c r="E67" s="904">
        <v>0</v>
      </c>
      <c r="F67" s="904">
        <v>0</v>
      </c>
      <c r="G67" s="904">
        <v>0</v>
      </c>
      <c r="H67" s="904">
        <v>0</v>
      </c>
      <c r="I67" s="904">
        <v>0</v>
      </c>
      <c r="J67" s="904">
        <v>0</v>
      </c>
      <c r="K67" s="904">
        <v>0</v>
      </c>
      <c r="L67" s="904">
        <v>0</v>
      </c>
      <c r="M67" s="536">
        <f>SUM(C67,E67,G67,I67,K67)</f>
        <v>0</v>
      </c>
      <c r="N67" s="536">
        <f>SUM(D67,F67,H67,J67,L67)</f>
        <v>0</v>
      </c>
      <c r="O67" s="536">
        <f>SUM(M67:N67)</f>
        <v>0</v>
      </c>
      <c r="P67" s="1158" t="s">
        <v>583</v>
      </c>
      <c r="Q67" s="1158"/>
    </row>
    <row r="68" spans="1:17" ht="18.95" customHeight="1">
      <c r="A68" s="1466" t="s">
        <v>53</v>
      </c>
      <c r="B68" s="1466"/>
      <c r="C68" s="98">
        <v>0</v>
      </c>
      <c r="D68" s="98">
        <v>0</v>
      </c>
      <c r="E68" s="98">
        <v>0</v>
      </c>
      <c r="F68" s="98">
        <v>0</v>
      </c>
      <c r="G68" s="98">
        <v>0</v>
      </c>
      <c r="H68" s="98">
        <v>0</v>
      </c>
      <c r="I68" s="98">
        <v>0</v>
      </c>
      <c r="J68" s="98">
        <v>0</v>
      </c>
      <c r="K68" s="98">
        <v>0</v>
      </c>
      <c r="L68" s="98">
        <v>0</v>
      </c>
      <c r="M68" s="98">
        <f t="shared" ref="M68:M86" si="8">SUM(C68,E68,G68,I68,K68)</f>
        <v>0</v>
      </c>
      <c r="N68" s="98">
        <f t="shared" ref="N68:N86" si="9">SUM(D68,F68,H68,J68,L68)</f>
        <v>0</v>
      </c>
      <c r="O68" s="98">
        <f t="shared" ref="O68:O86" si="10">SUM(M68:N68)</f>
        <v>0</v>
      </c>
      <c r="P68" s="1178" t="s">
        <v>273</v>
      </c>
      <c r="Q68" s="1178"/>
    </row>
    <row r="69" spans="1:17" ht="18.95" customHeight="1">
      <c r="A69" s="1466" t="s">
        <v>54</v>
      </c>
      <c r="B69" s="1466"/>
      <c r="C69" s="98">
        <v>0</v>
      </c>
      <c r="D69" s="98">
        <v>34</v>
      </c>
      <c r="E69" s="98">
        <v>0</v>
      </c>
      <c r="F69" s="98">
        <v>40</v>
      </c>
      <c r="G69" s="98">
        <v>0</v>
      </c>
      <c r="H69" s="98">
        <v>2</v>
      </c>
      <c r="I69" s="98">
        <v>0</v>
      </c>
      <c r="J69" s="98">
        <v>2</v>
      </c>
      <c r="K69" s="98">
        <v>0</v>
      </c>
      <c r="L69" s="98">
        <v>0</v>
      </c>
      <c r="M69" s="98">
        <f t="shared" si="8"/>
        <v>0</v>
      </c>
      <c r="N69" s="98">
        <f t="shared" si="9"/>
        <v>78</v>
      </c>
      <c r="O69" s="98">
        <f t="shared" si="10"/>
        <v>78</v>
      </c>
      <c r="P69" s="1178" t="s">
        <v>175</v>
      </c>
      <c r="Q69" s="1178"/>
    </row>
    <row r="70" spans="1:17" ht="18.95" customHeight="1">
      <c r="A70" s="1466" t="s">
        <v>55</v>
      </c>
      <c r="B70" s="1466"/>
      <c r="C70" s="98">
        <v>15</v>
      </c>
      <c r="D70" s="98">
        <v>19</v>
      </c>
      <c r="E70" s="98">
        <v>5</v>
      </c>
      <c r="F70" s="98">
        <v>1</v>
      </c>
      <c r="G70" s="98">
        <v>0</v>
      </c>
      <c r="H70" s="98">
        <v>2</v>
      </c>
      <c r="I70" s="98">
        <v>0</v>
      </c>
      <c r="J70" s="98">
        <v>0</v>
      </c>
      <c r="K70" s="98">
        <v>0</v>
      </c>
      <c r="L70" s="98">
        <v>0</v>
      </c>
      <c r="M70" s="98">
        <f t="shared" si="8"/>
        <v>20</v>
      </c>
      <c r="N70" s="98">
        <f t="shared" si="9"/>
        <v>22</v>
      </c>
      <c r="O70" s="98">
        <f t="shared" si="10"/>
        <v>42</v>
      </c>
      <c r="P70" s="1178" t="s">
        <v>176</v>
      </c>
      <c r="Q70" s="1178"/>
    </row>
    <row r="71" spans="1:17" ht="18.95" customHeight="1">
      <c r="A71" s="1485" t="s">
        <v>295</v>
      </c>
      <c r="B71" s="486" t="s">
        <v>270</v>
      </c>
      <c r="C71" s="98">
        <v>0</v>
      </c>
      <c r="D71" s="98">
        <v>26</v>
      </c>
      <c r="E71" s="98">
        <v>0</v>
      </c>
      <c r="F71" s="98">
        <v>8</v>
      </c>
      <c r="G71" s="98">
        <v>0</v>
      </c>
      <c r="H71" s="98">
        <v>2</v>
      </c>
      <c r="I71" s="98">
        <v>0</v>
      </c>
      <c r="J71" s="98">
        <v>1</v>
      </c>
      <c r="K71" s="98">
        <v>0</v>
      </c>
      <c r="L71" s="98">
        <v>0</v>
      </c>
      <c r="M71" s="98">
        <f t="shared" si="8"/>
        <v>0</v>
      </c>
      <c r="N71" s="98">
        <f t="shared" si="9"/>
        <v>37</v>
      </c>
      <c r="O71" s="98">
        <f t="shared" si="10"/>
        <v>37</v>
      </c>
      <c r="P71" s="502" t="s">
        <v>275</v>
      </c>
      <c r="Q71" s="1220" t="s">
        <v>167</v>
      </c>
    </row>
    <row r="72" spans="1:17" ht="18.95" customHeight="1">
      <c r="A72" s="1485"/>
      <c r="B72" s="486" t="s">
        <v>271</v>
      </c>
      <c r="C72" s="98">
        <v>1</v>
      </c>
      <c r="D72" s="98">
        <v>51</v>
      </c>
      <c r="E72" s="98">
        <v>0</v>
      </c>
      <c r="F72" s="98">
        <v>0</v>
      </c>
      <c r="G72" s="98">
        <v>0</v>
      </c>
      <c r="H72" s="98">
        <v>0</v>
      </c>
      <c r="I72" s="98">
        <v>0</v>
      </c>
      <c r="J72" s="98">
        <v>0</v>
      </c>
      <c r="K72" s="98">
        <v>0</v>
      </c>
      <c r="L72" s="98">
        <v>0</v>
      </c>
      <c r="M72" s="98">
        <f t="shared" si="8"/>
        <v>1</v>
      </c>
      <c r="N72" s="98">
        <f t="shared" si="9"/>
        <v>51</v>
      </c>
      <c r="O72" s="98">
        <f t="shared" si="10"/>
        <v>52</v>
      </c>
      <c r="P72" s="502" t="s">
        <v>276</v>
      </c>
      <c r="Q72" s="1220"/>
    </row>
    <row r="73" spans="1:17" ht="18.95" customHeight="1">
      <c r="A73" s="1485"/>
      <c r="B73" s="486" t="s">
        <v>272</v>
      </c>
      <c r="C73" s="98">
        <v>63</v>
      </c>
      <c r="D73" s="98">
        <v>17</v>
      </c>
      <c r="E73" s="98">
        <v>5</v>
      </c>
      <c r="F73" s="98">
        <v>1</v>
      </c>
      <c r="G73" s="98">
        <v>0</v>
      </c>
      <c r="H73" s="98">
        <v>0</v>
      </c>
      <c r="I73" s="98">
        <v>0</v>
      </c>
      <c r="J73" s="98">
        <v>0</v>
      </c>
      <c r="K73" s="98">
        <v>0</v>
      </c>
      <c r="L73" s="98">
        <v>0</v>
      </c>
      <c r="M73" s="98">
        <f t="shared" si="8"/>
        <v>68</v>
      </c>
      <c r="N73" s="98">
        <f t="shared" si="9"/>
        <v>18</v>
      </c>
      <c r="O73" s="98">
        <f t="shared" si="10"/>
        <v>86</v>
      </c>
      <c r="P73" s="502" t="s">
        <v>277</v>
      </c>
      <c r="Q73" s="1220"/>
    </row>
    <row r="74" spans="1:17" ht="18.95" customHeight="1">
      <c r="A74" s="1485"/>
      <c r="B74" s="486" t="s">
        <v>267</v>
      </c>
      <c r="C74" s="98">
        <v>0</v>
      </c>
      <c r="D74" s="98">
        <v>0</v>
      </c>
      <c r="E74" s="98">
        <v>0</v>
      </c>
      <c r="F74" s="98">
        <v>0</v>
      </c>
      <c r="G74" s="98">
        <v>0</v>
      </c>
      <c r="H74" s="98">
        <v>0</v>
      </c>
      <c r="I74" s="98">
        <v>0</v>
      </c>
      <c r="J74" s="98">
        <v>0</v>
      </c>
      <c r="K74" s="98">
        <v>0</v>
      </c>
      <c r="L74" s="98">
        <v>0</v>
      </c>
      <c r="M74" s="98">
        <f t="shared" si="8"/>
        <v>0</v>
      </c>
      <c r="N74" s="98">
        <f t="shared" si="9"/>
        <v>0</v>
      </c>
      <c r="O74" s="98">
        <f t="shared" si="10"/>
        <v>0</v>
      </c>
      <c r="P74" s="502" t="s">
        <v>256</v>
      </c>
      <c r="Q74" s="1220"/>
    </row>
    <row r="75" spans="1:17" ht="18.95" customHeight="1">
      <c r="A75" s="1485"/>
      <c r="B75" s="486" t="s">
        <v>268</v>
      </c>
      <c r="C75" s="98">
        <v>35</v>
      </c>
      <c r="D75" s="98">
        <v>22</v>
      </c>
      <c r="E75" s="98">
        <v>0</v>
      </c>
      <c r="F75" s="98">
        <v>0</v>
      </c>
      <c r="G75" s="98">
        <v>0</v>
      </c>
      <c r="H75" s="98">
        <v>1</v>
      </c>
      <c r="I75" s="98">
        <v>0</v>
      </c>
      <c r="J75" s="98">
        <v>0</v>
      </c>
      <c r="K75" s="98">
        <v>0</v>
      </c>
      <c r="L75" s="98">
        <v>0</v>
      </c>
      <c r="M75" s="98">
        <f t="shared" si="8"/>
        <v>35</v>
      </c>
      <c r="N75" s="98">
        <f t="shared" si="9"/>
        <v>23</v>
      </c>
      <c r="O75" s="98">
        <f t="shared" si="10"/>
        <v>58</v>
      </c>
      <c r="P75" s="502" t="s">
        <v>257</v>
      </c>
      <c r="Q75" s="1220"/>
    </row>
    <row r="76" spans="1:17" ht="18.95" customHeight="1">
      <c r="A76" s="1485"/>
      <c r="B76" s="486" t="s">
        <v>269</v>
      </c>
      <c r="C76" s="98">
        <v>32</v>
      </c>
      <c r="D76" s="98">
        <v>87</v>
      </c>
      <c r="E76" s="98">
        <v>2</v>
      </c>
      <c r="F76" s="98">
        <v>0</v>
      </c>
      <c r="G76" s="98">
        <v>2</v>
      </c>
      <c r="H76" s="98">
        <v>0</v>
      </c>
      <c r="I76" s="98">
        <v>0</v>
      </c>
      <c r="J76" s="98">
        <v>0</v>
      </c>
      <c r="K76" s="98">
        <v>0</v>
      </c>
      <c r="L76" s="98">
        <v>0</v>
      </c>
      <c r="M76" s="98">
        <f t="shared" si="8"/>
        <v>36</v>
      </c>
      <c r="N76" s="98">
        <f t="shared" si="9"/>
        <v>87</v>
      </c>
      <c r="O76" s="98">
        <f t="shared" si="10"/>
        <v>123</v>
      </c>
      <c r="P76" s="502" t="s">
        <v>258</v>
      </c>
      <c r="Q76" s="1220"/>
    </row>
    <row r="77" spans="1:17" ht="18.95" customHeight="1">
      <c r="A77" s="176" t="s">
        <v>63</v>
      </c>
      <c r="B77" s="486"/>
      <c r="C77" s="98">
        <v>0</v>
      </c>
      <c r="D77" s="98">
        <v>0</v>
      </c>
      <c r="E77" s="98">
        <v>0</v>
      </c>
      <c r="F77" s="98">
        <v>0</v>
      </c>
      <c r="G77" s="98">
        <v>0</v>
      </c>
      <c r="H77" s="98">
        <v>0</v>
      </c>
      <c r="I77" s="98">
        <v>0</v>
      </c>
      <c r="J77" s="98">
        <v>0</v>
      </c>
      <c r="K77" s="98">
        <v>0</v>
      </c>
      <c r="L77" s="98">
        <v>0</v>
      </c>
      <c r="M77" s="98">
        <f t="shared" si="8"/>
        <v>0</v>
      </c>
      <c r="N77" s="98">
        <f t="shared" si="9"/>
        <v>0</v>
      </c>
      <c r="O77" s="98">
        <f t="shared" si="10"/>
        <v>0</v>
      </c>
      <c r="P77" s="535"/>
      <c r="Q77" s="482" t="s">
        <v>281</v>
      </c>
    </row>
    <row r="78" spans="1:17" ht="18.95" customHeight="1">
      <c r="A78" s="1466" t="s">
        <v>64</v>
      </c>
      <c r="B78" s="1466"/>
      <c r="C78" s="98">
        <v>8</v>
      </c>
      <c r="D78" s="98">
        <v>35</v>
      </c>
      <c r="E78" s="98">
        <v>1</v>
      </c>
      <c r="F78" s="98">
        <v>10</v>
      </c>
      <c r="G78" s="98">
        <v>1</v>
      </c>
      <c r="H78" s="98">
        <v>2</v>
      </c>
      <c r="I78" s="98">
        <v>0</v>
      </c>
      <c r="J78" s="98">
        <v>3</v>
      </c>
      <c r="K78" s="98">
        <v>0</v>
      </c>
      <c r="L78" s="98">
        <v>0</v>
      </c>
      <c r="M78" s="98">
        <f t="shared" si="8"/>
        <v>10</v>
      </c>
      <c r="N78" s="98">
        <f t="shared" si="9"/>
        <v>50</v>
      </c>
      <c r="O78" s="98">
        <f t="shared" si="10"/>
        <v>60</v>
      </c>
      <c r="P78" s="1178" t="s">
        <v>177</v>
      </c>
      <c r="Q78" s="1178"/>
    </row>
    <row r="79" spans="1:17" ht="18.95" customHeight="1">
      <c r="A79" s="1466" t="s">
        <v>111</v>
      </c>
      <c r="B79" s="1466"/>
      <c r="C79" s="98">
        <v>0</v>
      </c>
      <c r="D79" s="98">
        <v>43</v>
      </c>
      <c r="E79" s="98">
        <v>0</v>
      </c>
      <c r="F79" s="98">
        <v>6</v>
      </c>
      <c r="G79" s="98">
        <v>0</v>
      </c>
      <c r="H79" s="98">
        <v>0</v>
      </c>
      <c r="I79" s="98">
        <v>0</v>
      </c>
      <c r="J79" s="98">
        <v>0</v>
      </c>
      <c r="K79" s="98">
        <v>0</v>
      </c>
      <c r="L79" s="98">
        <v>0</v>
      </c>
      <c r="M79" s="98">
        <f t="shared" si="8"/>
        <v>0</v>
      </c>
      <c r="N79" s="98">
        <f t="shared" si="9"/>
        <v>49</v>
      </c>
      <c r="O79" s="98">
        <f t="shared" si="10"/>
        <v>49</v>
      </c>
      <c r="P79" s="1178" t="s">
        <v>178</v>
      </c>
      <c r="Q79" s="1178"/>
    </row>
    <row r="80" spans="1:17" ht="18.95" customHeight="1">
      <c r="A80" s="1466" t="s">
        <v>112</v>
      </c>
      <c r="B80" s="1466"/>
      <c r="C80" s="98">
        <v>84</v>
      </c>
      <c r="D80" s="98">
        <v>14</v>
      </c>
      <c r="E80" s="98">
        <v>6</v>
      </c>
      <c r="F80" s="98">
        <v>144</v>
      </c>
      <c r="G80" s="98">
        <v>0</v>
      </c>
      <c r="H80" s="98">
        <v>10</v>
      </c>
      <c r="I80" s="98">
        <v>2</v>
      </c>
      <c r="J80" s="98">
        <v>2</v>
      </c>
      <c r="K80" s="98">
        <v>1</v>
      </c>
      <c r="L80" s="98">
        <v>1</v>
      </c>
      <c r="M80" s="98">
        <f t="shared" si="8"/>
        <v>93</v>
      </c>
      <c r="N80" s="98">
        <f t="shared" si="9"/>
        <v>171</v>
      </c>
      <c r="O80" s="98">
        <f t="shared" si="10"/>
        <v>264</v>
      </c>
      <c r="P80" s="1178" t="s">
        <v>179</v>
      </c>
      <c r="Q80" s="1178"/>
    </row>
    <row r="81" spans="1:17" ht="18.95" customHeight="1">
      <c r="A81" s="1466" t="s">
        <v>133</v>
      </c>
      <c r="B81" s="1466"/>
      <c r="C81" s="98">
        <v>116</v>
      </c>
      <c r="D81" s="98">
        <v>0</v>
      </c>
      <c r="E81" s="98">
        <v>25</v>
      </c>
      <c r="F81" s="98">
        <v>0</v>
      </c>
      <c r="G81" s="98">
        <v>10</v>
      </c>
      <c r="H81" s="98">
        <v>0</v>
      </c>
      <c r="I81" s="98">
        <v>1</v>
      </c>
      <c r="J81" s="98">
        <v>0</v>
      </c>
      <c r="K81" s="98">
        <v>2</v>
      </c>
      <c r="L81" s="98">
        <v>0</v>
      </c>
      <c r="M81" s="98">
        <f t="shared" si="8"/>
        <v>154</v>
      </c>
      <c r="N81" s="98">
        <f t="shared" si="9"/>
        <v>0</v>
      </c>
      <c r="O81" s="98">
        <f t="shared" si="10"/>
        <v>154</v>
      </c>
      <c r="P81" s="1178" t="s">
        <v>853</v>
      </c>
      <c r="Q81" s="1178"/>
    </row>
    <row r="82" spans="1:17" ht="18.95" customHeight="1">
      <c r="A82" s="1466" t="s">
        <v>68</v>
      </c>
      <c r="B82" s="1466"/>
      <c r="C82" s="98">
        <v>0</v>
      </c>
      <c r="D82" s="98">
        <v>0</v>
      </c>
      <c r="E82" s="98">
        <v>1</v>
      </c>
      <c r="F82" s="98">
        <v>21</v>
      </c>
      <c r="G82" s="98">
        <v>0</v>
      </c>
      <c r="H82" s="98">
        <v>8</v>
      </c>
      <c r="I82" s="98">
        <v>0</v>
      </c>
      <c r="J82" s="98">
        <v>2</v>
      </c>
      <c r="K82" s="98">
        <v>0</v>
      </c>
      <c r="L82" s="98">
        <v>0</v>
      </c>
      <c r="M82" s="98">
        <f t="shared" si="8"/>
        <v>1</v>
      </c>
      <c r="N82" s="98">
        <f t="shared" si="9"/>
        <v>31</v>
      </c>
      <c r="O82" s="98">
        <f t="shared" si="10"/>
        <v>32</v>
      </c>
      <c r="P82" s="1178" t="s">
        <v>287</v>
      </c>
      <c r="Q82" s="1178"/>
    </row>
    <row r="83" spans="1:17" ht="18.95" customHeight="1">
      <c r="A83" s="1466" t="s">
        <v>69</v>
      </c>
      <c r="B83" s="1466"/>
      <c r="C83" s="98">
        <v>19</v>
      </c>
      <c r="D83" s="98">
        <v>25</v>
      </c>
      <c r="E83" s="98">
        <v>3</v>
      </c>
      <c r="F83" s="98">
        <v>4</v>
      </c>
      <c r="G83" s="98">
        <v>5</v>
      </c>
      <c r="H83" s="98">
        <v>5</v>
      </c>
      <c r="I83" s="98">
        <v>0</v>
      </c>
      <c r="J83" s="98">
        <v>0</v>
      </c>
      <c r="K83" s="98">
        <v>0</v>
      </c>
      <c r="L83" s="98">
        <v>0</v>
      </c>
      <c r="M83" s="98">
        <f t="shared" si="8"/>
        <v>27</v>
      </c>
      <c r="N83" s="98">
        <f t="shared" si="9"/>
        <v>34</v>
      </c>
      <c r="O83" s="98">
        <f t="shared" si="10"/>
        <v>61</v>
      </c>
      <c r="P83" s="1178" t="s">
        <v>182</v>
      </c>
      <c r="Q83" s="1178"/>
    </row>
    <row r="84" spans="1:17" ht="18.95" customHeight="1">
      <c r="A84" s="1466" t="s">
        <v>70</v>
      </c>
      <c r="B84" s="1466"/>
      <c r="C84" s="98">
        <v>0</v>
      </c>
      <c r="D84" s="98">
        <v>4</v>
      </c>
      <c r="E84" s="98">
        <v>0</v>
      </c>
      <c r="F84" s="98">
        <v>37</v>
      </c>
      <c r="G84" s="98">
        <v>0</v>
      </c>
      <c r="H84" s="98">
        <v>0</v>
      </c>
      <c r="I84" s="98">
        <v>0</v>
      </c>
      <c r="J84" s="98">
        <v>0</v>
      </c>
      <c r="K84" s="98">
        <v>0</v>
      </c>
      <c r="L84" s="98">
        <v>0</v>
      </c>
      <c r="M84" s="98">
        <f t="shared" si="8"/>
        <v>0</v>
      </c>
      <c r="N84" s="98">
        <f t="shared" si="9"/>
        <v>41</v>
      </c>
      <c r="O84" s="98">
        <f t="shared" si="10"/>
        <v>41</v>
      </c>
      <c r="P84" s="1178" t="s">
        <v>183</v>
      </c>
      <c r="Q84" s="1178"/>
    </row>
    <row r="85" spans="1:17" ht="18.95" customHeight="1">
      <c r="A85" s="1466" t="s">
        <v>71</v>
      </c>
      <c r="B85" s="1466"/>
      <c r="C85" s="98">
        <v>24</v>
      </c>
      <c r="D85" s="98">
        <v>55</v>
      </c>
      <c r="E85" s="98">
        <v>2</v>
      </c>
      <c r="F85" s="98">
        <v>0</v>
      </c>
      <c r="G85" s="98">
        <v>1</v>
      </c>
      <c r="H85" s="98">
        <v>0</v>
      </c>
      <c r="I85" s="98">
        <v>1</v>
      </c>
      <c r="J85" s="98">
        <v>0</v>
      </c>
      <c r="K85" s="98">
        <v>1</v>
      </c>
      <c r="L85" s="98">
        <v>0</v>
      </c>
      <c r="M85" s="98">
        <f t="shared" si="8"/>
        <v>29</v>
      </c>
      <c r="N85" s="98">
        <f t="shared" si="9"/>
        <v>55</v>
      </c>
      <c r="O85" s="98">
        <f t="shared" si="10"/>
        <v>84</v>
      </c>
      <c r="P85" s="1178" t="s">
        <v>671</v>
      </c>
      <c r="Q85" s="1178"/>
    </row>
    <row r="86" spans="1:17" ht="18.95" customHeight="1" thickBot="1">
      <c r="A86" s="1480" t="s">
        <v>72</v>
      </c>
      <c r="B86" s="1480"/>
      <c r="C86" s="878">
        <v>0</v>
      </c>
      <c r="D86" s="878">
        <v>25</v>
      </c>
      <c r="E86" s="878">
        <v>65</v>
      </c>
      <c r="F86" s="878">
        <v>1</v>
      </c>
      <c r="G86" s="878">
        <v>1</v>
      </c>
      <c r="H86" s="878">
        <v>0</v>
      </c>
      <c r="I86" s="878">
        <v>0</v>
      </c>
      <c r="J86" s="878">
        <v>0</v>
      </c>
      <c r="K86" s="878">
        <v>0</v>
      </c>
      <c r="L86" s="878">
        <v>0</v>
      </c>
      <c r="M86" s="878">
        <f t="shared" si="8"/>
        <v>66</v>
      </c>
      <c r="N86" s="878">
        <f t="shared" si="9"/>
        <v>26</v>
      </c>
      <c r="O86" s="878">
        <f t="shared" si="10"/>
        <v>92</v>
      </c>
      <c r="P86" s="1258" t="s">
        <v>282</v>
      </c>
      <c r="Q86" s="1258"/>
    </row>
    <row r="87" spans="1:17" ht="18.95" customHeight="1" thickBot="1">
      <c r="A87" s="1468" t="s">
        <v>32</v>
      </c>
      <c r="B87" s="1468"/>
      <c r="C87" s="875">
        <f t="shared" ref="C87:L87" si="11">SUM(C68:C86)</f>
        <v>397</v>
      </c>
      <c r="D87" s="875">
        <f t="shared" si="11"/>
        <v>457</v>
      </c>
      <c r="E87" s="875">
        <f t="shared" si="11"/>
        <v>115</v>
      </c>
      <c r="F87" s="875">
        <f t="shared" si="11"/>
        <v>273</v>
      </c>
      <c r="G87" s="875">
        <f t="shared" si="11"/>
        <v>20</v>
      </c>
      <c r="H87" s="875">
        <f t="shared" si="11"/>
        <v>32</v>
      </c>
      <c r="I87" s="875">
        <f t="shared" si="11"/>
        <v>4</v>
      </c>
      <c r="J87" s="875">
        <f t="shared" si="11"/>
        <v>10</v>
      </c>
      <c r="K87" s="875">
        <f t="shared" si="11"/>
        <v>4</v>
      </c>
      <c r="L87" s="875">
        <f t="shared" si="11"/>
        <v>1</v>
      </c>
      <c r="M87" s="875">
        <f t="shared" ref="M87" si="12">SUM(K87,I87,G87,E87,C87)</f>
        <v>540</v>
      </c>
      <c r="N87" s="875">
        <f t="shared" ref="N87" si="13">SUM(L87,J87,H87,F87,D87)</f>
        <v>773</v>
      </c>
      <c r="O87" s="875">
        <f t="shared" ref="O87" si="14">SUM(M87:N87)</f>
        <v>1313</v>
      </c>
      <c r="P87" s="1260" t="s">
        <v>169</v>
      </c>
      <c r="Q87" s="1260"/>
    </row>
    <row r="88" spans="1:17" ht="30" customHeight="1" thickTop="1">
      <c r="A88" s="554"/>
      <c r="B88" s="554"/>
      <c r="C88" s="555"/>
      <c r="D88" s="555"/>
      <c r="E88" s="555"/>
      <c r="F88" s="555"/>
      <c r="G88" s="555"/>
      <c r="H88" s="555"/>
      <c r="I88" s="555"/>
      <c r="J88" s="555"/>
      <c r="K88" s="555"/>
      <c r="L88" s="555"/>
      <c r="M88" s="555"/>
      <c r="N88" s="555"/>
      <c r="O88" s="555"/>
      <c r="P88" s="553"/>
      <c r="Q88" s="553"/>
    </row>
    <row r="89" spans="1:17" ht="20.25" customHeight="1">
      <c r="A89" s="1252" t="s">
        <v>1313</v>
      </c>
      <c r="B89" s="1252"/>
      <c r="C89" s="1252"/>
      <c r="D89" s="1252"/>
      <c r="E89" s="1252"/>
      <c r="F89" s="1252"/>
      <c r="G89" s="1252"/>
      <c r="H89" s="1252"/>
      <c r="I89" s="1252"/>
      <c r="J89" s="1252"/>
      <c r="K89" s="1252"/>
      <c r="L89" s="1252"/>
      <c r="M89" s="1252"/>
      <c r="N89" s="1252"/>
      <c r="O89" s="1252"/>
      <c r="P89" s="1252"/>
      <c r="Q89" s="1252"/>
    </row>
    <row r="90" spans="1:17" ht="19.5" customHeight="1">
      <c r="A90" s="1407" t="s">
        <v>835</v>
      </c>
      <c r="B90" s="1407"/>
      <c r="C90" s="1407"/>
      <c r="D90" s="1407"/>
      <c r="E90" s="1407"/>
      <c r="F90" s="1407"/>
      <c r="G90" s="1407"/>
      <c r="H90" s="1407"/>
      <c r="I90" s="1407"/>
      <c r="J90" s="1407"/>
      <c r="K90" s="1407"/>
      <c r="L90" s="1407"/>
      <c r="M90" s="1407"/>
      <c r="N90" s="1407"/>
      <c r="O90" s="1407"/>
      <c r="P90" s="1407"/>
      <c r="Q90" s="1407"/>
    </row>
    <row r="91" spans="1:17" ht="20.25" customHeight="1" thickBot="1">
      <c r="A91" s="1428" t="s">
        <v>1140</v>
      </c>
      <c r="B91" s="1428"/>
      <c r="C91" s="109"/>
      <c r="D91" s="109"/>
      <c r="E91" s="109"/>
      <c r="F91" s="109"/>
      <c r="G91" s="109"/>
      <c r="H91" s="109"/>
      <c r="I91" s="109"/>
      <c r="J91" s="109"/>
      <c r="K91" s="109"/>
      <c r="L91" s="109"/>
      <c r="M91" s="109"/>
      <c r="N91" s="145"/>
      <c r="O91" s="145"/>
      <c r="P91" s="1429" t="s">
        <v>1141</v>
      </c>
      <c r="Q91" s="1429"/>
    </row>
    <row r="92" spans="1:17" ht="20.25" customHeight="1" thickTop="1">
      <c r="A92" s="1463" t="s">
        <v>40</v>
      </c>
      <c r="B92" s="1463"/>
      <c r="C92" s="1463" t="s">
        <v>74</v>
      </c>
      <c r="D92" s="1463"/>
      <c r="E92" s="1463" t="s">
        <v>77</v>
      </c>
      <c r="F92" s="1463"/>
      <c r="G92" s="1463" t="s">
        <v>79</v>
      </c>
      <c r="H92" s="1463"/>
      <c r="I92" s="1463" t="s">
        <v>82</v>
      </c>
      <c r="J92" s="1463"/>
      <c r="K92" s="1463" t="s">
        <v>84</v>
      </c>
      <c r="L92" s="1463"/>
      <c r="M92" s="1463" t="s">
        <v>1335</v>
      </c>
      <c r="N92" s="1463"/>
      <c r="O92" s="1463"/>
      <c r="P92" s="1164" t="s">
        <v>168</v>
      </c>
      <c r="Q92" s="1164"/>
    </row>
    <row r="93" spans="1:17" ht="20.25" customHeight="1">
      <c r="A93" s="1517"/>
      <c r="B93" s="1517"/>
      <c r="C93" s="1464" t="s">
        <v>217</v>
      </c>
      <c r="D93" s="1464"/>
      <c r="E93" s="1464" t="s">
        <v>204</v>
      </c>
      <c r="F93" s="1464"/>
      <c r="G93" s="1464" t="s">
        <v>205</v>
      </c>
      <c r="H93" s="1464"/>
      <c r="I93" s="1464" t="s">
        <v>206</v>
      </c>
      <c r="J93" s="1464"/>
      <c r="K93" s="1464" t="s">
        <v>207</v>
      </c>
      <c r="L93" s="1464"/>
      <c r="M93" s="1464" t="s">
        <v>169</v>
      </c>
      <c r="N93" s="1464"/>
      <c r="O93" s="1464"/>
      <c r="P93" s="1165"/>
      <c r="Q93" s="1165"/>
    </row>
    <row r="94" spans="1:17" ht="20.25" customHeight="1">
      <c r="A94" s="1517"/>
      <c r="B94" s="1517"/>
      <c r="C94" s="877" t="s">
        <v>33</v>
      </c>
      <c r="D94" s="877" t="s">
        <v>34</v>
      </c>
      <c r="E94" s="877" t="s">
        <v>33</v>
      </c>
      <c r="F94" s="877" t="s">
        <v>34</v>
      </c>
      <c r="G94" s="877" t="s">
        <v>33</v>
      </c>
      <c r="H94" s="877" t="s">
        <v>34</v>
      </c>
      <c r="I94" s="877" t="s">
        <v>33</v>
      </c>
      <c r="J94" s="877" t="s">
        <v>34</v>
      </c>
      <c r="K94" s="877" t="s">
        <v>33</v>
      </c>
      <c r="L94" s="877" t="s">
        <v>34</v>
      </c>
      <c r="M94" s="877" t="s">
        <v>33</v>
      </c>
      <c r="N94" s="877" t="s">
        <v>34</v>
      </c>
      <c r="O94" s="1033" t="s">
        <v>35</v>
      </c>
      <c r="P94" s="1165"/>
      <c r="Q94" s="1165"/>
    </row>
    <row r="95" spans="1:17" ht="20.25" customHeight="1" thickBot="1">
      <c r="A95" s="1517"/>
      <c r="B95" s="1517"/>
      <c r="C95" s="874" t="s">
        <v>173</v>
      </c>
      <c r="D95" s="874" t="s">
        <v>172</v>
      </c>
      <c r="E95" s="874" t="s">
        <v>173</v>
      </c>
      <c r="F95" s="874" t="s">
        <v>172</v>
      </c>
      <c r="G95" s="874" t="s">
        <v>173</v>
      </c>
      <c r="H95" s="874" t="s">
        <v>172</v>
      </c>
      <c r="I95" s="874" t="s">
        <v>173</v>
      </c>
      <c r="J95" s="874" t="s">
        <v>172</v>
      </c>
      <c r="K95" s="874" t="s">
        <v>173</v>
      </c>
      <c r="L95" s="874" t="s">
        <v>172</v>
      </c>
      <c r="M95" s="874" t="s">
        <v>173</v>
      </c>
      <c r="N95" s="874" t="s">
        <v>172</v>
      </c>
      <c r="O95" s="874" t="s">
        <v>169</v>
      </c>
      <c r="P95" s="1165"/>
      <c r="Q95" s="1165"/>
    </row>
    <row r="96" spans="1:17" ht="19.5" customHeight="1">
      <c r="A96" s="1525" t="s">
        <v>52</v>
      </c>
      <c r="B96" s="1525"/>
      <c r="C96" s="536">
        <v>0</v>
      </c>
      <c r="D96" s="536">
        <v>0</v>
      </c>
      <c r="E96" s="536">
        <v>0</v>
      </c>
      <c r="F96" s="536">
        <v>0</v>
      </c>
      <c r="G96" s="536">
        <v>0</v>
      </c>
      <c r="H96" s="536">
        <v>0</v>
      </c>
      <c r="I96" s="536">
        <v>0</v>
      </c>
      <c r="J96" s="536">
        <v>0</v>
      </c>
      <c r="K96" s="536">
        <v>0</v>
      </c>
      <c r="L96" s="536">
        <v>0</v>
      </c>
      <c r="M96" s="536">
        <f>SUM(C96,E96,G96,I96,K96)</f>
        <v>0</v>
      </c>
      <c r="N96" s="536">
        <f>SUM(D96,F96,H96,J96,L96)</f>
        <v>0</v>
      </c>
      <c r="O96" s="536">
        <f>SUM(M96:N96)</f>
        <v>0</v>
      </c>
      <c r="P96" s="1158" t="s">
        <v>583</v>
      </c>
      <c r="Q96" s="1158"/>
    </row>
    <row r="97" spans="1:17" ht="19.5" customHeight="1">
      <c r="A97" s="1466" t="s">
        <v>53</v>
      </c>
      <c r="B97" s="1466"/>
      <c r="C97" s="98">
        <v>0</v>
      </c>
      <c r="D97" s="98">
        <v>0</v>
      </c>
      <c r="E97" s="98">
        <v>0</v>
      </c>
      <c r="F97" s="98">
        <v>0</v>
      </c>
      <c r="G97" s="98">
        <v>0</v>
      </c>
      <c r="H97" s="98">
        <v>0</v>
      </c>
      <c r="I97" s="98">
        <v>0</v>
      </c>
      <c r="J97" s="98">
        <v>0</v>
      </c>
      <c r="K97" s="98">
        <v>0</v>
      </c>
      <c r="L97" s="98">
        <v>0</v>
      </c>
      <c r="M97" s="98">
        <f t="shared" ref="M97:M115" si="15">SUM(C97,E97,G97,I97,K97)</f>
        <v>0</v>
      </c>
      <c r="N97" s="98">
        <f t="shared" ref="N97:N115" si="16">SUM(D97,F97,H97,J97,L97)</f>
        <v>0</v>
      </c>
      <c r="O97" s="98">
        <f t="shared" ref="O97:O115" si="17">SUM(M97:N97)</f>
        <v>0</v>
      </c>
      <c r="P97" s="1178" t="s">
        <v>273</v>
      </c>
      <c r="Q97" s="1178"/>
    </row>
    <row r="98" spans="1:17" ht="19.5" customHeight="1">
      <c r="A98" s="1466" t="s">
        <v>54</v>
      </c>
      <c r="B98" s="1466"/>
      <c r="C98" s="98">
        <v>0</v>
      </c>
      <c r="D98" s="98">
        <v>28</v>
      </c>
      <c r="E98" s="98">
        <v>0</v>
      </c>
      <c r="F98" s="98">
        <v>47</v>
      </c>
      <c r="G98" s="98">
        <v>0</v>
      </c>
      <c r="H98" s="98">
        <v>22</v>
      </c>
      <c r="I98" s="98">
        <v>0</v>
      </c>
      <c r="J98" s="98">
        <v>6</v>
      </c>
      <c r="K98" s="98">
        <v>0</v>
      </c>
      <c r="L98" s="98">
        <v>2</v>
      </c>
      <c r="M98" s="98">
        <f t="shared" si="15"/>
        <v>0</v>
      </c>
      <c r="N98" s="98">
        <f t="shared" si="16"/>
        <v>105</v>
      </c>
      <c r="O98" s="98">
        <f t="shared" si="17"/>
        <v>105</v>
      </c>
      <c r="P98" s="1178" t="s">
        <v>175</v>
      </c>
      <c r="Q98" s="1178"/>
    </row>
    <row r="99" spans="1:17" ht="19.5" customHeight="1">
      <c r="A99" s="1466" t="s">
        <v>55</v>
      </c>
      <c r="B99" s="1466"/>
      <c r="C99" s="98">
        <v>15</v>
      </c>
      <c r="D99" s="98">
        <v>14</v>
      </c>
      <c r="E99" s="98">
        <v>5</v>
      </c>
      <c r="F99" s="98">
        <v>1</v>
      </c>
      <c r="G99" s="98">
        <v>0</v>
      </c>
      <c r="H99" s="98">
        <v>3</v>
      </c>
      <c r="I99" s="98">
        <v>0</v>
      </c>
      <c r="J99" s="98">
        <v>1</v>
      </c>
      <c r="K99" s="98">
        <v>0</v>
      </c>
      <c r="L99" s="98">
        <v>0</v>
      </c>
      <c r="M99" s="98">
        <f t="shared" si="15"/>
        <v>20</v>
      </c>
      <c r="N99" s="98">
        <f t="shared" si="16"/>
        <v>19</v>
      </c>
      <c r="O99" s="98">
        <f t="shared" si="17"/>
        <v>39</v>
      </c>
      <c r="P99" s="1178" t="s">
        <v>176</v>
      </c>
      <c r="Q99" s="1178"/>
    </row>
    <row r="100" spans="1:17" ht="19.5" customHeight="1">
      <c r="A100" s="1489" t="s">
        <v>295</v>
      </c>
      <c r="B100" s="490" t="s">
        <v>270</v>
      </c>
      <c r="C100" s="98">
        <v>0</v>
      </c>
      <c r="D100" s="98">
        <v>15</v>
      </c>
      <c r="E100" s="98">
        <v>0</v>
      </c>
      <c r="F100" s="98">
        <v>5</v>
      </c>
      <c r="G100" s="98">
        <v>0</v>
      </c>
      <c r="H100" s="98">
        <v>4</v>
      </c>
      <c r="I100" s="98">
        <v>0</v>
      </c>
      <c r="J100" s="98">
        <v>1</v>
      </c>
      <c r="K100" s="98">
        <v>0</v>
      </c>
      <c r="L100" s="98">
        <v>0</v>
      </c>
      <c r="M100" s="98">
        <f t="shared" si="15"/>
        <v>0</v>
      </c>
      <c r="N100" s="98">
        <f t="shared" si="16"/>
        <v>25</v>
      </c>
      <c r="O100" s="98">
        <f t="shared" si="17"/>
        <v>25</v>
      </c>
      <c r="P100" s="502" t="s">
        <v>275</v>
      </c>
      <c r="Q100" s="1220" t="s">
        <v>167</v>
      </c>
    </row>
    <row r="101" spans="1:17" ht="19.5" customHeight="1">
      <c r="A101" s="1489"/>
      <c r="B101" s="490" t="s">
        <v>271</v>
      </c>
      <c r="C101" s="98">
        <v>0</v>
      </c>
      <c r="D101" s="98">
        <v>49</v>
      </c>
      <c r="E101" s="98">
        <v>0</v>
      </c>
      <c r="F101" s="98">
        <v>2</v>
      </c>
      <c r="G101" s="98">
        <v>0</v>
      </c>
      <c r="H101" s="98">
        <v>0</v>
      </c>
      <c r="I101" s="98">
        <v>0</v>
      </c>
      <c r="J101" s="98">
        <v>0</v>
      </c>
      <c r="K101" s="98">
        <v>0</v>
      </c>
      <c r="L101" s="98">
        <v>0</v>
      </c>
      <c r="M101" s="98">
        <f t="shared" si="15"/>
        <v>0</v>
      </c>
      <c r="N101" s="98">
        <f t="shared" si="16"/>
        <v>51</v>
      </c>
      <c r="O101" s="98">
        <f t="shared" si="17"/>
        <v>51</v>
      </c>
      <c r="P101" s="502" t="s">
        <v>276</v>
      </c>
      <c r="Q101" s="1220"/>
    </row>
    <row r="102" spans="1:17" ht="19.5" customHeight="1">
      <c r="A102" s="1489"/>
      <c r="B102" s="490" t="s">
        <v>272</v>
      </c>
      <c r="C102" s="98">
        <v>55</v>
      </c>
      <c r="D102" s="98">
        <v>11</v>
      </c>
      <c r="E102" s="98">
        <v>6</v>
      </c>
      <c r="F102" s="98">
        <v>1</v>
      </c>
      <c r="G102" s="98">
        <v>6</v>
      </c>
      <c r="H102" s="98">
        <v>0</v>
      </c>
      <c r="I102" s="98">
        <v>2</v>
      </c>
      <c r="J102" s="98">
        <v>0</v>
      </c>
      <c r="K102" s="98">
        <v>2</v>
      </c>
      <c r="L102" s="98">
        <v>0</v>
      </c>
      <c r="M102" s="98">
        <f t="shared" si="15"/>
        <v>71</v>
      </c>
      <c r="N102" s="98">
        <f t="shared" si="16"/>
        <v>12</v>
      </c>
      <c r="O102" s="98">
        <f t="shared" si="17"/>
        <v>83</v>
      </c>
      <c r="P102" s="502" t="s">
        <v>277</v>
      </c>
      <c r="Q102" s="1220"/>
    </row>
    <row r="103" spans="1:17" ht="19.5" customHeight="1">
      <c r="A103" s="1489"/>
      <c r="B103" s="490" t="s">
        <v>267</v>
      </c>
      <c r="C103" s="98">
        <v>0</v>
      </c>
      <c r="D103" s="98">
        <v>0</v>
      </c>
      <c r="E103" s="98">
        <v>0</v>
      </c>
      <c r="F103" s="98">
        <v>0</v>
      </c>
      <c r="G103" s="98">
        <v>0</v>
      </c>
      <c r="H103" s="98">
        <v>0</v>
      </c>
      <c r="I103" s="98">
        <v>0</v>
      </c>
      <c r="J103" s="98">
        <v>0</v>
      </c>
      <c r="K103" s="98">
        <v>0</v>
      </c>
      <c r="L103" s="98">
        <v>0</v>
      </c>
      <c r="M103" s="98">
        <f t="shared" si="15"/>
        <v>0</v>
      </c>
      <c r="N103" s="98">
        <f t="shared" si="16"/>
        <v>0</v>
      </c>
      <c r="O103" s="98">
        <f t="shared" si="17"/>
        <v>0</v>
      </c>
      <c r="P103" s="502" t="s">
        <v>256</v>
      </c>
      <c r="Q103" s="1220"/>
    </row>
    <row r="104" spans="1:17" ht="19.5" customHeight="1">
      <c r="A104" s="1489"/>
      <c r="B104" s="490" t="s">
        <v>268</v>
      </c>
      <c r="C104" s="98">
        <v>26</v>
      </c>
      <c r="D104" s="98">
        <v>27</v>
      </c>
      <c r="E104" s="98">
        <v>2</v>
      </c>
      <c r="F104" s="98">
        <v>3</v>
      </c>
      <c r="G104" s="98">
        <v>0</v>
      </c>
      <c r="H104" s="98">
        <v>6</v>
      </c>
      <c r="I104" s="98">
        <v>0</v>
      </c>
      <c r="J104" s="98">
        <v>0</v>
      </c>
      <c r="K104" s="98">
        <v>0</v>
      </c>
      <c r="L104" s="98">
        <v>0</v>
      </c>
      <c r="M104" s="98">
        <f t="shared" si="15"/>
        <v>28</v>
      </c>
      <c r="N104" s="98">
        <f t="shared" si="16"/>
        <v>36</v>
      </c>
      <c r="O104" s="98">
        <f t="shared" si="17"/>
        <v>64</v>
      </c>
      <c r="P104" s="502" t="s">
        <v>257</v>
      </c>
      <c r="Q104" s="1220"/>
    </row>
    <row r="105" spans="1:17" ht="19.5" customHeight="1">
      <c r="A105" s="1489"/>
      <c r="B105" s="490" t="s">
        <v>269</v>
      </c>
      <c r="C105" s="98">
        <v>34</v>
      </c>
      <c r="D105" s="98">
        <v>125</v>
      </c>
      <c r="E105" s="98">
        <v>3</v>
      </c>
      <c r="F105" s="98">
        <v>5</v>
      </c>
      <c r="G105" s="98">
        <v>1</v>
      </c>
      <c r="H105" s="98">
        <v>2</v>
      </c>
      <c r="I105" s="98">
        <v>1</v>
      </c>
      <c r="J105" s="98">
        <v>0</v>
      </c>
      <c r="K105" s="98">
        <v>0</v>
      </c>
      <c r="L105" s="98">
        <v>0</v>
      </c>
      <c r="M105" s="98">
        <f t="shared" si="15"/>
        <v>39</v>
      </c>
      <c r="N105" s="98">
        <f t="shared" si="16"/>
        <v>132</v>
      </c>
      <c r="O105" s="98">
        <f t="shared" si="17"/>
        <v>171</v>
      </c>
      <c r="P105" s="502" t="s">
        <v>258</v>
      </c>
      <c r="Q105" s="1220"/>
    </row>
    <row r="106" spans="1:17" ht="19.5" customHeight="1">
      <c r="A106" s="500" t="s">
        <v>63</v>
      </c>
      <c r="B106" s="486"/>
      <c r="C106" s="98">
        <v>0</v>
      </c>
      <c r="D106" s="98">
        <v>0</v>
      </c>
      <c r="E106" s="98">
        <v>0</v>
      </c>
      <c r="F106" s="98">
        <v>0</v>
      </c>
      <c r="G106" s="98">
        <v>0</v>
      </c>
      <c r="H106" s="98">
        <v>0</v>
      </c>
      <c r="I106" s="98">
        <v>0</v>
      </c>
      <c r="J106" s="98">
        <v>0</v>
      </c>
      <c r="K106" s="98">
        <v>0</v>
      </c>
      <c r="L106" s="98">
        <v>0</v>
      </c>
      <c r="M106" s="98">
        <f t="shared" si="15"/>
        <v>0</v>
      </c>
      <c r="N106" s="98">
        <f t="shared" si="16"/>
        <v>0</v>
      </c>
      <c r="O106" s="98">
        <f t="shared" si="17"/>
        <v>0</v>
      </c>
      <c r="P106" s="1178" t="s">
        <v>281</v>
      </c>
      <c r="Q106" s="1178"/>
    </row>
    <row r="107" spans="1:17" ht="19.5" customHeight="1">
      <c r="A107" s="1466" t="s">
        <v>64</v>
      </c>
      <c r="B107" s="1466"/>
      <c r="C107" s="98">
        <v>6</v>
      </c>
      <c r="D107" s="98">
        <v>25</v>
      </c>
      <c r="E107" s="98">
        <v>1</v>
      </c>
      <c r="F107" s="98">
        <v>10</v>
      </c>
      <c r="G107" s="98">
        <v>1</v>
      </c>
      <c r="H107" s="98">
        <v>5</v>
      </c>
      <c r="I107" s="98">
        <v>1</v>
      </c>
      <c r="J107" s="98">
        <v>11</v>
      </c>
      <c r="K107" s="98">
        <v>7</v>
      </c>
      <c r="L107" s="98">
        <v>0</v>
      </c>
      <c r="M107" s="98">
        <f t="shared" si="15"/>
        <v>16</v>
      </c>
      <c r="N107" s="98">
        <f t="shared" si="16"/>
        <v>51</v>
      </c>
      <c r="O107" s="98">
        <f t="shared" si="17"/>
        <v>67</v>
      </c>
      <c r="P107" s="1178" t="s">
        <v>177</v>
      </c>
      <c r="Q107" s="1178"/>
    </row>
    <row r="108" spans="1:17" ht="19.5" customHeight="1">
      <c r="A108" s="1466" t="s">
        <v>111</v>
      </c>
      <c r="B108" s="1466"/>
      <c r="C108" s="98">
        <v>0</v>
      </c>
      <c r="D108" s="98">
        <v>27</v>
      </c>
      <c r="E108" s="98">
        <v>0</v>
      </c>
      <c r="F108" s="98">
        <v>10</v>
      </c>
      <c r="G108" s="98">
        <v>0</v>
      </c>
      <c r="H108" s="98">
        <v>1</v>
      </c>
      <c r="I108" s="98">
        <v>0</v>
      </c>
      <c r="J108" s="98">
        <v>0</v>
      </c>
      <c r="K108" s="98">
        <v>0</v>
      </c>
      <c r="L108" s="98">
        <v>0</v>
      </c>
      <c r="M108" s="98">
        <f t="shared" si="15"/>
        <v>0</v>
      </c>
      <c r="N108" s="98">
        <f t="shared" si="16"/>
        <v>38</v>
      </c>
      <c r="O108" s="98">
        <f t="shared" si="17"/>
        <v>38</v>
      </c>
      <c r="P108" s="1178" t="s">
        <v>178</v>
      </c>
      <c r="Q108" s="1178"/>
    </row>
    <row r="109" spans="1:17" ht="19.5" customHeight="1">
      <c r="A109" s="1466" t="s">
        <v>112</v>
      </c>
      <c r="B109" s="1466"/>
      <c r="C109" s="98">
        <v>89</v>
      </c>
      <c r="D109" s="98">
        <v>26</v>
      </c>
      <c r="E109" s="98">
        <v>9</v>
      </c>
      <c r="F109" s="98">
        <v>145</v>
      </c>
      <c r="G109" s="98">
        <v>5</v>
      </c>
      <c r="H109" s="98">
        <v>14</v>
      </c>
      <c r="I109" s="98">
        <v>0</v>
      </c>
      <c r="J109" s="98">
        <v>5</v>
      </c>
      <c r="K109" s="98">
        <v>1</v>
      </c>
      <c r="L109" s="98">
        <v>0</v>
      </c>
      <c r="M109" s="98">
        <f t="shared" si="15"/>
        <v>104</v>
      </c>
      <c r="N109" s="98">
        <f t="shared" si="16"/>
        <v>190</v>
      </c>
      <c r="O109" s="98">
        <f t="shared" si="17"/>
        <v>294</v>
      </c>
      <c r="P109" s="1178" t="s">
        <v>179</v>
      </c>
      <c r="Q109" s="1178"/>
    </row>
    <row r="110" spans="1:17" ht="19.5" customHeight="1">
      <c r="A110" s="1466" t="s">
        <v>133</v>
      </c>
      <c r="B110" s="1466"/>
      <c r="C110" s="98">
        <v>137</v>
      </c>
      <c r="D110" s="98">
        <v>0</v>
      </c>
      <c r="E110" s="98">
        <v>22</v>
      </c>
      <c r="F110" s="98">
        <v>0</v>
      </c>
      <c r="G110" s="98">
        <v>7</v>
      </c>
      <c r="H110" s="98">
        <v>0</v>
      </c>
      <c r="I110" s="98">
        <v>5</v>
      </c>
      <c r="J110" s="98">
        <v>0</v>
      </c>
      <c r="K110" s="98">
        <v>4</v>
      </c>
      <c r="L110" s="98">
        <v>0</v>
      </c>
      <c r="M110" s="98">
        <f t="shared" si="15"/>
        <v>175</v>
      </c>
      <c r="N110" s="98">
        <f t="shared" si="16"/>
        <v>0</v>
      </c>
      <c r="O110" s="98">
        <f t="shared" si="17"/>
        <v>175</v>
      </c>
      <c r="P110" s="1178" t="s">
        <v>853</v>
      </c>
      <c r="Q110" s="1178"/>
    </row>
    <row r="111" spans="1:17" ht="19.5" customHeight="1">
      <c r="A111" s="1466" t="s">
        <v>68</v>
      </c>
      <c r="B111" s="1466"/>
      <c r="C111" s="98">
        <v>0</v>
      </c>
      <c r="D111" s="98">
        <v>0</v>
      </c>
      <c r="E111" s="98">
        <v>0</v>
      </c>
      <c r="F111" s="98">
        <v>19</v>
      </c>
      <c r="G111" s="98">
        <v>0</v>
      </c>
      <c r="H111" s="98">
        <v>3</v>
      </c>
      <c r="I111" s="98">
        <v>0</v>
      </c>
      <c r="J111" s="98">
        <v>4</v>
      </c>
      <c r="K111" s="98">
        <v>0</v>
      </c>
      <c r="L111" s="98">
        <v>0</v>
      </c>
      <c r="M111" s="98">
        <f t="shared" si="15"/>
        <v>0</v>
      </c>
      <c r="N111" s="98">
        <f t="shared" si="16"/>
        <v>26</v>
      </c>
      <c r="O111" s="98">
        <f t="shared" si="17"/>
        <v>26</v>
      </c>
      <c r="P111" s="1178" t="s">
        <v>287</v>
      </c>
      <c r="Q111" s="1178"/>
    </row>
    <row r="112" spans="1:17" ht="19.5" customHeight="1">
      <c r="A112" s="1466" t="s">
        <v>69</v>
      </c>
      <c r="B112" s="1466"/>
      <c r="C112" s="98">
        <v>12</v>
      </c>
      <c r="D112" s="98">
        <v>19</v>
      </c>
      <c r="E112" s="98">
        <v>8</v>
      </c>
      <c r="F112" s="98">
        <v>13</v>
      </c>
      <c r="G112" s="98">
        <v>5</v>
      </c>
      <c r="H112" s="98">
        <v>5</v>
      </c>
      <c r="I112" s="98">
        <v>3</v>
      </c>
      <c r="J112" s="98">
        <v>0</v>
      </c>
      <c r="K112" s="98">
        <v>0</v>
      </c>
      <c r="L112" s="98">
        <v>0</v>
      </c>
      <c r="M112" s="98">
        <f t="shared" si="15"/>
        <v>28</v>
      </c>
      <c r="N112" s="98">
        <f t="shared" si="16"/>
        <v>37</v>
      </c>
      <c r="O112" s="98">
        <f t="shared" si="17"/>
        <v>65</v>
      </c>
      <c r="P112" s="1178" t="s">
        <v>182</v>
      </c>
      <c r="Q112" s="1178"/>
    </row>
    <row r="113" spans="1:17" ht="19.5" customHeight="1">
      <c r="A113" s="1466" t="s">
        <v>70</v>
      </c>
      <c r="B113" s="1466"/>
      <c r="C113" s="98">
        <v>0</v>
      </c>
      <c r="D113" s="98">
        <v>1</v>
      </c>
      <c r="E113" s="98">
        <v>0</v>
      </c>
      <c r="F113" s="98">
        <v>36</v>
      </c>
      <c r="G113" s="98">
        <v>0</v>
      </c>
      <c r="H113" s="98">
        <v>0</v>
      </c>
      <c r="I113" s="98">
        <v>0</v>
      </c>
      <c r="J113" s="98">
        <v>0</v>
      </c>
      <c r="K113" s="98">
        <v>0</v>
      </c>
      <c r="L113" s="98">
        <v>0</v>
      </c>
      <c r="M113" s="98">
        <f t="shared" si="15"/>
        <v>0</v>
      </c>
      <c r="N113" s="98">
        <f t="shared" si="16"/>
        <v>37</v>
      </c>
      <c r="O113" s="98">
        <f t="shared" si="17"/>
        <v>37</v>
      </c>
      <c r="P113" s="1178" t="s">
        <v>183</v>
      </c>
      <c r="Q113" s="1178"/>
    </row>
    <row r="114" spans="1:17" ht="19.5" customHeight="1">
      <c r="A114" s="1466" t="s">
        <v>71</v>
      </c>
      <c r="B114" s="1466"/>
      <c r="C114" s="98">
        <v>14</v>
      </c>
      <c r="D114" s="98">
        <v>40</v>
      </c>
      <c r="E114" s="98">
        <v>22</v>
      </c>
      <c r="F114" s="98">
        <v>0</v>
      </c>
      <c r="G114" s="98">
        <v>1</v>
      </c>
      <c r="H114" s="98">
        <v>0</v>
      </c>
      <c r="I114" s="98">
        <v>2</v>
      </c>
      <c r="J114" s="98">
        <v>0</v>
      </c>
      <c r="K114" s="98">
        <v>1</v>
      </c>
      <c r="L114" s="98">
        <v>0</v>
      </c>
      <c r="M114" s="98">
        <f t="shared" si="15"/>
        <v>40</v>
      </c>
      <c r="N114" s="98">
        <f t="shared" si="16"/>
        <v>40</v>
      </c>
      <c r="O114" s="98">
        <f t="shared" si="17"/>
        <v>80</v>
      </c>
      <c r="P114" s="1178" t="s">
        <v>671</v>
      </c>
      <c r="Q114" s="1178"/>
    </row>
    <row r="115" spans="1:17" ht="19.5" customHeight="1" thickBot="1">
      <c r="A115" s="1480" t="s">
        <v>72</v>
      </c>
      <c r="B115" s="1480"/>
      <c r="C115" s="522">
        <v>68</v>
      </c>
      <c r="D115" s="522">
        <v>26</v>
      </c>
      <c r="E115" s="522">
        <v>0</v>
      </c>
      <c r="F115" s="522">
        <v>1</v>
      </c>
      <c r="G115" s="522">
        <v>0</v>
      </c>
      <c r="H115" s="522">
        <v>0</v>
      </c>
      <c r="I115" s="522">
        <v>0</v>
      </c>
      <c r="J115" s="522">
        <v>0</v>
      </c>
      <c r="K115" s="522">
        <v>0</v>
      </c>
      <c r="L115" s="522">
        <v>0</v>
      </c>
      <c r="M115" s="878">
        <f t="shared" si="15"/>
        <v>68</v>
      </c>
      <c r="N115" s="878">
        <f t="shared" si="16"/>
        <v>27</v>
      </c>
      <c r="O115" s="878">
        <f t="shared" si="17"/>
        <v>95</v>
      </c>
      <c r="P115" s="1258" t="s">
        <v>282</v>
      </c>
      <c r="Q115" s="1258"/>
    </row>
    <row r="116" spans="1:17" ht="19.5" customHeight="1" thickBot="1">
      <c r="A116" s="1468" t="s">
        <v>32</v>
      </c>
      <c r="B116" s="1468"/>
      <c r="C116" s="875">
        <f>SUM(C96:C115)</f>
        <v>456</v>
      </c>
      <c r="D116" s="875">
        <f t="shared" ref="D116:O116" si="18">SUM(D96:D115)</f>
        <v>433</v>
      </c>
      <c r="E116" s="875">
        <f t="shared" si="18"/>
        <v>78</v>
      </c>
      <c r="F116" s="875">
        <f t="shared" si="18"/>
        <v>298</v>
      </c>
      <c r="G116" s="875">
        <f t="shared" si="18"/>
        <v>26</v>
      </c>
      <c r="H116" s="875">
        <f t="shared" si="18"/>
        <v>65</v>
      </c>
      <c r="I116" s="875">
        <f t="shared" si="18"/>
        <v>14</v>
      </c>
      <c r="J116" s="875">
        <f t="shared" si="18"/>
        <v>28</v>
      </c>
      <c r="K116" s="875">
        <f t="shared" si="18"/>
        <v>15</v>
      </c>
      <c r="L116" s="875">
        <f t="shared" si="18"/>
        <v>2</v>
      </c>
      <c r="M116" s="875">
        <f t="shared" si="18"/>
        <v>589</v>
      </c>
      <c r="N116" s="875">
        <f t="shared" si="18"/>
        <v>826</v>
      </c>
      <c r="O116" s="875">
        <f t="shared" si="18"/>
        <v>1415</v>
      </c>
      <c r="P116" s="1260" t="s">
        <v>169</v>
      </c>
      <c r="Q116" s="1260"/>
    </row>
    <row r="117" spans="1:17" ht="19.5" customHeight="1" thickTop="1">
      <c r="A117" s="263"/>
      <c r="B117" s="263"/>
      <c r="C117" s="263"/>
      <c r="D117" s="263"/>
      <c r="E117" s="263"/>
      <c r="F117" s="263"/>
      <c r="G117" s="263"/>
      <c r="H117" s="263"/>
      <c r="I117" s="263"/>
      <c r="J117" s="263"/>
      <c r="K117" s="263"/>
      <c r="L117" s="263"/>
      <c r="M117" s="263"/>
      <c r="N117" s="263"/>
      <c r="O117" s="263"/>
      <c r="P117" s="491"/>
      <c r="Q117" s="491"/>
    </row>
    <row r="118" spans="1:17" ht="20.25" customHeight="1">
      <c r="A118" s="1408" t="s">
        <v>1314</v>
      </c>
      <c r="B118" s="1408"/>
      <c r="C118" s="1408"/>
      <c r="D118" s="1408"/>
      <c r="E118" s="1408"/>
      <c r="F118" s="1408"/>
      <c r="G118" s="1408"/>
      <c r="H118" s="1408"/>
      <c r="I118" s="1408"/>
      <c r="J118" s="1408"/>
      <c r="K118" s="1408"/>
      <c r="L118" s="1408"/>
      <c r="M118" s="1408"/>
      <c r="N118" s="1408"/>
      <c r="O118" s="1408"/>
      <c r="P118" s="1408"/>
      <c r="Q118" s="1408"/>
    </row>
    <row r="119" spans="1:17" ht="23.25" customHeight="1">
      <c r="A119" s="1407" t="s">
        <v>836</v>
      </c>
      <c r="B119" s="1407"/>
      <c r="C119" s="1407"/>
      <c r="D119" s="1407"/>
      <c r="E119" s="1407"/>
      <c r="F119" s="1407"/>
      <c r="G119" s="1407"/>
      <c r="H119" s="1407"/>
      <c r="I119" s="1407"/>
      <c r="J119" s="1407"/>
      <c r="K119" s="1407"/>
      <c r="L119" s="1407"/>
      <c r="M119" s="1407"/>
      <c r="N119" s="1407"/>
      <c r="O119" s="1407"/>
      <c r="P119" s="1407"/>
      <c r="Q119" s="1407"/>
    </row>
    <row r="120" spans="1:17" ht="21.75" customHeight="1" thickBot="1">
      <c r="A120" s="1428" t="s">
        <v>963</v>
      </c>
      <c r="B120" s="1428"/>
      <c r="C120" s="109"/>
      <c r="D120" s="109"/>
      <c r="E120" s="109"/>
      <c r="F120" s="109"/>
      <c r="G120" s="109"/>
      <c r="H120" s="109"/>
      <c r="I120" s="109"/>
      <c r="J120" s="109"/>
      <c r="K120" s="109"/>
      <c r="L120" s="109"/>
      <c r="M120" s="109"/>
      <c r="N120" s="145"/>
      <c r="O120" s="145"/>
      <c r="P120" s="1429" t="s">
        <v>1142</v>
      </c>
      <c r="Q120" s="1429"/>
    </row>
    <row r="121" spans="1:17" ht="23.25" customHeight="1" thickTop="1">
      <c r="A121" s="1463" t="s">
        <v>40</v>
      </c>
      <c r="B121" s="1463"/>
      <c r="C121" s="1463" t="s">
        <v>135</v>
      </c>
      <c r="D121" s="1463"/>
      <c r="E121" s="1463" t="s">
        <v>136</v>
      </c>
      <c r="F121" s="1463"/>
      <c r="G121" s="1463" t="s">
        <v>85</v>
      </c>
      <c r="H121" s="1463"/>
      <c r="I121" s="1463" t="s">
        <v>137</v>
      </c>
      <c r="J121" s="1463"/>
      <c r="K121" s="1463" t="s">
        <v>87</v>
      </c>
      <c r="L121" s="1463"/>
      <c r="M121" s="1463" t="s">
        <v>1335</v>
      </c>
      <c r="N121" s="1463"/>
      <c r="O121" s="1463"/>
      <c r="P121" s="1164" t="s">
        <v>168</v>
      </c>
      <c r="Q121" s="1164"/>
    </row>
    <row r="122" spans="1:17" ht="23.25" customHeight="1">
      <c r="A122" s="1517"/>
      <c r="B122" s="1517"/>
      <c r="C122" s="1464" t="s">
        <v>204</v>
      </c>
      <c r="D122" s="1464"/>
      <c r="E122" s="1464" t="s">
        <v>205</v>
      </c>
      <c r="F122" s="1464"/>
      <c r="G122" s="1464" t="s">
        <v>206</v>
      </c>
      <c r="H122" s="1464"/>
      <c r="I122" s="1464" t="s">
        <v>207</v>
      </c>
      <c r="J122" s="1464"/>
      <c r="K122" s="1464" t="s">
        <v>215</v>
      </c>
      <c r="L122" s="1464"/>
      <c r="M122" s="1464" t="s">
        <v>169</v>
      </c>
      <c r="N122" s="1464"/>
      <c r="O122" s="1464"/>
      <c r="P122" s="1165"/>
      <c r="Q122" s="1165"/>
    </row>
    <row r="123" spans="1:17" ht="25.5" customHeight="1">
      <c r="A123" s="1517"/>
      <c r="B123" s="1517"/>
      <c r="C123" s="877" t="s">
        <v>33</v>
      </c>
      <c r="D123" s="877" t="s">
        <v>34</v>
      </c>
      <c r="E123" s="877" t="s">
        <v>33</v>
      </c>
      <c r="F123" s="877" t="s">
        <v>34</v>
      </c>
      <c r="G123" s="877" t="s">
        <v>33</v>
      </c>
      <c r="H123" s="877" t="s">
        <v>34</v>
      </c>
      <c r="I123" s="877" t="s">
        <v>33</v>
      </c>
      <c r="J123" s="877" t="s">
        <v>34</v>
      </c>
      <c r="K123" s="877" t="s">
        <v>33</v>
      </c>
      <c r="L123" s="877" t="s">
        <v>34</v>
      </c>
      <c r="M123" s="877" t="s">
        <v>33</v>
      </c>
      <c r="N123" s="877" t="s">
        <v>34</v>
      </c>
      <c r="O123" s="1033" t="s">
        <v>35</v>
      </c>
      <c r="P123" s="1165"/>
      <c r="Q123" s="1165"/>
    </row>
    <row r="124" spans="1:17" ht="25.5" customHeight="1" thickBot="1">
      <c r="A124" s="1517"/>
      <c r="B124" s="1517"/>
      <c r="C124" s="874" t="s">
        <v>173</v>
      </c>
      <c r="D124" s="874" t="s">
        <v>172</v>
      </c>
      <c r="E124" s="874" t="s">
        <v>173</v>
      </c>
      <c r="F124" s="874" t="s">
        <v>172</v>
      </c>
      <c r="G124" s="874" t="s">
        <v>173</v>
      </c>
      <c r="H124" s="874" t="s">
        <v>172</v>
      </c>
      <c r="I124" s="874" t="s">
        <v>173</v>
      </c>
      <c r="J124" s="874" t="s">
        <v>172</v>
      </c>
      <c r="K124" s="874" t="s">
        <v>173</v>
      </c>
      <c r="L124" s="874" t="s">
        <v>172</v>
      </c>
      <c r="M124" s="874" t="s">
        <v>173</v>
      </c>
      <c r="N124" s="874" t="s">
        <v>172</v>
      </c>
      <c r="O124" s="874" t="s">
        <v>169</v>
      </c>
      <c r="P124" s="1165"/>
      <c r="Q124" s="1165"/>
    </row>
    <row r="125" spans="1:17" ht="18.75" customHeight="1">
      <c r="A125" s="536" t="s">
        <v>52</v>
      </c>
      <c r="B125" s="536"/>
      <c r="C125" s="536">
        <v>0</v>
      </c>
      <c r="D125" s="536">
        <v>0</v>
      </c>
      <c r="E125" s="536">
        <v>0</v>
      </c>
      <c r="F125" s="536">
        <v>0</v>
      </c>
      <c r="G125" s="536">
        <v>0</v>
      </c>
      <c r="H125" s="536">
        <v>0</v>
      </c>
      <c r="I125" s="536">
        <v>0</v>
      </c>
      <c r="J125" s="536">
        <v>0</v>
      </c>
      <c r="K125" s="536">
        <v>0</v>
      </c>
      <c r="L125" s="536">
        <v>0</v>
      </c>
      <c r="M125" s="536">
        <f>SUM(C125,E125,G125,I125,K125)</f>
        <v>0</v>
      </c>
      <c r="N125" s="536">
        <f>SUM(D125,F125,H125,J125,L125)</f>
        <v>0</v>
      </c>
      <c r="O125" s="536">
        <f>SUM(M125:N125)</f>
        <v>0</v>
      </c>
      <c r="P125" s="1158" t="s">
        <v>583</v>
      </c>
      <c r="Q125" s="1158"/>
    </row>
    <row r="126" spans="1:17" ht="18.75" customHeight="1">
      <c r="A126" s="1466" t="s">
        <v>53</v>
      </c>
      <c r="B126" s="1466"/>
      <c r="C126" s="98">
        <v>0</v>
      </c>
      <c r="D126" s="98">
        <v>0</v>
      </c>
      <c r="E126" s="98">
        <v>0</v>
      </c>
      <c r="F126" s="98">
        <v>0</v>
      </c>
      <c r="G126" s="98">
        <v>0</v>
      </c>
      <c r="H126" s="98">
        <v>0</v>
      </c>
      <c r="I126" s="98">
        <v>0</v>
      </c>
      <c r="J126" s="98">
        <v>0</v>
      </c>
      <c r="K126" s="98">
        <v>0</v>
      </c>
      <c r="L126" s="98">
        <v>0</v>
      </c>
      <c r="M126" s="98">
        <f t="shared" ref="M126:M144" si="19">SUM(C126,E126,G126,I126,K126)</f>
        <v>0</v>
      </c>
      <c r="N126" s="98">
        <f t="shared" ref="N126:N144" si="20">SUM(D126,F126,H126,J126,L126)</f>
        <v>0</v>
      </c>
      <c r="O126" s="98">
        <f t="shared" ref="O126:O144" si="21">SUM(M126:N126)</f>
        <v>0</v>
      </c>
      <c r="P126" s="1159" t="s">
        <v>284</v>
      </c>
      <c r="Q126" s="1159"/>
    </row>
    <row r="127" spans="1:17" ht="18.75" customHeight="1">
      <c r="A127" s="1466" t="s">
        <v>54</v>
      </c>
      <c r="B127" s="1466"/>
      <c r="C127" s="98">
        <v>0</v>
      </c>
      <c r="D127" s="98">
        <v>17</v>
      </c>
      <c r="E127" s="98">
        <v>0</v>
      </c>
      <c r="F127" s="98">
        <v>25</v>
      </c>
      <c r="G127" s="98">
        <v>0</v>
      </c>
      <c r="H127" s="98">
        <v>5</v>
      </c>
      <c r="I127" s="98">
        <v>0</v>
      </c>
      <c r="J127" s="98">
        <v>4</v>
      </c>
      <c r="K127" s="98">
        <v>0</v>
      </c>
      <c r="L127" s="98">
        <v>0</v>
      </c>
      <c r="M127" s="98">
        <f t="shared" si="19"/>
        <v>0</v>
      </c>
      <c r="N127" s="98">
        <f t="shared" si="20"/>
        <v>51</v>
      </c>
      <c r="O127" s="98">
        <f t="shared" si="21"/>
        <v>51</v>
      </c>
      <c r="P127" s="1178" t="s">
        <v>175</v>
      </c>
      <c r="Q127" s="1178"/>
    </row>
    <row r="128" spans="1:17" ht="18.75" customHeight="1">
      <c r="A128" s="1466" t="s">
        <v>55</v>
      </c>
      <c r="B128" s="1466"/>
      <c r="C128" s="98">
        <v>17</v>
      </c>
      <c r="D128" s="98">
        <v>12</v>
      </c>
      <c r="E128" s="98">
        <v>3</v>
      </c>
      <c r="F128" s="98">
        <v>2</v>
      </c>
      <c r="G128" s="98">
        <v>0</v>
      </c>
      <c r="H128" s="98">
        <v>0</v>
      </c>
      <c r="I128" s="98">
        <v>0</v>
      </c>
      <c r="J128" s="98">
        <v>0</v>
      </c>
      <c r="K128" s="98">
        <v>0</v>
      </c>
      <c r="L128" s="98">
        <v>0</v>
      </c>
      <c r="M128" s="98">
        <f t="shared" si="19"/>
        <v>20</v>
      </c>
      <c r="N128" s="98">
        <f t="shared" si="20"/>
        <v>14</v>
      </c>
      <c r="O128" s="98">
        <f t="shared" si="21"/>
        <v>34</v>
      </c>
      <c r="P128" s="1178" t="s">
        <v>676</v>
      </c>
      <c r="Q128" s="1178"/>
    </row>
    <row r="129" spans="1:17" ht="18.75" customHeight="1">
      <c r="A129" s="1489" t="s">
        <v>295</v>
      </c>
      <c r="B129" s="282" t="s">
        <v>270</v>
      </c>
      <c r="C129" s="98">
        <v>0</v>
      </c>
      <c r="D129" s="98">
        <v>28</v>
      </c>
      <c r="E129" s="98">
        <v>0</v>
      </c>
      <c r="F129" s="98">
        <v>5</v>
      </c>
      <c r="G129" s="98">
        <v>0</v>
      </c>
      <c r="H129" s="98">
        <v>3</v>
      </c>
      <c r="I129" s="98">
        <v>0</v>
      </c>
      <c r="J129" s="98">
        <v>1</v>
      </c>
      <c r="K129" s="98">
        <v>0</v>
      </c>
      <c r="L129" s="98">
        <v>0</v>
      </c>
      <c r="M129" s="98">
        <f t="shared" si="19"/>
        <v>0</v>
      </c>
      <c r="N129" s="98">
        <f t="shared" si="20"/>
        <v>37</v>
      </c>
      <c r="O129" s="98">
        <f t="shared" si="21"/>
        <v>37</v>
      </c>
      <c r="P129" s="502" t="s">
        <v>288</v>
      </c>
      <c r="Q129" s="1220" t="s">
        <v>167</v>
      </c>
    </row>
    <row r="130" spans="1:17" ht="18.75" customHeight="1">
      <c r="A130" s="1489"/>
      <c r="B130" s="282" t="s">
        <v>271</v>
      </c>
      <c r="C130" s="98">
        <v>0</v>
      </c>
      <c r="D130" s="98">
        <v>41</v>
      </c>
      <c r="E130" s="98">
        <v>0</v>
      </c>
      <c r="F130" s="98">
        <v>0</v>
      </c>
      <c r="G130" s="98">
        <v>0</v>
      </c>
      <c r="H130" s="98">
        <v>0</v>
      </c>
      <c r="I130" s="98">
        <v>0</v>
      </c>
      <c r="J130" s="98">
        <v>0</v>
      </c>
      <c r="K130" s="98">
        <v>0</v>
      </c>
      <c r="L130" s="98">
        <v>0</v>
      </c>
      <c r="M130" s="98">
        <f t="shared" si="19"/>
        <v>0</v>
      </c>
      <c r="N130" s="98">
        <f t="shared" si="20"/>
        <v>41</v>
      </c>
      <c r="O130" s="98">
        <f t="shared" si="21"/>
        <v>41</v>
      </c>
      <c r="P130" s="502" t="s">
        <v>289</v>
      </c>
      <c r="Q130" s="1220"/>
    </row>
    <row r="131" spans="1:17" ht="18.75" customHeight="1">
      <c r="A131" s="1489"/>
      <c r="B131" s="282" t="s">
        <v>272</v>
      </c>
      <c r="C131" s="98">
        <v>59</v>
      </c>
      <c r="D131" s="98">
        <v>10</v>
      </c>
      <c r="E131" s="98">
        <v>5</v>
      </c>
      <c r="F131" s="98">
        <v>1</v>
      </c>
      <c r="G131" s="98">
        <v>2</v>
      </c>
      <c r="H131" s="98">
        <v>1</v>
      </c>
      <c r="I131" s="98">
        <v>0</v>
      </c>
      <c r="J131" s="98">
        <v>1</v>
      </c>
      <c r="K131" s="98">
        <v>0</v>
      </c>
      <c r="L131" s="98">
        <v>0</v>
      </c>
      <c r="M131" s="98">
        <f t="shared" si="19"/>
        <v>66</v>
      </c>
      <c r="N131" s="98">
        <f t="shared" si="20"/>
        <v>13</v>
      </c>
      <c r="O131" s="98">
        <f t="shared" si="21"/>
        <v>79</v>
      </c>
      <c r="P131" s="502" t="s">
        <v>290</v>
      </c>
      <c r="Q131" s="1220"/>
    </row>
    <row r="132" spans="1:17" ht="18.75" customHeight="1">
      <c r="A132" s="1489"/>
      <c r="B132" s="282" t="s">
        <v>267</v>
      </c>
      <c r="C132" s="98">
        <v>0</v>
      </c>
      <c r="D132" s="98">
        <v>0</v>
      </c>
      <c r="E132" s="98">
        <v>0</v>
      </c>
      <c r="F132" s="98">
        <v>0</v>
      </c>
      <c r="G132" s="98">
        <v>0</v>
      </c>
      <c r="H132" s="98">
        <v>0</v>
      </c>
      <c r="I132" s="98">
        <v>0</v>
      </c>
      <c r="J132" s="98">
        <v>0</v>
      </c>
      <c r="K132" s="98">
        <v>0</v>
      </c>
      <c r="L132" s="98">
        <v>0</v>
      </c>
      <c r="M132" s="98">
        <f t="shared" si="19"/>
        <v>0</v>
      </c>
      <c r="N132" s="98">
        <f t="shared" si="20"/>
        <v>0</v>
      </c>
      <c r="O132" s="98">
        <f t="shared" si="21"/>
        <v>0</v>
      </c>
      <c r="P132" s="502" t="s">
        <v>291</v>
      </c>
      <c r="Q132" s="1220"/>
    </row>
    <row r="133" spans="1:17" ht="18.75" customHeight="1">
      <c r="A133" s="1489"/>
      <c r="B133" s="282" t="s">
        <v>268</v>
      </c>
      <c r="C133" s="98">
        <v>34</v>
      </c>
      <c r="D133" s="98">
        <v>14</v>
      </c>
      <c r="E133" s="98">
        <v>1</v>
      </c>
      <c r="F133" s="98">
        <v>3</v>
      </c>
      <c r="G133" s="98">
        <v>0</v>
      </c>
      <c r="H133" s="98">
        <v>0</v>
      </c>
      <c r="I133" s="98">
        <v>0</v>
      </c>
      <c r="J133" s="98">
        <v>1</v>
      </c>
      <c r="K133" s="98">
        <v>0</v>
      </c>
      <c r="L133" s="98">
        <v>1</v>
      </c>
      <c r="M133" s="98">
        <f t="shared" si="19"/>
        <v>35</v>
      </c>
      <c r="N133" s="98">
        <f t="shared" si="20"/>
        <v>19</v>
      </c>
      <c r="O133" s="98">
        <f t="shared" si="21"/>
        <v>54</v>
      </c>
      <c r="P133" s="502" t="s">
        <v>292</v>
      </c>
      <c r="Q133" s="1220"/>
    </row>
    <row r="134" spans="1:17" ht="18.75" customHeight="1">
      <c r="A134" s="1489"/>
      <c r="B134" s="282" t="s">
        <v>269</v>
      </c>
      <c r="C134" s="98">
        <v>21</v>
      </c>
      <c r="D134" s="98">
        <v>85</v>
      </c>
      <c r="E134" s="98">
        <v>3</v>
      </c>
      <c r="F134" s="98">
        <v>0</v>
      </c>
      <c r="G134" s="98">
        <v>0</v>
      </c>
      <c r="H134" s="98">
        <v>0</v>
      </c>
      <c r="I134" s="98">
        <v>0</v>
      </c>
      <c r="J134" s="98">
        <v>0</v>
      </c>
      <c r="K134" s="98">
        <v>0</v>
      </c>
      <c r="L134" s="98">
        <v>0</v>
      </c>
      <c r="M134" s="98">
        <f t="shared" si="19"/>
        <v>24</v>
      </c>
      <c r="N134" s="98">
        <f t="shared" si="20"/>
        <v>85</v>
      </c>
      <c r="O134" s="98">
        <f t="shared" si="21"/>
        <v>109</v>
      </c>
      <c r="P134" s="502" t="s">
        <v>293</v>
      </c>
      <c r="Q134" s="1220"/>
    </row>
    <row r="135" spans="1:17" ht="18.75" customHeight="1">
      <c r="A135" s="500" t="s">
        <v>63</v>
      </c>
      <c r="B135" s="486"/>
      <c r="C135" s="98">
        <v>0</v>
      </c>
      <c r="D135" s="98">
        <v>0</v>
      </c>
      <c r="E135" s="98">
        <v>0</v>
      </c>
      <c r="F135" s="98">
        <v>0</v>
      </c>
      <c r="G135" s="98">
        <v>0</v>
      </c>
      <c r="H135" s="98">
        <v>0</v>
      </c>
      <c r="I135" s="98">
        <v>0</v>
      </c>
      <c r="J135" s="98">
        <v>0</v>
      </c>
      <c r="K135" s="98">
        <v>0</v>
      </c>
      <c r="L135" s="98">
        <v>0</v>
      </c>
      <c r="M135" s="98">
        <f t="shared" si="19"/>
        <v>0</v>
      </c>
      <c r="N135" s="98">
        <f t="shared" si="20"/>
        <v>0</v>
      </c>
      <c r="O135" s="98">
        <f t="shared" si="21"/>
        <v>0</v>
      </c>
      <c r="P135" s="1178" t="s">
        <v>281</v>
      </c>
      <c r="Q135" s="1178"/>
    </row>
    <row r="136" spans="1:17" ht="18.75" customHeight="1">
      <c r="A136" s="1466" t="s">
        <v>64</v>
      </c>
      <c r="B136" s="1466"/>
      <c r="C136" s="98">
        <v>1</v>
      </c>
      <c r="D136" s="98">
        <v>15</v>
      </c>
      <c r="E136" s="98">
        <v>7</v>
      </c>
      <c r="F136" s="98">
        <v>5</v>
      </c>
      <c r="G136" s="98">
        <v>4</v>
      </c>
      <c r="H136" s="98">
        <v>0</v>
      </c>
      <c r="I136" s="98">
        <v>1</v>
      </c>
      <c r="J136" s="98">
        <v>0</v>
      </c>
      <c r="K136" s="98">
        <v>2</v>
      </c>
      <c r="L136" s="98">
        <v>0</v>
      </c>
      <c r="M136" s="98">
        <f t="shared" si="19"/>
        <v>15</v>
      </c>
      <c r="N136" s="98">
        <f t="shared" si="20"/>
        <v>20</v>
      </c>
      <c r="O136" s="98">
        <f t="shared" si="21"/>
        <v>35</v>
      </c>
      <c r="P136" s="1178" t="s">
        <v>177</v>
      </c>
      <c r="Q136" s="1178"/>
    </row>
    <row r="137" spans="1:17" ht="18.75" customHeight="1">
      <c r="A137" s="1466" t="s">
        <v>111</v>
      </c>
      <c r="B137" s="1466"/>
      <c r="C137" s="98">
        <v>0</v>
      </c>
      <c r="D137" s="98">
        <v>25</v>
      </c>
      <c r="E137" s="98">
        <v>0</v>
      </c>
      <c r="F137" s="98">
        <v>2</v>
      </c>
      <c r="G137" s="98">
        <v>0</v>
      </c>
      <c r="H137" s="98">
        <v>0</v>
      </c>
      <c r="I137" s="98">
        <v>0</v>
      </c>
      <c r="J137" s="98">
        <v>0</v>
      </c>
      <c r="K137" s="98">
        <v>0</v>
      </c>
      <c r="L137" s="98">
        <v>0</v>
      </c>
      <c r="M137" s="98">
        <f t="shared" si="19"/>
        <v>0</v>
      </c>
      <c r="N137" s="98">
        <f t="shared" si="20"/>
        <v>27</v>
      </c>
      <c r="O137" s="98">
        <f t="shared" si="21"/>
        <v>27</v>
      </c>
      <c r="P137" s="1178" t="s">
        <v>178</v>
      </c>
      <c r="Q137" s="1178"/>
    </row>
    <row r="138" spans="1:17" ht="18.75" customHeight="1">
      <c r="A138" s="1466" t="s">
        <v>112</v>
      </c>
      <c r="B138" s="1466"/>
      <c r="C138" s="98">
        <v>87</v>
      </c>
      <c r="D138" s="98">
        <v>17</v>
      </c>
      <c r="E138" s="98">
        <v>2</v>
      </c>
      <c r="F138" s="98">
        <v>110</v>
      </c>
      <c r="G138" s="98">
        <v>2</v>
      </c>
      <c r="H138" s="98">
        <v>6</v>
      </c>
      <c r="I138" s="98">
        <v>0</v>
      </c>
      <c r="J138" s="98">
        <v>0</v>
      </c>
      <c r="K138" s="98">
        <v>0</v>
      </c>
      <c r="L138" s="98">
        <v>0</v>
      </c>
      <c r="M138" s="98">
        <f t="shared" si="19"/>
        <v>91</v>
      </c>
      <c r="N138" s="98">
        <f t="shared" si="20"/>
        <v>133</v>
      </c>
      <c r="O138" s="98">
        <f t="shared" si="21"/>
        <v>224</v>
      </c>
      <c r="P138" s="1178" t="s">
        <v>285</v>
      </c>
      <c r="Q138" s="1178"/>
    </row>
    <row r="139" spans="1:17" ht="18.75" customHeight="1">
      <c r="A139" s="1466" t="s">
        <v>133</v>
      </c>
      <c r="B139" s="1466"/>
      <c r="C139" s="98">
        <v>96</v>
      </c>
      <c r="D139" s="98">
        <v>0</v>
      </c>
      <c r="E139" s="98">
        <v>10</v>
      </c>
      <c r="F139" s="98">
        <v>0</v>
      </c>
      <c r="G139" s="98">
        <v>2</v>
      </c>
      <c r="H139" s="98">
        <v>0</v>
      </c>
      <c r="I139" s="98">
        <v>3</v>
      </c>
      <c r="J139" s="98">
        <v>0</v>
      </c>
      <c r="K139" s="98">
        <v>1</v>
      </c>
      <c r="L139" s="98">
        <v>0</v>
      </c>
      <c r="M139" s="98">
        <f t="shared" si="19"/>
        <v>112</v>
      </c>
      <c r="N139" s="98">
        <f t="shared" si="20"/>
        <v>0</v>
      </c>
      <c r="O139" s="98">
        <f t="shared" si="21"/>
        <v>112</v>
      </c>
      <c r="P139" s="1178" t="s">
        <v>853</v>
      </c>
      <c r="Q139" s="1178"/>
    </row>
    <row r="140" spans="1:17" ht="18.75" customHeight="1">
      <c r="A140" s="1466" t="s">
        <v>68</v>
      </c>
      <c r="B140" s="1466"/>
      <c r="C140" s="98">
        <v>0</v>
      </c>
      <c r="D140" s="98">
        <v>2</v>
      </c>
      <c r="E140" s="98">
        <v>0</v>
      </c>
      <c r="F140" s="98">
        <v>13</v>
      </c>
      <c r="G140" s="98">
        <v>0</v>
      </c>
      <c r="H140" s="98">
        <v>5</v>
      </c>
      <c r="I140" s="98">
        <v>0</v>
      </c>
      <c r="J140" s="98">
        <v>2</v>
      </c>
      <c r="K140" s="98">
        <v>0</v>
      </c>
      <c r="L140" s="98">
        <v>0</v>
      </c>
      <c r="M140" s="98">
        <f t="shared" si="19"/>
        <v>0</v>
      </c>
      <c r="N140" s="98">
        <f t="shared" si="20"/>
        <v>22</v>
      </c>
      <c r="O140" s="98">
        <f t="shared" si="21"/>
        <v>22</v>
      </c>
      <c r="P140" s="1178" t="s">
        <v>287</v>
      </c>
      <c r="Q140" s="1178"/>
    </row>
    <row r="141" spans="1:17" ht="18.75" customHeight="1">
      <c r="A141" s="1466" t="s">
        <v>69</v>
      </c>
      <c r="B141" s="1466"/>
      <c r="C141" s="98">
        <v>5</v>
      </c>
      <c r="D141" s="98">
        <v>18</v>
      </c>
      <c r="E141" s="98">
        <v>6</v>
      </c>
      <c r="F141" s="98">
        <v>2</v>
      </c>
      <c r="G141" s="98">
        <v>1</v>
      </c>
      <c r="H141" s="98">
        <v>6</v>
      </c>
      <c r="I141" s="98">
        <v>0</v>
      </c>
      <c r="J141" s="98">
        <v>3</v>
      </c>
      <c r="K141" s="98">
        <v>0</v>
      </c>
      <c r="L141" s="98">
        <v>0</v>
      </c>
      <c r="M141" s="98">
        <f t="shared" si="19"/>
        <v>12</v>
      </c>
      <c r="N141" s="98">
        <f t="shared" si="20"/>
        <v>29</v>
      </c>
      <c r="O141" s="98">
        <f t="shared" si="21"/>
        <v>41</v>
      </c>
      <c r="P141" s="1178" t="s">
        <v>182</v>
      </c>
      <c r="Q141" s="1178"/>
    </row>
    <row r="142" spans="1:17" ht="18.75" customHeight="1">
      <c r="A142" s="1466" t="s">
        <v>70</v>
      </c>
      <c r="B142" s="1466"/>
      <c r="C142" s="98">
        <v>0</v>
      </c>
      <c r="D142" s="98">
        <v>5</v>
      </c>
      <c r="E142" s="98">
        <v>0</v>
      </c>
      <c r="F142" s="98">
        <v>35</v>
      </c>
      <c r="G142" s="98">
        <v>0</v>
      </c>
      <c r="H142" s="98">
        <v>1</v>
      </c>
      <c r="I142" s="98">
        <v>0</v>
      </c>
      <c r="J142" s="98">
        <v>0</v>
      </c>
      <c r="K142" s="98">
        <v>0</v>
      </c>
      <c r="L142" s="98">
        <v>0</v>
      </c>
      <c r="M142" s="98">
        <f t="shared" si="19"/>
        <v>0</v>
      </c>
      <c r="N142" s="98">
        <f t="shared" si="20"/>
        <v>41</v>
      </c>
      <c r="O142" s="98">
        <f t="shared" si="21"/>
        <v>41</v>
      </c>
      <c r="P142" s="1178" t="s">
        <v>183</v>
      </c>
      <c r="Q142" s="1178"/>
    </row>
    <row r="143" spans="1:17" ht="18.75" customHeight="1">
      <c r="A143" s="1466" t="s">
        <v>71</v>
      </c>
      <c r="B143" s="1466"/>
      <c r="C143" s="98">
        <v>3</v>
      </c>
      <c r="D143" s="98">
        <v>35</v>
      </c>
      <c r="E143" s="98">
        <v>8</v>
      </c>
      <c r="F143" s="98">
        <v>0</v>
      </c>
      <c r="G143" s="98">
        <v>5</v>
      </c>
      <c r="H143" s="98">
        <v>0</v>
      </c>
      <c r="I143" s="98">
        <v>3</v>
      </c>
      <c r="J143" s="98">
        <v>0</v>
      </c>
      <c r="K143" s="98">
        <v>1</v>
      </c>
      <c r="L143" s="98">
        <v>0</v>
      </c>
      <c r="M143" s="98">
        <f t="shared" si="19"/>
        <v>20</v>
      </c>
      <c r="N143" s="98">
        <f t="shared" si="20"/>
        <v>35</v>
      </c>
      <c r="O143" s="98">
        <f t="shared" si="21"/>
        <v>55</v>
      </c>
      <c r="P143" s="1178" t="s">
        <v>671</v>
      </c>
      <c r="Q143" s="1178"/>
    </row>
    <row r="144" spans="1:17" ht="18.75" customHeight="1" thickBot="1">
      <c r="A144" s="1480" t="s">
        <v>72</v>
      </c>
      <c r="B144" s="1480"/>
      <c r="C144" s="522">
        <v>65</v>
      </c>
      <c r="D144" s="522">
        <v>25</v>
      </c>
      <c r="E144" s="522">
        <v>0</v>
      </c>
      <c r="F144" s="522">
        <v>4</v>
      </c>
      <c r="G144" s="522">
        <v>0</v>
      </c>
      <c r="H144" s="522">
        <v>0</v>
      </c>
      <c r="I144" s="522">
        <v>0</v>
      </c>
      <c r="J144" s="522">
        <v>0</v>
      </c>
      <c r="K144" s="522">
        <v>0</v>
      </c>
      <c r="L144" s="522">
        <v>0</v>
      </c>
      <c r="M144" s="878">
        <f t="shared" si="19"/>
        <v>65</v>
      </c>
      <c r="N144" s="878">
        <f t="shared" si="20"/>
        <v>29</v>
      </c>
      <c r="O144" s="878">
        <f t="shared" si="21"/>
        <v>94</v>
      </c>
      <c r="P144" s="1258" t="s">
        <v>282</v>
      </c>
      <c r="Q144" s="1258"/>
    </row>
    <row r="145" spans="1:17" ht="18.75" customHeight="1" thickBot="1">
      <c r="A145" s="1468" t="s">
        <v>32</v>
      </c>
      <c r="B145" s="1468"/>
      <c r="C145" s="875">
        <f>SUM(C125:C144)</f>
        <v>388</v>
      </c>
      <c r="D145" s="875">
        <f t="shared" ref="D145:O145" si="22">SUM(D125:D144)</f>
        <v>349</v>
      </c>
      <c r="E145" s="875">
        <f t="shared" si="22"/>
        <v>45</v>
      </c>
      <c r="F145" s="875">
        <f t="shared" si="22"/>
        <v>207</v>
      </c>
      <c r="G145" s="875">
        <f t="shared" si="22"/>
        <v>16</v>
      </c>
      <c r="H145" s="875">
        <f t="shared" si="22"/>
        <v>27</v>
      </c>
      <c r="I145" s="875">
        <f t="shared" si="22"/>
        <v>7</v>
      </c>
      <c r="J145" s="875">
        <f t="shared" si="22"/>
        <v>12</v>
      </c>
      <c r="K145" s="875">
        <f t="shared" si="22"/>
        <v>4</v>
      </c>
      <c r="L145" s="875">
        <f t="shared" si="22"/>
        <v>1</v>
      </c>
      <c r="M145" s="875">
        <f t="shared" si="22"/>
        <v>460</v>
      </c>
      <c r="N145" s="875">
        <f t="shared" si="22"/>
        <v>596</v>
      </c>
      <c r="O145" s="875">
        <f t="shared" si="22"/>
        <v>1056</v>
      </c>
      <c r="P145" s="1260" t="s">
        <v>169</v>
      </c>
      <c r="Q145" s="1260"/>
    </row>
    <row r="146" spans="1:17" ht="15.75" customHeight="1" thickTop="1">
      <c r="A146" s="174"/>
      <c r="B146" s="174"/>
      <c r="C146" s="174"/>
      <c r="D146" s="174"/>
      <c r="E146" s="174"/>
      <c r="F146" s="174"/>
      <c r="G146" s="174"/>
      <c r="H146" s="174"/>
      <c r="I146" s="174"/>
      <c r="J146" s="174"/>
      <c r="K146" s="174"/>
      <c r="L146" s="174"/>
      <c r="M146" s="174"/>
      <c r="N146" s="174"/>
      <c r="O146" s="174"/>
      <c r="P146" s="174"/>
      <c r="Q146" s="174"/>
    </row>
    <row r="147" spans="1:17" ht="18">
      <c r="A147" s="1408"/>
      <c r="B147" s="1408"/>
      <c r="C147" s="1408"/>
      <c r="D147" s="1408"/>
      <c r="E147" s="1408"/>
      <c r="F147" s="1408"/>
      <c r="G147" s="1408"/>
      <c r="H147" s="1408"/>
      <c r="I147" s="1408"/>
      <c r="J147" s="1408"/>
      <c r="K147" s="1408"/>
      <c r="L147" s="1408"/>
      <c r="M147" s="1408"/>
      <c r="N147" s="1408"/>
      <c r="O147" s="1408"/>
      <c r="P147" s="1408"/>
      <c r="Q147" s="1408"/>
    </row>
    <row r="148" spans="1:17" ht="18">
      <c r="A148" s="1252"/>
      <c r="B148" s="1252"/>
      <c r="C148" s="1252"/>
      <c r="D148" s="1252"/>
      <c r="E148" s="1252"/>
      <c r="F148" s="1252"/>
      <c r="G148" s="1252"/>
      <c r="H148" s="1252"/>
      <c r="I148" s="1252"/>
      <c r="J148" s="1252"/>
      <c r="K148" s="1252"/>
      <c r="L148" s="1252"/>
      <c r="M148" s="1252"/>
      <c r="N148" s="1252"/>
      <c r="O148" s="1252"/>
      <c r="P148" s="1252"/>
      <c r="Q148" s="1252"/>
    </row>
  </sheetData>
  <customSheetViews>
    <customSheetView guid="{95018BEE-3C9F-4B61-A7BF-FBFA21A07B6A}">
      <selection sqref="A1:Q25"/>
      <pageMargins left="0.59055118110236227" right="0.59055118110236227" top="0.98425196850393704" bottom="0.59055118110236227" header="0.98425196850393704" footer="0.59055118110236227"/>
      <pageSetup paperSize="9" orientation="portrait" r:id="rId1"/>
    </customSheetView>
  </customSheetViews>
  <mergeCells count="244">
    <mergeCell ref="P125:Q125"/>
    <mergeCell ref="A38:B38"/>
    <mergeCell ref="A67:B67"/>
    <mergeCell ref="A96:B96"/>
    <mergeCell ref="P8:Q8"/>
    <mergeCell ref="P38:Q38"/>
    <mergeCell ref="P67:Q67"/>
    <mergeCell ref="P18:Q18"/>
    <mergeCell ref="P106:Q106"/>
    <mergeCell ref="G122:H122"/>
    <mergeCell ref="I122:J122"/>
    <mergeCell ref="K122:L122"/>
    <mergeCell ref="M122:O122"/>
    <mergeCell ref="K92:L92"/>
    <mergeCell ref="I92:J92"/>
    <mergeCell ref="A120:B120"/>
    <mergeCell ref="A113:B113"/>
    <mergeCell ref="A114:B114"/>
    <mergeCell ref="A115:B115"/>
    <mergeCell ref="A116:B116"/>
    <mergeCell ref="A109:B109"/>
    <mergeCell ref="M92:O92"/>
    <mergeCell ref="C93:D93"/>
    <mergeCell ref="E93:F93"/>
    <mergeCell ref="P135:Q135"/>
    <mergeCell ref="P127:Q127"/>
    <mergeCell ref="P128:Q128"/>
    <mergeCell ref="Q129:Q134"/>
    <mergeCell ref="P120:Q120"/>
    <mergeCell ref="P126:Q126"/>
    <mergeCell ref="P84:Q84"/>
    <mergeCell ref="P85:Q85"/>
    <mergeCell ref="P86:Q86"/>
    <mergeCell ref="P114:Q114"/>
    <mergeCell ref="P115:Q115"/>
    <mergeCell ref="P121:Q124"/>
    <mergeCell ref="Q100:Q105"/>
    <mergeCell ref="P107:Q107"/>
    <mergeCell ref="P108:Q108"/>
    <mergeCell ref="P109:Q109"/>
    <mergeCell ref="P110:Q110"/>
    <mergeCell ref="P111:Q111"/>
    <mergeCell ref="P112:Q112"/>
    <mergeCell ref="P113:Q113"/>
    <mergeCell ref="P116:Q116"/>
    <mergeCell ref="A118:Q118"/>
    <mergeCell ref="A119:Q119"/>
    <mergeCell ref="A107:B107"/>
    <mergeCell ref="P145:Q145"/>
    <mergeCell ref="P136:Q136"/>
    <mergeCell ref="P137:Q137"/>
    <mergeCell ref="P138:Q138"/>
    <mergeCell ref="P139:Q139"/>
    <mergeCell ref="P140:Q140"/>
    <mergeCell ref="P141:Q141"/>
    <mergeCell ref="P142:Q142"/>
    <mergeCell ref="P143:Q143"/>
    <mergeCell ref="P144:Q144"/>
    <mergeCell ref="G93:H93"/>
    <mergeCell ref="I93:J93"/>
    <mergeCell ref="K93:L93"/>
    <mergeCell ref="M93:O93"/>
    <mergeCell ref="P4:Q7"/>
    <mergeCell ref="P9:Q9"/>
    <mergeCell ref="P10:Q10"/>
    <mergeCell ref="P11:Q11"/>
    <mergeCell ref="Q12:Q17"/>
    <mergeCell ref="P19:Q19"/>
    <mergeCell ref="G92:H92"/>
    <mergeCell ref="P68:Q68"/>
    <mergeCell ref="P39:Q39"/>
    <mergeCell ref="P40:Q40"/>
    <mergeCell ref="P41:Q41"/>
    <mergeCell ref="Q42:Q47"/>
    <mergeCell ref="P49:Q49"/>
    <mergeCell ref="P50:Q50"/>
    <mergeCell ref="P51:Q51"/>
    <mergeCell ref="P20:Q20"/>
    <mergeCell ref="P21:Q21"/>
    <mergeCell ref="P22:Q22"/>
    <mergeCell ref="P23:Q23"/>
    <mergeCell ref="P24:Q24"/>
    <mergeCell ref="E92:F92"/>
    <mergeCell ref="C92:D92"/>
    <mergeCell ref="A90:Q90"/>
    <mergeCell ref="P28:Q28"/>
    <mergeCell ref="P58:Q58"/>
    <mergeCell ref="P87:Q87"/>
    <mergeCell ref="A4:B7"/>
    <mergeCell ref="A33:B33"/>
    <mergeCell ref="P33:Q33"/>
    <mergeCell ref="A62:B62"/>
    <mergeCell ref="P62:Q62"/>
    <mergeCell ref="A91:B91"/>
    <mergeCell ref="P91:Q91"/>
    <mergeCell ref="A89:Q89"/>
    <mergeCell ref="A60:Q60"/>
    <mergeCell ref="C35:D35"/>
    <mergeCell ref="P83:Q83"/>
    <mergeCell ref="P52:Q52"/>
    <mergeCell ref="P53:Q53"/>
    <mergeCell ref="P54:Q54"/>
    <mergeCell ref="P55:Q55"/>
    <mergeCell ref="P56:Q56"/>
    <mergeCell ref="P57:Q57"/>
    <mergeCell ref="P63:Q66"/>
    <mergeCell ref="K121:L121"/>
    <mergeCell ref="A108:B108"/>
    <mergeCell ref="A110:B110"/>
    <mergeCell ref="A111:B111"/>
    <mergeCell ref="A112:B112"/>
    <mergeCell ref="A121:B124"/>
    <mergeCell ref="M121:O121"/>
    <mergeCell ref="C122:D122"/>
    <mergeCell ref="E122:F122"/>
    <mergeCell ref="P99:Q99"/>
    <mergeCell ref="P69:Q69"/>
    <mergeCell ref="P70:Q70"/>
    <mergeCell ref="Q71:Q76"/>
    <mergeCell ref="P78:Q78"/>
    <mergeCell ref="P79:Q79"/>
    <mergeCell ref="P80:Q80"/>
    <mergeCell ref="P81:Q81"/>
    <mergeCell ref="P82:Q82"/>
    <mergeCell ref="P92:Q95"/>
    <mergeCell ref="P97:Q97"/>
    <mergeCell ref="P98:Q98"/>
    <mergeCell ref="P96:Q96"/>
    <mergeCell ref="P25:Q25"/>
    <mergeCell ref="P26:Q26"/>
    <mergeCell ref="P27:Q27"/>
    <mergeCell ref="P34:Q37"/>
    <mergeCell ref="A32:Q32"/>
    <mergeCell ref="A31:Q31"/>
    <mergeCell ref="E35:F35"/>
    <mergeCell ref="G35:H35"/>
    <mergeCell ref="I35:J35"/>
    <mergeCell ref="K35:L35"/>
    <mergeCell ref="M35:O35"/>
    <mergeCell ref="E34:F34"/>
    <mergeCell ref="I34:J34"/>
    <mergeCell ref="K34:L34"/>
    <mergeCell ref="M34:O34"/>
    <mergeCell ref="C4:D4"/>
    <mergeCell ref="E4:F4"/>
    <mergeCell ref="A26:B26"/>
    <mergeCell ref="G4:H4"/>
    <mergeCell ref="I4:J4"/>
    <mergeCell ref="K4:L4"/>
    <mergeCell ref="M4:O4"/>
    <mergeCell ref="A9:B9"/>
    <mergeCell ref="A12:A17"/>
    <mergeCell ref="A10:B10"/>
    <mergeCell ref="A11:B11"/>
    <mergeCell ref="C5:D5"/>
    <mergeCell ref="E5:F5"/>
    <mergeCell ref="G5:H5"/>
    <mergeCell ref="I5:J5"/>
    <mergeCell ref="K5:L5"/>
    <mergeCell ref="M5:O5"/>
    <mergeCell ref="A8:B8"/>
    <mergeCell ref="A3:B3"/>
    <mergeCell ref="P3:Q3"/>
    <mergeCell ref="C34:D34"/>
    <mergeCell ref="G34:H34"/>
    <mergeCell ref="A56:B56"/>
    <mergeCell ref="A19:B19"/>
    <mergeCell ref="A20:B20"/>
    <mergeCell ref="A21:B21"/>
    <mergeCell ref="A22:B22"/>
    <mergeCell ref="A23:B23"/>
    <mergeCell ref="A24:B24"/>
    <mergeCell ref="A25:B25"/>
    <mergeCell ref="A41:B41"/>
    <mergeCell ref="A42:A47"/>
    <mergeCell ref="A49:B49"/>
    <mergeCell ref="A34:B37"/>
    <mergeCell ref="A27:B27"/>
    <mergeCell ref="A28:B28"/>
    <mergeCell ref="A50:B50"/>
    <mergeCell ref="A51:B51"/>
    <mergeCell ref="A52:B52"/>
    <mergeCell ref="A53:B53"/>
    <mergeCell ref="A54:B54"/>
    <mergeCell ref="A55:B55"/>
    <mergeCell ref="A39:B39"/>
    <mergeCell ref="A40:B40"/>
    <mergeCell ref="G63:H63"/>
    <mergeCell ref="I63:J63"/>
    <mergeCell ref="K63:L63"/>
    <mergeCell ref="A63:B66"/>
    <mergeCell ref="M63:O63"/>
    <mergeCell ref="C64:D64"/>
    <mergeCell ref="E64:F64"/>
    <mergeCell ref="G64:H64"/>
    <mergeCell ref="I64:J64"/>
    <mergeCell ref="K64:L64"/>
    <mergeCell ref="M64:O64"/>
    <mergeCell ref="A68:B68"/>
    <mergeCell ref="A69:B69"/>
    <mergeCell ref="A70:B70"/>
    <mergeCell ref="A71:A76"/>
    <mergeCell ref="A57:B57"/>
    <mergeCell ref="A58:B58"/>
    <mergeCell ref="C63:D63"/>
    <mergeCell ref="E63:F63"/>
    <mergeCell ref="A78:B78"/>
    <mergeCell ref="A80:B80"/>
    <mergeCell ref="A81:B81"/>
    <mergeCell ref="A82:B82"/>
    <mergeCell ref="A83:B83"/>
    <mergeCell ref="A99:B99"/>
    <mergeCell ref="A100:A105"/>
    <mergeCell ref="A84:B84"/>
    <mergeCell ref="A85:B85"/>
    <mergeCell ref="A86:B86"/>
    <mergeCell ref="A87:B87"/>
    <mergeCell ref="A92:B95"/>
    <mergeCell ref="A97:B97"/>
    <mergeCell ref="A98:B98"/>
    <mergeCell ref="A147:Q147"/>
    <mergeCell ref="A148:Q148"/>
    <mergeCell ref="A1:Q1"/>
    <mergeCell ref="A2:Q2"/>
    <mergeCell ref="A61:Q61"/>
    <mergeCell ref="A145:B145"/>
    <mergeCell ref="A136:B136"/>
    <mergeCell ref="A137:B137"/>
    <mergeCell ref="A138:B138"/>
    <mergeCell ref="I121:J121"/>
    <mergeCell ref="G121:H121"/>
    <mergeCell ref="C121:D121"/>
    <mergeCell ref="A129:A134"/>
    <mergeCell ref="E121:F121"/>
    <mergeCell ref="A139:B139"/>
    <mergeCell ref="A140:B140"/>
    <mergeCell ref="A141:B141"/>
    <mergeCell ref="A142:B142"/>
    <mergeCell ref="A143:B143"/>
    <mergeCell ref="A126:B126"/>
    <mergeCell ref="A144:B144"/>
    <mergeCell ref="A127:B127"/>
    <mergeCell ref="A128:B128"/>
    <mergeCell ref="A79:B79"/>
  </mergeCells>
  <printOptions horizontalCentered="1"/>
  <pageMargins left="0.75" right="0.75" top="1" bottom="1" header="1" footer="1"/>
  <pageSetup paperSize="9" scale="80" firstPageNumber="102" orientation="landscape" useFirstPageNumber="1"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7" tint="-0.249977111117893"/>
  </sheetPr>
  <dimension ref="A1:U93"/>
  <sheetViews>
    <sheetView rightToLeft="1" view="pageBreakPreview" zoomScale="80" zoomScaleSheetLayoutView="80" workbookViewId="0">
      <selection activeCell="AA59" sqref="AA59"/>
    </sheetView>
  </sheetViews>
  <sheetFormatPr defaultRowHeight="12.75"/>
  <cols>
    <col min="1" max="1" width="4.42578125" style="133" customWidth="1"/>
    <col min="2" max="2" width="12" style="133" customWidth="1"/>
    <col min="3" max="3" width="8" style="133" customWidth="1"/>
    <col min="4" max="12" width="8.42578125" style="133" customWidth="1"/>
    <col min="13" max="13" width="7.5703125" style="133" customWidth="1"/>
    <col min="14" max="14" width="11.5703125" style="133" customWidth="1"/>
    <col min="15" max="17" width="8.42578125" style="133" customWidth="1"/>
    <col min="18" max="18" width="17.140625" style="133" customWidth="1"/>
    <col min="19" max="19" width="4.7109375" style="133" customWidth="1"/>
    <col min="20" max="16384" width="9.140625" style="133"/>
  </cols>
  <sheetData>
    <row r="1" spans="1:21" ht="26.25" customHeight="1">
      <c r="A1" s="1237" t="s">
        <v>1315</v>
      </c>
      <c r="B1" s="1237"/>
      <c r="C1" s="1237"/>
      <c r="D1" s="1237"/>
      <c r="E1" s="1237"/>
      <c r="F1" s="1237"/>
      <c r="G1" s="1237"/>
      <c r="H1" s="1237"/>
      <c r="I1" s="1237"/>
      <c r="J1" s="1237"/>
      <c r="K1" s="1237"/>
      <c r="L1" s="1237"/>
      <c r="M1" s="1237"/>
      <c r="N1" s="1237"/>
      <c r="O1" s="1237"/>
      <c r="P1" s="1237"/>
      <c r="Q1" s="1237"/>
      <c r="R1" s="1237"/>
      <c r="S1" s="1205"/>
    </row>
    <row r="2" spans="1:21" ht="19.5" customHeight="1">
      <c r="A2" s="1206" t="s">
        <v>837</v>
      </c>
      <c r="B2" s="1206"/>
      <c r="C2" s="1206"/>
      <c r="D2" s="1206"/>
      <c r="E2" s="1206"/>
      <c r="F2" s="1206"/>
      <c r="G2" s="1206"/>
      <c r="H2" s="1206"/>
      <c r="I2" s="1206"/>
      <c r="J2" s="1206"/>
      <c r="K2" s="1206"/>
      <c r="L2" s="1206"/>
      <c r="M2" s="1206"/>
      <c r="N2" s="1206"/>
      <c r="O2" s="1206"/>
      <c r="P2" s="1206"/>
      <c r="Q2" s="1206"/>
      <c r="R2" s="1206"/>
      <c r="S2" s="1206"/>
    </row>
    <row r="3" spans="1:21" s="174" customFormat="1" ht="16.5" customHeight="1" thickBot="1">
      <c r="A3" s="1428" t="s">
        <v>1143</v>
      </c>
      <c r="B3" s="1428"/>
      <c r="C3" s="109"/>
      <c r="D3" s="109"/>
      <c r="E3" s="109"/>
      <c r="F3" s="109"/>
      <c r="G3" s="109"/>
      <c r="H3" s="109"/>
      <c r="I3" s="109"/>
      <c r="J3" s="109"/>
      <c r="K3" s="109"/>
      <c r="L3" s="109"/>
      <c r="M3" s="109"/>
      <c r="N3" s="145"/>
      <c r="O3" s="145"/>
      <c r="P3" s="173"/>
      <c r="Q3" s="173"/>
      <c r="R3" s="1429" t="s">
        <v>823</v>
      </c>
      <c r="S3" s="1429"/>
    </row>
    <row r="4" spans="1:21" ht="19.5" customHeight="1" thickTop="1">
      <c r="A4" s="1140" t="s">
        <v>40</v>
      </c>
      <c r="B4" s="1140"/>
      <c r="C4" s="1526" t="s">
        <v>93</v>
      </c>
      <c r="D4" s="1526"/>
      <c r="E4" s="1526" t="s">
        <v>94</v>
      </c>
      <c r="F4" s="1526"/>
      <c r="G4" s="1526" t="s">
        <v>95</v>
      </c>
      <c r="H4" s="1526"/>
      <c r="I4" s="1526" t="s">
        <v>96</v>
      </c>
      <c r="J4" s="1526"/>
      <c r="K4" s="1526" t="s">
        <v>97</v>
      </c>
      <c r="L4" s="1526"/>
      <c r="M4" s="1526" t="s">
        <v>31</v>
      </c>
      <c r="N4" s="1526"/>
      <c r="O4" s="1526" t="s">
        <v>1335</v>
      </c>
      <c r="P4" s="1526"/>
      <c r="Q4" s="1526"/>
      <c r="R4" s="1164" t="s">
        <v>168</v>
      </c>
      <c r="S4" s="1164"/>
    </row>
    <row r="5" spans="1:21" ht="25.5" customHeight="1">
      <c r="A5" s="1141"/>
      <c r="B5" s="1141"/>
      <c r="C5" s="1168" t="s">
        <v>240</v>
      </c>
      <c r="D5" s="1168"/>
      <c r="E5" s="1168" t="s">
        <v>234</v>
      </c>
      <c r="F5" s="1168"/>
      <c r="G5" s="1168" t="s">
        <v>241</v>
      </c>
      <c r="H5" s="1168"/>
      <c r="I5" s="1168" t="s">
        <v>236</v>
      </c>
      <c r="J5" s="1168"/>
      <c r="K5" s="1168" t="s">
        <v>242</v>
      </c>
      <c r="L5" s="1168"/>
      <c r="M5" s="1168" t="s">
        <v>239</v>
      </c>
      <c r="N5" s="1168"/>
      <c r="O5" s="1168" t="s">
        <v>169</v>
      </c>
      <c r="P5" s="1168"/>
      <c r="Q5" s="1168"/>
      <c r="R5" s="1165"/>
      <c r="S5" s="1165"/>
    </row>
    <row r="6" spans="1:21" ht="14.25" customHeight="1">
      <c r="A6" s="1141"/>
      <c r="B6" s="1141"/>
      <c r="C6" s="850" t="s">
        <v>33</v>
      </c>
      <c r="D6" s="850" t="s">
        <v>34</v>
      </c>
      <c r="E6" s="850" t="s">
        <v>33</v>
      </c>
      <c r="F6" s="850" t="s">
        <v>34</v>
      </c>
      <c r="G6" s="850" t="s">
        <v>33</v>
      </c>
      <c r="H6" s="850" t="s">
        <v>34</v>
      </c>
      <c r="I6" s="850" t="s">
        <v>33</v>
      </c>
      <c r="J6" s="850" t="s">
        <v>34</v>
      </c>
      <c r="K6" s="850" t="s">
        <v>33</v>
      </c>
      <c r="L6" s="850" t="s">
        <v>34</v>
      </c>
      <c r="M6" s="850" t="s">
        <v>33</v>
      </c>
      <c r="N6" s="850" t="s">
        <v>34</v>
      </c>
      <c r="O6" s="850" t="s">
        <v>33</v>
      </c>
      <c r="P6" s="850" t="s">
        <v>34</v>
      </c>
      <c r="Q6" s="850" t="s">
        <v>35</v>
      </c>
      <c r="R6" s="1165"/>
      <c r="S6" s="1165"/>
      <c r="U6" s="983"/>
    </row>
    <row r="7" spans="1:21" ht="19.5" customHeight="1" thickBot="1">
      <c r="A7" s="1141"/>
      <c r="B7" s="1141"/>
      <c r="C7" s="852" t="s">
        <v>173</v>
      </c>
      <c r="D7" s="852" t="s">
        <v>172</v>
      </c>
      <c r="E7" s="852" t="s">
        <v>173</v>
      </c>
      <c r="F7" s="852" t="s">
        <v>172</v>
      </c>
      <c r="G7" s="852" t="s">
        <v>173</v>
      </c>
      <c r="H7" s="852" t="s">
        <v>172</v>
      </c>
      <c r="I7" s="852" t="s">
        <v>173</v>
      </c>
      <c r="J7" s="852" t="s">
        <v>172</v>
      </c>
      <c r="K7" s="852" t="s">
        <v>173</v>
      </c>
      <c r="L7" s="852" t="s">
        <v>172</v>
      </c>
      <c r="M7" s="852" t="s">
        <v>173</v>
      </c>
      <c r="N7" s="852" t="s">
        <v>172</v>
      </c>
      <c r="O7" s="852" t="s">
        <v>173</v>
      </c>
      <c r="P7" s="852" t="s">
        <v>172</v>
      </c>
      <c r="Q7" s="852" t="s">
        <v>169</v>
      </c>
      <c r="R7" s="1165"/>
      <c r="S7" s="1165"/>
    </row>
    <row r="8" spans="1:21" ht="20.100000000000001" customHeight="1">
      <c r="A8" s="1157" t="s">
        <v>52</v>
      </c>
      <c r="B8" s="1157"/>
      <c r="C8" s="329">
        <v>0</v>
      </c>
      <c r="D8" s="329">
        <v>0</v>
      </c>
      <c r="E8" s="329">
        <v>0</v>
      </c>
      <c r="F8" s="329">
        <v>0</v>
      </c>
      <c r="G8" s="329">
        <v>0</v>
      </c>
      <c r="H8" s="329">
        <v>0</v>
      </c>
      <c r="I8" s="329">
        <v>0</v>
      </c>
      <c r="J8" s="329">
        <v>0</v>
      </c>
      <c r="K8" s="329">
        <v>0</v>
      </c>
      <c r="L8" s="329">
        <v>0</v>
      </c>
      <c r="M8" s="329">
        <v>0</v>
      </c>
      <c r="N8" s="329">
        <v>0</v>
      </c>
      <c r="O8" s="329">
        <f>SUM(C8,E8,G8,I8,K8,M8)</f>
        <v>0</v>
      </c>
      <c r="P8" s="329">
        <f>SUM(D8,F8,H8,J8,L8,N8)</f>
        <v>0</v>
      </c>
      <c r="Q8" s="329">
        <f>SUM(O8:P8)</f>
        <v>0</v>
      </c>
      <c r="R8" s="1199" t="s">
        <v>583</v>
      </c>
      <c r="S8" s="1199"/>
    </row>
    <row r="9" spans="1:21" ht="20.100000000000001" customHeight="1">
      <c r="A9" s="1170" t="s">
        <v>53</v>
      </c>
      <c r="B9" s="1170"/>
      <c r="C9" s="848">
        <v>0</v>
      </c>
      <c r="D9" s="848">
        <v>0</v>
      </c>
      <c r="E9" s="848">
        <v>0</v>
      </c>
      <c r="F9" s="848">
        <v>0</v>
      </c>
      <c r="G9" s="848">
        <v>0</v>
      </c>
      <c r="H9" s="848">
        <v>0</v>
      </c>
      <c r="I9" s="848">
        <v>0</v>
      </c>
      <c r="J9" s="848">
        <v>0</v>
      </c>
      <c r="K9" s="848">
        <v>0</v>
      </c>
      <c r="L9" s="848">
        <v>0</v>
      </c>
      <c r="M9" s="848">
        <v>0</v>
      </c>
      <c r="N9" s="848">
        <v>0</v>
      </c>
      <c r="O9" s="848">
        <f t="shared" ref="O9:O27" si="0">SUM(C9,E9,G9,I9,K9,M9)</f>
        <v>0</v>
      </c>
      <c r="P9" s="848">
        <f t="shared" ref="P9:P27" si="1">SUM(D9,F9,H9,J9,L9,N9)</f>
        <v>0</v>
      </c>
      <c r="Q9" s="848">
        <f t="shared" ref="Q9:Q27" si="2">SUM(O9:P9)</f>
        <v>0</v>
      </c>
      <c r="R9" s="1159" t="s">
        <v>284</v>
      </c>
      <c r="S9" s="1159"/>
    </row>
    <row r="10" spans="1:21" ht="20.100000000000001" customHeight="1">
      <c r="A10" s="1170" t="s">
        <v>54</v>
      </c>
      <c r="B10" s="1170"/>
      <c r="C10" s="848">
        <v>0</v>
      </c>
      <c r="D10" s="848">
        <v>16</v>
      </c>
      <c r="E10" s="848">
        <v>0</v>
      </c>
      <c r="F10" s="848">
        <v>0</v>
      </c>
      <c r="G10" s="848">
        <v>0</v>
      </c>
      <c r="H10" s="848">
        <v>6</v>
      </c>
      <c r="I10" s="848">
        <v>0</v>
      </c>
      <c r="J10" s="848">
        <v>0</v>
      </c>
      <c r="K10" s="848">
        <v>0</v>
      </c>
      <c r="L10" s="848">
        <v>30</v>
      </c>
      <c r="M10" s="848">
        <v>0</v>
      </c>
      <c r="N10" s="848">
        <v>0</v>
      </c>
      <c r="O10" s="848">
        <f t="shared" si="0"/>
        <v>0</v>
      </c>
      <c r="P10" s="848">
        <f t="shared" si="1"/>
        <v>52</v>
      </c>
      <c r="Q10" s="848">
        <f t="shared" si="2"/>
        <v>52</v>
      </c>
      <c r="R10" s="1178" t="s">
        <v>175</v>
      </c>
      <c r="S10" s="1178"/>
    </row>
    <row r="11" spans="1:21" ht="20.100000000000001" customHeight="1">
      <c r="A11" s="1170" t="s">
        <v>55</v>
      </c>
      <c r="B11" s="1170"/>
      <c r="C11" s="848">
        <v>0</v>
      </c>
      <c r="D11" s="848">
        <v>1</v>
      </c>
      <c r="E11" s="848">
        <v>0</v>
      </c>
      <c r="F11" s="848">
        <v>0</v>
      </c>
      <c r="G11" s="848">
        <v>0</v>
      </c>
      <c r="H11" s="848">
        <v>2</v>
      </c>
      <c r="I11" s="848">
        <v>0</v>
      </c>
      <c r="J11" s="848">
        <v>0</v>
      </c>
      <c r="K11" s="848">
        <v>0</v>
      </c>
      <c r="L11" s="848">
        <v>3</v>
      </c>
      <c r="M11" s="848">
        <v>1</v>
      </c>
      <c r="N11" s="848">
        <v>0</v>
      </c>
      <c r="O11" s="848">
        <f t="shared" si="0"/>
        <v>1</v>
      </c>
      <c r="P11" s="848">
        <f t="shared" si="1"/>
        <v>6</v>
      </c>
      <c r="Q11" s="848">
        <f t="shared" si="2"/>
        <v>7</v>
      </c>
      <c r="R11" s="1178" t="s">
        <v>676</v>
      </c>
      <c r="S11" s="1178"/>
    </row>
    <row r="12" spans="1:21" ht="20.100000000000001" customHeight="1">
      <c r="A12" s="1485" t="s">
        <v>295</v>
      </c>
      <c r="B12" s="499" t="s">
        <v>270</v>
      </c>
      <c r="C12" s="848">
        <v>0</v>
      </c>
      <c r="D12" s="848">
        <v>4</v>
      </c>
      <c r="E12" s="848">
        <v>0</v>
      </c>
      <c r="F12" s="848">
        <v>4</v>
      </c>
      <c r="G12" s="848">
        <v>0</v>
      </c>
      <c r="H12" s="848">
        <v>1</v>
      </c>
      <c r="I12" s="848">
        <v>0</v>
      </c>
      <c r="J12" s="848">
        <v>12</v>
      </c>
      <c r="K12" s="848">
        <v>0</v>
      </c>
      <c r="L12" s="848">
        <v>6</v>
      </c>
      <c r="M12" s="848">
        <v>0</v>
      </c>
      <c r="N12" s="848">
        <v>0</v>
      </c>
      <c r="O12" s="848">
        <f t="shared" si="0"/>
        <v>0</v>
      </c>
      <c r="P12" s="848">
        <f t="shared" si="1"/>
        <v>27</v>
      </c>
      <c r="Q12" s="848">
        <f t="shared" si="2"/>
        <v>27</v>
      </c>
      <c r="R12" s="502" t="s">
        <v>288</v>
      </c>
      <c r="S12" s="1220" t="s">
        <v>167</v>
      </c>
    </row>
    <row r="13" spans="1:21" ht="20.100000000000001" customHeight="1">
      <c r="A13" s="1485"/>
      <c r="B13" s="499" t="s">
        <v>271</v>
      </c>
      <c r="C13" s="848">
        <v>0</v>
      </c>
      <c r="D13" s="848">
        <v>0</v>
      </c>
      <c r="E13" s="848">
        <v>0</v>
      </c>
      <c r="F13" s="848">
        <v>0</v>
      </c>
      <c r="G13" s="848">
        <v>0</v>
      </c>
      <c r="H13" s="848">
        <v>1</v>
      </c>
      <c r="I13" s="848">
        <v>0</v>
      </c>
      <c r="J13" s="848">
        <v>0</v>
      </c>
      <c r="K13" s="848">
        <v>0</v>
      </c>
      <c r="L13" s="848">
        <v>1</v>
      </c>
      <c r="M13" s="848">
        <v>0</v>
      </c>
      <c r="N13" s="848">
        <v>0</v>
      </c>
      <c r="O13" s="848">
        <f t="shared" si="0"/>
        <v>0</v>
      </c>
      <c r="P13" s="848">
        <f t="shared" si="1"/>
        <v>2</v>
      </c>
      <c r="Q13" s="848">
        <f t="shared" si="2"/>
        <v>2</v>
      </c>
      <c r="R13" s="502" t="s">
        <v>289</v>
      </c>
      <c r="S13" s="1220"/>
    </row>
    <row r="14" spans="1:21" ht="20.100000000000001" customHeight="1">
      <c r="A14" s="1485"/>
      <c r="B14" s="499" t="s">
        <v>272</v>
      </c>
      <c r="C14" s="848">
        <v>2</v>
      </c>
      <c r="D14" s="848">
        <v>0</v>
      </c>
      <c r="E14" s="848">
        <v>4</v>
      </c>
      <c r="F14" s="848">
        <v>0</v>
      </c>
      <c r="G14" s="848">
        <v>2</v>
      </c>
      <c r="H14" s="848">
        <v>0</v>
      </c>
      <c r="I14" s="848">
        <v>4</v>
      </c>
      <c r="J14" s="848">
        <v>0</v>
      </c>
      <c r="K14" s="848">
        <v>13</v>
      </c>
      <c r="L14" s="848">
        <v>1</v>
      </c>
      <c r="M14" s="848">
        <v>1</v>
      </c>
      <c r="N14" s="848">
        <v>0</v>
      </c>
      <c r="O14" s="848">
        <f t="shared" si="0"/>
        <v>26</v>
      </c>
      <c r="P14" s="848">
        <f t="shared" si="1"/>
        <v>1</v>
      </c>
      <c r="Q14" s="848">
        <f t="shared" si="2"/>
        <v>27</v>
      </c>
      <c r="R14" s="502" t="s">
        <v>290</v>
      </c>
      <c r="S14" s="1220"/>
    </row>
    <row r="15" spans="1:21" ht="20.100000000000001" customHeight="1">
      <c r="A15" s="1485"/>
      <c r="B15" s="499" t="s">
        <v>267</v>
      </c>
      <c r="C15" s="848">
        <v>0</v>
      </c>
      <c r="D15" s="848">
        <v>0</v>
      </c>
      <c r="E15" s="848">
        <v>0</v>
      </c>
      <c r="F15" s="848">
        <v>0</v>
      </c>
      <c r="G15" s="848">
        <v>0</v>
      </c>
      <c r="H15" s="848">
        <v>0</v>
      </c>
      <c r="I15" s="848">
        <v>0</v>
      </c>
      <c r="J15" s="848">
        <v>0</v>
      </c>
      <c r="K15" s="848">
        <v>0</v>
      </c>
      <c r="L15" s="848">
        <v>0</v>
      </c>
      <c r="M15" s="848">
        <v>0</v>
      </c>
      <c r="N15" s="848">
        <v>0</v>
      </c>
      <c r="O15" s="848">
        <f t="shared" si="0"/>
        <v>0</v>
      </c>
      <c r="P15" s="848">
        <f t="shared" si="1"/>
        <v>0</v>
      </c>
      <c r="Q15" s="848">
        <f t="shared" si="2"/>
        <v>0</v>
      </c>
      <c r="R15" s="502" t="s">
        <v>291</v>
      </c>
      <c r="S15" s="1220"/>
    </row>
    <row r="16" spans="1:21" ht="20.100000000000001" customHeight="1">
      <c r="A16" s="1485"/>
      <c r="B16" s="499" t="s">
        <v>268</v>
      </c>
      <c r="C16" s="848">
        <v>2</v>
      </c>
      <c r="D16" s="848">
        <v>0</v>
      </c>
      <c r="E16" s="848">
        <v>2</v>
      </c>
      <c r="F16" s="848">
        <v>0</v>
      </c>
      <c r="G16" s="848">
        <v>0</v>
      </c>
      <c r="H16" s="848">
        <v>1</v>
      </c>
      <c r="I16" s="848">
        <v>2</v>
      </c>
      <c r="J16" s="848">
        <v>0</v>
      </c>
      <c r="K16" s="848">
        <v>4</v>
      </c>
      <c r="L16" s="848">
        <v>8</v>
      </c>
      <c r="M16" s="848">
        <v>3</v>
      </c>
      <c r="N16" s="848">
        <v>2</v>
      </c>
      <c r="O16" s="848">
        <f t="shared" si="0"/>
        <v>13</v>
      </c>
      <c r="P16" s="848">
        <f t="shared" si="1"/>
        <v>11</v>
      </c>
      <c r="Q16" s="848">
        <f t="shared" si="2"/>
        <v>24</v>
      </c>
      <c r="R16" s="502" t="s">
        <v>292</v>
      </c>
      <c r="S16" s="1220"/>
    </row>
    <row r="17" spans="1:19" ht="20.100000000000001" customHeight="1">
      <c r="A17" s="1485"/>
      <c r="B17" s="499" t="s">
        <v>269</v>
      </c>
      <c r="C17" s="848">
        <v>7</v>
      </c>
      <c r="D17" s="848">
        <v>0</v>
      </c>
      <c r="E17" s="848">
        <v>3</v>
      </c>
      <c r="F17" s="848">
        <v>0</v>
      </c>
      <c r="G17" s="848">
        <v>1</v>
      </c>
      <c r="H17" s="848">
        <v>0</v>
      </c>
      <c r="I17" s="848">
        <v>3</v>
      </c>
      <c r="J17" s="848">
        <v>0</v>
      </c>
      <c r="K17" s="848">
        <v>3</v>
      </c>
      <c r="L17" s="848">
        <v>15</v>
      </c>
      <c r="M17" s="848">
        <v>1</v>
      </c>
      <c r="N17" s="848">
        <v>3</v>
      </c>
      <c r="O17" s="848">
        <f t="shared" si="0"/>
        <v>18</v>
      </c>
      <c r="P17" s="848">
        <f t="shared" si="1"/>
        <v>18</v>
      </c>
      <c r="Q17" s="848">
        <f t="shared" si="2"/>
        <v>36</v>
      </c>
      <c r="R17" s="502" t="s">
        <v>293</v>
      </c>
      <c r="S17" s="1220"/>
    </row>
    <row r="18" spans="1:19" ht="20.100000000000001" customHeight="1">
      <c r="A18" s="176" t="s">
        <v>63</v>
      </c>
      <c r="B18" s="486"/>
      <c r="C18" s="848">
        <v>0</v>
      </c>
      <c r="D18" s="848">
        <v>0</v>
      </c>
      <c r="E18" s="848">
        <v>0</v>
      </c>
      <c r="F18" s="848">
        <v>0</v>
      </c>
      <c r="G18" s="848">
        <v>0</v>
      </c>
      <c r="H18" s="848">
        <v>0</v>
      </c>
      <c r="I18" s="848">
        <v>0</v>
      </c>
      <c r="J18" s="848">
        <v>0</v>
      </c>
      <c r="K18" s="848">
        <v>0</v>
      </c>
      <c r="L18" s="848">
        <v>0</v>
      </c>
      <c r="M18" s="848">
        <v>0</v>
      </c>
      <c r="N18" s="848">
        <v>0</v>
      </c>
      <c r="O18" s="848">
        <f t="shared" si="0"/>
        <v>0</v>
      </c>
      <c r="P18" s="848">
        <f t="shared" si="1"/>
        <v>0</v>
      </c>
      <c r="Q18" s="848">
        <f t="shared" si="2"/>
        <v>0</v>
      </c>
      <c r="R18" s="1178" t="s">
        <v>281</v>
      </c>
      <c r="S18" s="1178"/>
    </row>
    <row r="19" spans="1:19" ht="20.100000000000001" customHeight="1">
      <c r="A19" s="1170" t="s">
        <v>64</v>
      </c>
      <c r="B19" s="1170"/>
      <c r="C19" s="848">
        <v>8</v>
      </c>
      <c r="D19" s="848">
        <v>5</v>
      </c>
      <c r="E19" s="848">
        <v>3</v>
      </c>
      <c r="F19" s="848">
        <v>6</v>
      </c>
      <c r="G19" s="848">
        <v>5</v>
      </c>
      <c r="H19" s="848">
        <v>2</v>
      </c>
      <c r="I19" s="848">
        <v>2</v>
      </c>
      <c r="J19" s="848">
        <v>5</v>
      </c>
      <c r="K19" s="848">
        <v>10</v>
      </c>
      <c r="L19" s="848">
        <v>7</v>
      </c>
      <c r="M19" s="848">
        <v>0</v>
      </c>
      <c r="N19" s="848">
        <v>0</v>
      </c>
      <c r="O19" s="848">
        <f t="shared" si="0"/>
        <v>28</v>
      </c>
      <c r="P19" s="848">
        <f t="shared" si="1"/>
        <v>25</v>
      </c>
      <c r="Q19" s="848">
        <f t="shared" si="2"/>
        <v>53</v>
      </c>
      <c r="R19" s="1178" t="s">
        <v>177</v>
      </c>
      <c r="S19" s="1178"/>
    </row>
    <row r="20" spans="1:19" ht="20.100000000000001" customHeight="1">
      <c r="A20" s="1170" t="s">
        <v>65</v>
      </c>
      <c r="B20" s="1170"/>
      <c r="C20" s="848">
        <v>0</v>
      </c>
      <c r="D20" s="848">
        <v>0</v>
      </c>
      <c r="E20" s="848">
        <v>0</v>
      </c>
      <c r="F20" s="848">
        <v>1</v>
      </c>
      <c r="G20" s="848">
        <v>0</v>
      </c>
      <c r="H20" s="848">
        <v>0</v>
      </c>
      <c r="I20" s="848">
        <v>0</v>
      </c>
      <c r="J20" s="848">
        <v>3</v>
      </c>
      <c r="K20" s="848">
        <v>0</v>
      </c>
      <c r="L20" s="848">
        <v>4</v>
      </c>
      <c r="M20" s="848">
        <v>0</v>
      </c>
      <c r="N20" s="848">
        <v>0</v>
      </c>
      <c r="O20" s="848">
        <f t="shared" si="0"/>
        <v>0</v>
      </c>
      <c r="P20" s="848">
        <f t="shared" si="1"/>
        <v>8</v>
      </c>
      <c r="Q20" s="848">
        <f t="shared" si="2"/>
        <v>8</v>
      </c>
      <c r="R20" s="1178" t="s">
        <v>178</v>
      </c>
      <c r="S20" s="1178"/>
    </row>
    <row r="21" spans="1:19" ht="20.100000000000001" customHeight="1">
      <c r="A21" s="1170" t="s">
        <v>66</v>
      </c>
      <c r="B21" s="1170"/>
      <c r="C21" s="848">
        <v>9</v>
      </c>
      <c r="D21" s="848">
        <v>6</v>
      </c>
      <c r="E21" s="848">
        <v>11</v>
      </c>
      <c r="F21" s="848">
        <v>2</v>
      </c>
      <c r="G21" s="848">
        <v>5</v>
      </c>
      <c r="H21" s="848">
        <v>1</v>
      </c>
      <c r="I21" s="848">
        <v>3</v>
      </c>
      <c r="J21" s="848">
        <v>12</v>
      </c>
      <c r="K21" s="848">
        <v>6</v>
      </c>
      <c r="L21" s="848">
        <v>9</v>
      </c>
      <c r="M21" s="848">
        <v>5</v>
      </c>
      <c r="N21" s="848">
        <v>3</v>
      </c>
      <c r="O21" s="848">
        <f t="shared" si="0"/>
        <v>39</v>
      </c>
      <c r="P21" s="848">
        <f t="shared" si="1"/>
        <v>33</v>
      </c>
      <c r="Q21" s="848">
        <f t="shared" si="2"/>
        <v>72</v>
      </c>
      <c r="R21" s="1178" t="s">
        <v>285</v>
      </c>
      <c r="S21" s="1178"/>
    </row>
    <row r="22" spans="1:19" ht="20.100000000000001" customHeight="1">
      <c r="A22" s="1170" t="s">
        <v>133</v>
      </c>
      <c r="B22" s="1170"/>
      <c r="C22" s="848">
        <v>15</v>
      </c>
      <c r="D22" s="848">
        <v>1</v>
      </c>
      <c r="E22" s="848">
        <v>7</v>
      </c>
      <c r="F22" s="848">
        <v>1</v>
      </c>
      <c r="G22" s="848">
        <v>6</v>
      </c>
      <c r="H22" s="848">
        <v>0</v>
      </c>
      <c r="I22" s="848">
        <v>16</v>
      </c>
      <c r="J22" s="848">
        <v>0</v>
      </c>
      <c r="K22" s="848">
        <v>42</v>
      </c>
      <c r="L22" s="848">
        <v>0</v>
      </c>
      <c r="M22" s="848">
        <v>4</v>
      </c>
      <c r="N22" s="848">
        <v>0</v>
      </c>
      <c r="O22" s="848">
        <f t="shared" si="0"/>
        <v>90</v>
      </c>
      <c r="P22" s="848">
        <f t="shared" si="1"/>
        <v>2</v>
      </c>
      <c r="Q22" s="848">
        <f t="shared" si="2"/>
        <v>92</v>
      </c>
      <c r="R22" s="1178" t="s">
        <v>853</v>
      </c>
      <c r="S22" s="1178"/>
    </row>
    <row r="23" spans="1:19" ht="20.100000000000001" customHeight="1">
      <c r="A23" s="1170" t="s">
        <v>68</v>
      </c>
      <c r="B23" s="1170"/>
      <c r="C23" s="848">
        <v>0</v>
      </c>
      <c r="D23" s="848">
        <v>3</v>
      </c>
      <c r="E23" s="848">
        <v>0</v>
      </c>
      <c r="F23" s="848">
        <v>0</v>
      </c>
      <c r="G23" s="848">
        <v>0</v>
      </c>
      <c r="H23" s="848">
        <v>6</v>
      </c>
      <c r="I23" s="848">
        <v>0</v>
      </c>
      <c r="J23" s="848">
        <v>5</v>
      </c>
      <c r="K23" s="848">
        <v>0</v>
      </c>
      <c r="L23" s="848">
        <v>6</v>
      </c>
      <c r="M23" s="848">
        <v>0</v>
      </c>
      <c r="N23" s="848">
        <v>0</v>
      </c>
      <c r="O23" s="848">
        <f t="shared" si="0"/>
        <v>0</v>
      </c>
      <c r="P23" s="848">
        <f t="shared" si="1"/>
        <v>20</v>
      </c>
      <c r="Q23" s="848">
        <f t="shared" si="2"/>
        <v>20</v>
      </c>
      <c r="R23" s="1178" t="s">
        <v>287</v>
      </c>
      <c r="S23" s="1178"/>
    </row>
    <row r="24" spans="1:19" ht="20.100000000000001" customHeight="1">
      <c r="A24" s="1170" t="s">
        <v>69</v>
      </c>
      <c r="B24" s="1170"/>
      <c r="C24" s="848">
        <v>3</v>
      </c>
      <c r="D24" s="848">
        <v>2</v>
      </c>
      <c r="E24" s="848">
        <v>0</v>
      </c>
      <c r="F24" s="848">
        <v>3</v>
      </c>
      <c r="G24" s="848">
        <v>0</v>
      </c>
      <c r="H24" s="848">
        <v>2</v>
      </c>
      <c r="I24" s="848">
        <v>0</v>
      </c>
      <c r="J24" s="848">
        <v>0</v>
      </c>
      <c r="K24" s="848">
        <v>8</v>
      </c>
      <c r="L24" s="848">
        <v>6</v>
      </c>
      <c r="M24" s="848">
        <v>0</v>
      </c>
      <c r="N24" s="848">
        <v>2</v>
      </c>
      <c r="O24" s="848">
        <f t="shared" si="0"/>
        <v>11</v>
      </c>
      <c r="P24" s="848">
        <f t="shared" si="1"/>
        <v>15</v>
      </c>
      <c r="Q24" s="848">
        <f t="shared" si="2"/>
        <v>26</v>
      </c>
      <c r="R24" s="1178" t="s">
        <v>182</v>
      </c>
      <c r="S24" s="1178"/>
    </row>
    <row r="25" spans="1:19" ht="20.100000000000001" customHeight="1">
      <c r="A25" s="1170" t="s">
        <v>70</v>
      </c>
      <c r="B25" s="1170"/>
      <c r="C25" s="848">
        <v>0</v>
      </c>
      <c r="D25" s="848">
        <v>0</v>
      </c>
      <c r="E25" s="848">
        <v>0</v>
      </c>
      <c r="F25" s="848">
        <v>1</v>
      </c>
      <c r="G25" s="848">
        <v>0</v>
      </c>
      <c r="H25" s="848">
        <v>0</v>
      </c>
      <c r="I25" s="848">
        <v>0</v>
      </c>
      <c r="J25" s="848">
        <v>0</v>
      </c>
      <c r="K25" s="848">
        <v>0</v>
      </c>
      <c r="L25" s="848">
        <v>0</v>
      </c>
      <c r="M25" s="848">
        <v>0</v>
      </c>
      <c r="N25" s="848">
        <v>0</v>
      </c>
      <c r="O25" s="848">
        <f t="shared" si="0"/>
        <v>0</v>
      </c>
      <c r="P25" s="848">
        <f t="shared" si="1"/>
        <v>1</v>
      </c>
      <c r="Q25" s="848">
        <f t="shared" si="2"/>
        <v>1</v>
      </c>
      <c r="R25" s="1178" t="s">
        <v>183</v>
      </c>
      <c r="S25" s="1178"/>
    </row>
    <row r="26" spans="1:19" ht="20.100000000000001" customHeight="1">
      <c r="A26" s="1170" t="s">
        <v>71</v>
      </c>
      <c r="B26" s="1170"/>
      <c r="C26" s="848">
        <v>0</v>
      </c>
      <c r="D26" s="848">
        <v>1</v>
      </c>
      <c r="E26" s="848">
        <v>0</v>
      </c>
      <c r="F26" s="848">
        <v>0</v>
      </c>
      <c r="G26" s="848">
        <v>0</v>
      </c>
      <c r="H26" s="848">
        <v>1</v>
      </c>
      <c r="I26" s="848">
        <v>0</v>
      </c>
      <c r="J26" s="848">
        <v>4</v>
      </c>
      <c r="K26" s="848">
        <v>0</v>
      </c>
      <c r="L26" s="848">
        <v>5</v>
      </c>
      <c r="M26" s="848">
        <v>0</v>
      </c>
      <c r="N26" s="848">
        <v>0</v>
      </c>
      <c r="O26" s="848">
        <f t="shared" si="0"/>
        <v>0</v>
      </c>
      <c r="P26" s="848">
        <f t="shared" si="1"/>
        <v>11</v>
      </c>
      <c r="Q26" s="848">
        <f t="shared" si="2"/>
        <v>11</v>
      </c>
      <c r="R26" s="1178" t="s">
        <v>671</v>
      </c>
      <c r="S26" s="1178"/>
    </row>
    <row r="27" spans="1:19" ht="20.100000000000001" customHeight="1" thickBot="1">
      <c r="A27" s="1301" t="s">
        <v>72</v>
      </c>
      <c r="B27" s="1301"/>
      <c r="C27" s="851">
        <v>0</v>
      </c>
      <c r="D27" s="851">
        <v>0</v>
      </c>
      <c r="E27" s="851">
        <v>0</v>
      </c>
      <c r="F27" s="851">
        <v>1</v>
      </c>
      <c r="G27" s="851">
        <v>0</v>
      </c>
      <c r="H27" s="851">
        <v>1</v>
      </c>
      <c r="I27" s="851">
        <v>1</v>
      </c>
      <c r="J27" s="851">
        <v>0</v>
      </c>
      <c r="K27" s="851">
        <v>6</v>
      </c>
      <c r="L27" s="851">
        <v>2</v>
      </c>
      <c r="M27" s="851">
        <v>0</v>
      </c>
      <c r="N27" s="851">
        <v>0</v>
      </c>
      <c r="O27" s="851">
        <f t="shared" si="0"/>
        <v>7</v>
      </c>
      <c r="P27" s="851">
        <f t="shared" si="1"/>
        <v>4</v>
      </c>
      <c r="Q27" s="851">
        <f t="shared" si="2"/>
        <v>11</v>
      </c>
      <c r="R27" s="1258" t="s">
        <v>282</v>
      </c>
      <c r="S27" s="1258"/>
    </row>
    <row r="28" spans="1:19" ht="20.100000000000001" customHeight="1" thickBot="1">
      <c r="A28" s="1108" t="s">
        <v>32</v>
      </c>
      <c r="B28" s="1108"/>
      <c r="C28" s="849">
        <f>SUM(C8:C27)</f>
        <v>46</v>
      </c>
      <c r="D28" s="849">
        <f t="shared" ref="D28:Q28" si="3">SUM(D8:D27)</f>
        <v>39</v>
      </c>
      <c r="E28" s="849">
        <f t="shared" si="3"/>
        <v>30</v>
      </c>
      <c r="F28" s="849">
        <f t="shared" si="3"/>
        <v>19</v>
      </c>
      <c r="G28" s="849">
        <f t="shared" si="3"/>
        <v>19</v>
      </c>
      <c r="H28" s="849">
        <f t="shared" si="3"/>
        <v>24</v>
      </c>
      <c r="I28" s="849">
        <f t="shared" si="3"/>
        <v>31</v>
      </c>
      <c r="J28" s="849">
        <f t="shared" si="3"/>
        <v>41</v>
      </c>
      <c r="K28" s="849">
        <f t="shared" si="3"/>
        <v>92</v>
      </c>
      <c r="L28" s="849">
        <f t="shared" si="3"/>
        <v>103</v>
      </c>
      <c r="M28" s="849">
        <f t="shared" si="3"/>
        <v>15</v>
      </c>
      <c r="N28" s="849">
        <f t="shared" si="3"/>
        <v>10</v>
      </c>
      <c r="O28" s="849">
        <f t="shared" si="3"/>
        <v>233</v>
      </c>
      <c r="P28" s="849">
        <f t="shared" si="3"/>
        <v>236</v>
      </c>
      <c r="Q28" s="849">
        <f t="shared" si="3"/>
        <v>469</v>
      </c>
      <c r="R28" s="1260" t="s">
        <v>169</v>
      </c>
      <c r="S28" s="1260"/>
    </row>
    <row r="29" spans="1:19" ht="13.5" thickTop="1">
      <c r="R29" s="322"/>
      <c r="S29" s="322"/>
    </row>
    <row r="30" spans="1:19">
      <c r="Q30" s="1014"/>
      <c r="R30" s="322"/>
      <c r="S30" s="322"/>
    </row>
    <row r="31" spans="1:19">
      <c r="R31" s="322"/>
      <c r="S31" s="322"/>
    </row>
    <row r="32" spans="1:19">
      <c r="R32" s="322"/>
      <c r="S32" s="322"/>
    </row>
    <row r="33" spans="18:19">
      <c r="R33" s="322"/>
      <c r="S33" s="322"/>
    </row>
    <row r="34" spans="18:19">
      <c r="R34" s="322"/>
      <c r="S34" s="322"/>
    </row>
    <row r="35" spans="18:19">
      <c r="R35" s="322"/>
      <c r="S35" s="322"/>
    </row>
    <row r="36" spans="18:19">
      <c r="R36" s="322"/>
      <c r="S36" s="322"/>
    </row>
    <row r="37" spans="18:19">
      <c r="R37" s="322"/>
      <c r="S37" s="322"/>
    </row>
    <row r="38" spans="18:19">
      <c r="R38" s="322"/>
      <c r="S38" s="322"/>
    </row>
    <row r="39" spans="18:19">
      <c r="R39" s="322"/>
      <c r="S39" s="322"/>
    </row>
    <row r="40" spans="18:19">
      <c r="R40" s="322"/>
      <c r="S40" s="322"/>
    </row>
    <row r="41" spans="18:19">
      <c r="R41" s="322"/>
      <c r="S41" s="322"/>
    </row>
    <row r="42" spans="18:19">
      <c r="R42" s="322"/>
      <c r="S42" s="322"/>
    </row>
    <row r="43" spans="18:19">
      <c r="R43" s="322"/>
      <c r="S43" s="322"/>
    </row>
    <row r="44" spans="18:19">
      <c r="R44" s="322"/>
      <c r="S44" s="322"/>
    </row>
    <row r="90" spans="3:15">
      <c r="C90" s="140"/>
      <c r="D90" s="140"/>
      <c r="E90" s="140"/>
      <c r="F90" s="140"/>
      <c r="G90" s="140"/>
      <c r="H90" s="140"/>
      <c r="I90" s="140"/>
      <c r="J90" s="140"/>
      <c r="K90" s="140"/>
      <c r="L90" s="140"/>
      <c r="M90" s="140"/>
      <c r="N90" s="140"/>
      <c r="O90" s="140"/>
    </row>
    <row r="91" spans="3:15">
      <c r="C91" s="140"/>
      <c r="D91" s="140"/>
      <c r="E91" s="140"/>
      <c r="F91" s="140"/>
      <c r="G91" s="140"/>
      <c r="H91" s="140"/>
      <c r="I91" s="140"/>
      <c r="J91" s="140"/>
      <c r="K91" s="140"/>
      <c r="L91" s="140"/>
      <c r="M91" s="140"/>
      <c r="N91" s="140"/>
      <c r="O91" s="140"/>
    </row>
    <row r="92" spans="3:15">
      <c r="C92" s="140"/>
      <c r="D92" s="140"/>
      <c r="E92" s="140"/>
      <c r="F92" s="140"/>
      <c r="G92" s="140"/>
      <c r="H92" s="140"/>
      <c r="I92" s="140"/>
      <c r="J92" s="140"/>
      <c r="K92" s="140"/>
      <c r="L92" s="140"/>
      <c r="M92" s="140"/>
      <c r="N92" s="140"/>
      <c r="O92" s="140"/>
    </row>
    <row r="93" spans="3:15">
      <c r="C93" s="140"/>
      <c r="D93" s="140"/>
      <c r="E93" s="140"/>
      <c r="F93" s="140"/>
      <c r="G93" s="140"/>
      <c r="H93" s="140"/>
      <c r="I93" s="140"/>
      <c r="J93" s="140"/>
      <c r="K93" s="140"/>
      <c r="L93" s="140"/>
      <c r="M93" s="140"/>
      <c r="N93" s="140"/>
      <c r="O93" s="140"/>
    </row>
  </sheetData>
  <mergeCells count="51">
    <mergeCell ref="A28:B28"/>
    <mergeCell ref="R28:S28"/>
    <mergeCell ref="A27:B27"/>
    <mergeCell ref="A26:B26"/>
    <mergeCell ref="R26:S26"/>
    <mergeCell ref="R27:S27"/>
    <mergeCell ref="A25:B25"/>
    <mergeCell ref="A24:B24"/>
    <mergeCell ref="R24:S24"/>
    <mergeCell ref="A23:B23"/>
    <mergeCell ref="A22:B22"/>
    <mergeCell ref="R22:S22"/>
    <mergeCell ref="R23:S23"/>
    <mergeCell ref="R25:S25"/>
    <mergeCell ref="A21:B21"/>
    <mergeCell ref="A20:B20"/>
    <mergeCell ref="R20:S20"/>
    <mergeCell ref="A19:B19"/>
    <mergeCell ref="A12:A17"/>
    <mergeCell ref="S12:S17"/>
    <mergeCell ref="R19:S19"/>
    <mergeCell ref="R21:S21"/>
    <mergeCell ref="R18:S18"/>
    <mergeCell ref="R10:S10"/>
    <mergeCell ref="A9:B9"/>
    <mergeCell ref="R9:S9"/>
    <mergeCell ref="R11:S11"/>
    <mergeCell ref="R8:S8"/>
    <mergeCell ref="E5:F5"/>
    <mergeCell ref="G5:H5"/>
    <mergeCell ref="I5:J5"/>
    <mergeCell ref="K5:L5"/>
    <mergeCell ref="A11:B11"/>
    <mergeCell ref="A10:B10"/>
    <mergeCell ref="A8:B8"/>
    <mergeCell ref="R4:S7"/>
    <mergeCell ref="A2:S2"/>
    <mergeCell ref="A3:B3"/>
    <mergeCell ref="R3:S3"/>
    <mergeCell ref="A1:S1"/>
    <mergeCell ref="M5:N5"/>
    <mergeCell ref="O5:Q5"/>
    <mergeCell ref="A4:B7"/>
    <mergeCell ref="C4:D4"/>
    <mergeCell ref="E4:F4"/>
    <mergeCell ref="G4:H4"/>
    <mergeCell ref="I4:J4"/>
    <mergeCell ref="K4:L4"/>
    <mergeCell ref="M4:N4"/>
    <mergeCell ref="O4:Q4"/>
    <mergeCell ref="C5:D5"/>
  </mergeCells>
  <printOptions horizontalCentered="1"/>
  <pageMargins left="0.5" right="0.5" top="1" bottom="0.75" header="1" footer="0.75"/>
  <pageSetup paperSize="9" scale="80" firstPageNumber="110" orientation="landscape" useFirstPageNumber="1"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7" tint="-0.249977111117893"/>
  </sheetPr>
  <dimension ref="A1:S93"/>
  <sheetViews>
    <sheetView rightToLeft="1" view="pageBreakPreview" zoomScale="80" zoomScaleSheetLayoutView="80" workbookViewId="0">
      <selection activeCell="AA59" sqref="AA59"/>
    </sheetView>
  </sheetViews>
  <sheetFormatPr defaultRowHeight="12.75"/>
  <cols>
    <col min="1" max="1" width="4.28515625" style="133" customWidth="1"/>
    <col min="2" max="2" width="14.140625" style="133" customWidth="1"/>
    <col min="3" max="3" width="7.28515625" style="133" customWidth="1"/>
    <col min="4" max="4" width="6.42578125" style="133" customWidth="1"/>
    <col min="5" max="5" width="7.28515625" style="133" customWidth="1"/>
    <col min="6" max="6" width="9.85546875" style="133" customWidth="1"/>
    <col min="7" max="7" width="7.28515625" style="133" customWidth="1"/>
    <col min="8" max="8" width="8" style="133" customWidth="1"/>
    <col min="9" max="9" width="6.5703125" style="133" customWidth="1"/>
    <col min="10" max="10" width="9.28515625" style="133" customWidth="1"/>
    <col min="11" max="11" width="7.85546875" style="133" customWidth="1"/>
    <col min="12" max="12" width="7" style="133" customWidth="1"/>
    <col min="13" max="13" width="8.140625" style="133" customWidth="1"/>
    <col min="14" max="14" width="8.5703125" style="133" customWidth="1"/>
    <col min="15" max="16" width="8.28515625" style="133" customWidth="1"/>
    <col min="17" max="17" width="7.42578125" style="133" customWidth="1"/>
    <col min="18" max="18" width="15.28515625" style="133" customWidth="1"/>
    <col min="19" max="19" width="4.42578125" style="133" customWidth="1"/>
    <col min="20" max="16384" width="9.140625" style="133"/>
  </cols>
  <sheetData>
    <row r="1" spans="1:19" ht="29.25" customHeight="1">
      <c r="A1" s="1205" t="s">
        <v>1316</v>
      </c>
      <c r="B1" s="1205"/>
      <c r="C1" s="1205"/>
      <c r="D1" s="1205"/>
      <c r="E1" s="1205"/>
      <c r="F1" s="1205"/>
      <c r="G1" s="1205"/>
      <c r="H1" s="1205"/>
      <c r="I1" s="1205"/>
      <c r="J1" s="1205"/>
      <c r="K1" s="1205"/>
      <c r="L1" s="1205"/>
      <c r="M1" s="1205"/>
      <c r="N1" s="1205"/>
      <c r="O1" s="1205"/>
      <c r="P1" s="1205"/>
      <c r="Q1" s="1205"/>
      <c r="R1" s="1205"/>
      <c r="S1" s="1205"/>
    </row>
    <row r="2" spans="1:19" ht="24.75" customHeight="1">
      <c r="A2" s="1206" t="s">
        <v>838</v>
      </c>
      <c r="B2" s="1206"/>
      <c r="C2" s="1206"/>
      <c r="D2" s="1206"/>
      <c r="E2" s="1206"/>
      <c r="F2" s="1206"/>
      <c r="G2" s="1206"/>
      <c r="H2" s="1206"/>
      <c r="I2" s="1206"/>
      <c r="J2" s="1206"/>
      <c r="K2" s="1206"/>
      <c r="L2" s="1206"/>
      <c r="M2" s="1206"/>
      <c r="N2" s="1206"/>
      <c r="O2" s="1206"/>
      <c r="P2" s="1206"/>
      <c r="Q2" s="1206"/>
      <c r="R2" s="1206"/>
      <c r="S2" s="1206"/>
    </row>
    <row r="3" spans="1:19" s="174" customFormat="1" ht="19.5" customHeight="1" thickBot="1">
      <c r="A3" s="1428" t="s">
        <v>1144</v>
      </c>
      <c r="B3" s="1428"/>
      <c r="C3" s="109"/>
      <c r="D3" s="109"/>
      <c r="E3" s="109"/>
      <c r="F3" s="109"/>
      <c r="G3" s="109"/>
      <c r="H3" s="109"/>
      <c r="I3" s="109"/>
      <c r="J3" s="109"/>
      <c r="K3" s="109"/>
      <c r="L3" s="109"/>
      <c r="M3" s="109"/>
      <c r="N3" s="145"/>
      <c r="O3" s="145"/>
      <c r="P3" s="173"/>
      <c r="Q3" s="173"/>
      <c r="R3" s="1429" t="s">
        <v>1145</v>
      </c>
      <c r="S3" s="1429"/>
    </row>
    <row r="4" spans="1:19" ht="24" customHeight="1" thickTop="1">
      <c r="A4" s="1140" t="s">
        <v>40</v>
      </c>
      <c r="B4" s="1140"/>
      <c r="C4" s="1188" t="s">
        <v>93</v>
      </c>
      <c r="D4" s="1188"/>
      <c r="E4" s="1188" t="s">
        <v>98</v>
      </c>
      <c r="F4" s="1188"/>
      <c r="G4" s="1188" t="s">
        <v>95</v>
      </c>
      <c r="H4" s="1188"/>
      <c r="I4" s="1188" t="s">
        <v>96</v>
      </c>
      <c r="J4" s="1188"/>
      <c r="K4" s="1188" t="s">
        <v>97</v>
      </c>
      <c r="L4" s="1188"/>
      <c r="M4" s="1188" t="s">
        <v>31</v>
      </c>
      <c r="N4" s="1188"/>
      <c r="O4" s="1188" t="s">
        <v>1335</v>
      </c>
      <c r="P4" s="1188"/>
      <c r="Q4" s="1188"/>
      <c r="R4" s="1164" t="s">
        <v>168</v>
      </c>
      <c r="S4" s="1164"/>
    </row>
    <row r="5" spans="1:19" ht="21" customHeight="1">
      <c r="A5" s="1141"/>
      <c r="B5" s="1141"/>
      <c r="C5" s="1168" t="s">
        <v>240</v>
      </c>
      <c r="D5" s="1168"/>
      <c r="E5" s="1168" t="s">
        <v>234</v>
      </c>
      <c r="F5" s="1168"/>
      <c r="G5" s="1168" t="s">
        <v>241</v>
      </c>
      <c r="H5" s="1168"/>
      <c r="I5" s="1168" t="s">
        <v>236</v>
      </c>
      <c r="J5" s="1168"/>
      <c r="K5" s="1168" t="s">
        <v>242</v>
      </c>
      <c r="L5" s="1168"/>
      <c r="M5" s="1168" t="s">
        <v>239</v>
      </c>
      <c r="N5" s="1168"/>
      <c r="O5" s="1168" t="s">
        <v>169</v>
      </c>
      <c r="P5" s="1168"/>
      <c r="Q5" s="1168"/>
      <c r="R5" s="1165"/>
      <c r="S5" s="1165"/>
    </row>
    <row r="6" spans="1:19" ht="16.5" customHeight="1">
      <c r="A6" s="1141"/>
      <c r="B6" s="1141"/>
      <c r="C6" s="850" t="s">
        <v>33</v>
      </c>
      <c r="D6" s="850" t="s">
        <v>34</v>
      </c>
      <c r="E6" s="850" t="s">
        <v>33</v>
      </c>
      <c r="F6" s="850" t="s">
        <v>34</v>
      </c>
      <c r="G6" s="850" t="s">
        <v>33</v>
      </c>
      <c r="H6" s="850" t="s">
        <v>34</v>
      </c>
      <c r="I6" s="850" t="s">
        <v>33</v>
      </c>
      <c r="J6" s="850" t="s">
        <v>34</v>
      </c>
      <c r="K6" s="850" t="s">
        <v>33</v>
      </c>
      <c r="L6" s="850" t="s">
        <v>34</v>
      </c>
      <c r="M6" s="850" t="s">
        <v>33</v>
      </c>
      <c r="N6" s="850" t="s">
        <v>34</v>
      </c>
      <c r="O6" s="850" t="s">
        <v>33</v>
      </c>
      <c r="P6" s="850" t="s">
        <v>34</v>
      </c>
      <c r="Q6" s="850" t="s">
        <v>35</v>
      </c>
      <c r="R6" s="1165"/>
      <c r="S6" s="1165"/>
    </row>
    <row r="7" spans="1:19" ht="23.25" customHeight="1" thickBot="1">
      <c r="A7" s="1141"/>
      <c r="B7" s="1141"/>
      <c r="C7" s="852" t="s">
        <v>173</v>
      </c>
      <c r="D7" s="852" t="s">
        <v>172</v>
      </c>
      <c r="E7" s="852" t="s">
        <v>173</v>
      </c>
      <c r="F7" s="852" t="s">
        <v>172</v>
      </c>
      <c r="G7" s="852" t="s">
        <v>173</v>
      </c>
      <c r="H7" s="852" t="s">
        <v>172</v>
      </c>
      <c r="I7" s="852" t="s">
        <v>173</v>
      </c>
      <c r="J7" s="852" t="s">
        <v>172</v>
      </c>
      <c r="K7" s="852" t="s">
        <v>173</v>
      </c>
      <c r="L7" s="852" t="s">
        <v>172</v>
      </c>
      <c r="M7" s="852" t="s">
        <v>173</v>
      </c>
      <c r="N7" s="852" t="s">
        <v>172</v>
      </c>
      <c r="O7" s="852" t="s">
        <v>173</v>
      </c>
      <c r="P7" s="852" t="s">
        <v>172</v>
      </c>
      <c r="Q7" s="852" t="s">
        <v>169</v>
      </c>
      <c r="R7" s="1165"/>
      <c r="S7" s="1165"/>
    </row>
    <row r="8" spans="1:19" ht="20.25" customHeight="1">
      <c r="A8" s="1204" t="s">
        <v>52</v>
      </c>
      <c r="B8" s="1204"/>
      <c r="C8" s="329">
        <v>0</v>
      </c>
      <c r="D8" s="329">
        <v>0</v>
      </c>
      <c r="E8" s="329">
        <v>0</v>
      </c>
      <c r="F8" s="329">
        <v>0</v>
      </c>
      <c r="G8" s="329">
        <v>0</v>
      </c>
      <c r="H8" s="329">
        <v>0</v>
      </c>
      <c r="I8" s="329">
        <v>0</v>
      </c>
      <c r="J8" s="329">
        <v>0</v>
      </c>
      <c r="K8" s="329">
        <v>0</v>
      </c>
      <c r="L8" s="329">
        <v>0</v>
      </c>
      <c r="M8" s="329">
        <v>0</v>
      </c>
      <c r="N8" s="329">
        <v>0</v>
      </c>
      <c r="O8" s="329">
        <f>SUM(C8,E8,G8,I8,K8,M8)</f>
        <v>0</v>
      </c>
      <c r="P8" s="329">
        <f>SUM(D8,F8,H8,J8,L8,N8)</f>
        <v>0</v>
      </c>
      <c r="Q8" s="329">
        <f>SUM(O8:P8)</f>
        <v>0</v>
      </c>
      <c r="R8" s="1199" t="s">
        <v>583</v>
      </c>
      <c r="S8" s="1199"/>
    </row>
    <row r="9" spans="1:19" ht="20.25" customHeight="1">
      <c r="A9" s="1170" t="s">
        <v>53</v>
      </c>
      <c r="B9" s="1170"/>
      <c r="C9" s="848">
        <v>0</v>
      </c>
      <c r="D9" s="848">
        <v>0</v>
      </c>
      <c r="E9" s="848">
        <v>0</v>
      </c>
      <c r="F9" s="848">
        <v>0</v>
      </c>
      <c r="G9" s="848">
        <v>0</v>
      </c>
      <c r="H9" s="848">
        <v>0</v>
      </c>
      <c r="I9" s="848">
        <v>0</v>
      </c>
      <c r="J9" s="848">
        <v>0</v>
      </c>
      <c r="K9" s="848">
        <v>0</v>
      </c>
      <c r="L9" s="848">
        <v>0</v>
      </c>
      <c r="M9" s="848">
        <v>0</v>
      </c>
      <c r="N9" s="848">
        <v>0</v>
      </c>
      <c r="O9" s="848">
        <f t="shared" ref="O9:O27" si="0">SUM(C9,E9,G9,I9,K9,M9)</f>
        <v>0</v>
      </c>
      <c r="P9" s="848">
        <f t="shared" ref="P9:P27" si="1">SUM(D9,F9,H9,J9,L9,N9)</f>
        <v>0</v>
      </c>
      <c r="Q9" s="848">
        <f t="shared" ref="Q9:Q27" si="2">SUM(O9:P9)</f>
        <v>0</v>
      </c>
      <c r="R9" s="1159" t="s">
        <v>284</v>
      </c>
      <c r="S9" s="1159"/>
    </row>
    <row r="10" spans="1:19" ht="20.25" customHeight="1">
      <c r="A10" s="1170" t="s">
        <v>54</v>
      </c>
      <c r="B10" s="1170"/>
      <c r="C10" s="848">
        <v>0</v>
      </c>
      <c r="D10" s="848">
        <v>15</v>
      </c>
      <c r="E10" s="848">
        <v>0</v>
      </c>
      <c r="F10" s="848">
        <v>0</v>
      </c>
      <c r="G10" s="848">
        <v>0</v>
      </c>
      <c r="H10" s="848">
        <v>6</v>
      </c>
      <c r="I10" s="848">
        <v>0</v>
      </c>
      <c r="J10" s="848">
        <v>0</v>
      </c>
      <c r="K10" s="848">
        <v>0</v>
      </c>
      <c r="L10" s="848">
        <v>30</v>
      </c>
      <c r="M10" s="848">
        <v>0</v>
      </c>
      <c r="N10" s="848">
        <v>0</v>
      </c>
      <c r="O10" s="848">
        <f t="shared" si="0"/>
        <v>0</v>
      </c>
      <c r="P10" s="848">
        <f t="shared" si="1"/>
        <v>51</v>
      </c>
      <c r="Q10" s="848">
        <f t="shared" si="2"/>
        <v>51</v>
      </c>
      <c r="R10" s="1178" t="s">
        <v>175</v>
      </c>
      <c r="S10" s="1178"/>
    </row>
    <row r="11" spans="1:19" ht="20.25" customHeight="1">
      <c r="A11" s="1170" t="s">
        <v>55</v>
      </c>
      <c r="B11" s="1170"/>
      <c r="C11" s="848">
        <v>0</v>
      </c>
      <c r="D11" s="848">
        <v>1</v>
      </c>
      <c r="E11" s="848">
        <v>0</v>
      </c>
      <c r="F11" s="848">
        <v>0</v>
      </c>
      <c r="G11" s="848">
        <v>0</v>
      </c>
      <c r="H11" s="848">
        <v>2</v>
      </c>
      <c r="I11" s="848">
        <v>0</v>
      </c>
      <c r="J11" s="848">
        <v>0</v>
      </c>
      <c r="K11" s="848">
        <v>0</v>
      </c>
      <c r="L11" s="848">
        <v>3</v>
      </c>
      <c r="M11" s="848">
        <v>1</v>
      </c>
      <c r="N11" s="848">
        <v>0</v>
      </c>
      <c r="O11" s="848">
        <f t="shared" si="0"/>
        <v>1</v>
      </c>
      <c r="P11" s="848">
        <f t="shared" si="1"/>
        <v>6</v>
      </c>
      <c r="Q11" s="848">
        <f t="shared" si="2"/>
        <v>7</v>
      </c>
      <c r="R11" s="1178" t="s">
        <v>676</v>
      </c>
      <c r="S11" s="1178"/>
    </row>
    <row r="12" spans="1:19" ht="20.25" customHeight="1">
      <c r="A12" s="1485" t="s">
        <v>295</v>
      </c>
      <c r="B12" s="499" t="s">
        <v>270</v>
      </c>
      <c r="C12" s="848">
        <v>0</v>
      </c>
      <c r="D12" s="848">
        <v>3</v>
      </c>
      <c r="E12" s="848">
        <v>0</v>
      </c>
      <c r="F12" s="848">
        <v>4</v>
      </c>
      <c r="G12" s="848">
        <v>0</v>
      </c>
      <c r="H12" s="848">
        <v>1</v>
      </c>
      <c r="I12" s="848">
        <v>0</v>
      </c>
      <c r="J12" s="848">
        <v>9</v>
      </c>
      <c r="K12" s="848">
        <v>0</v>
      </c>
      <c r="L12" s="848">
        <v>5</v>
      </c>
      <c r="M12" s="848">
        <v>0</v>
      </c>
      <c r="N12" s="848">
        <v>0</v>
      </c>
      <c r="O12" s="848">
        <f t="shared" si="0"/>
        <v>0</v>
      </c>
      <c r="P12" s="848">
        <f t="shared" si="1"/>
        <v>22</v>
      </c>
      <c r="Q12" s="848">
        <f t="shared" si="2"/>
        <v>22</v>
      </c>
      <c r="R12" s="502" t="s">
        <v>288</v>
      </c>
      <c r="S12" s="1220" t="s">
        <v>167</v>
      </c>
    </row>
    <row r="13" spans="1:19" ht="20.25" customHeight="1">
      <c r="A13" s="1485"/>
      <c r="B13" s="499" t="s">
        <v>271</v>
      </c>
      <c r="C13" s="848">
        <v>0</v>
      </c>
      <c r="D13" s="848">
        <v>0</v>
      </c>
      <c r="E13" s="848">
        <v>0</v>
      </c>
      <c r="F13" s="848">
        <v>0</v>
      </c>
      <c r="G13" s="848">
        <v>0</v>
      </c>
      <c r="H13" s="848">
        <v>0</v>
      </c>
      <c r="I13" s="848">
        <v>0</v>
      </c>
      <c r="J13" s="848">
        <v>0</v>
      </c>
      <c r="K13" s="848">
        <v>0</v>
      </c>
      <c r="L13" s="848">
        <v>1</v>
      </c>
      <c r="M13" s="848">
        <v>0</v>
      </c>
      <c r="N13" s="848">
        <v>0</v>
      </c>
      <c r="O13" s="848">
        <f t="shared" si="0"/>
        <v>0</v>
      </c>
      <c r="P13" s="848">
        <f t="shared" si="1"/>
        <v>1</v>
      </c>
      <c r="Q13" s="848">
        <f t="shared" si="2"/>
        <v>1</v>
      </c>
      <c r="R13" s="502" t="s">
        <v>289</v>
      </c>
      <c r="S13" s="1220"/>
    </row>
    <row r="14" spans="1:19" ht="20.25" customHeight="1">
      <c r="A14" s="1485"/>
      <c r="B14" s="499" t="s">
        <v>272</v>
      </c>
      <c r="C14" s="848">
        <v>1</v>
      </c>
      <c r="D14" s="848">
        <v>0</v>
      </c>
      <c r="E14" s="848">
        <v>4</v>
      </c>
      <c r="F14" s="848">
        <v>0</v>
      </c>
      <c r="G14" s="848">
        <v>1</v>
      </c>
      <c r="H14" s="848">
        <v>0</v>
      </c>
      <c r="I14" s="848">
        <v>3</v>
      </c>
      <c r="J14" s="848">
        <v>0</v>
      </c>
      <c r="K14" s="848">
        <v>10</v>
      </c>
      <c r="L14" s="848">
        <v>1</v>
      </c>
      <c r="M14" s="848">
        <v>1</v>
      </c>
      <c r="N14" s="848">
        <v>0</v>
      </c>
      <c r="O14" s="848">
        <f t="shared" si="0"/>
        <v>20</v>
      </c>
      <c r="P14" s="848">
        <f t="shared" si="1"/>
        <v>1</v>
      </c>
      <c r="Q14" s="848">
        <f t="shared" si="2"/>
        <v>21</v>
      </c>
      <c r="R14" s="502" t="s">
        <v>290</v>
      </c>
      <c r="S14" s="1220"/>
    </row>
    <row r="15" spans="1:19" ht="20.25" customHeight="1">
      <c r="A15" s="1485"/>
      <c r="B15" s="499" t="s">
        <v>267</v>
      </c>
      <c r="C15" s="848">
        <v>0</v>
      </c>
      <c r="D15" s="848">
        <v>0</v>
      </c>
      <c r="E15" s="848">
        <v>0</v>
      </c>
      <c r="F15" s="848">
        <v>0</v>
      </c>
      <c r="G15" s="848">
        <v>0</v>
      </c>
      <c r="H15" s="848">
        <v>0</v>
      </c>
      <c r="I15" s="848">
        <v>0</v>
      </c>
      <c r="J15" s="848">
        <v>0</v>
      </c>
      <c r="K15" s="848">
        <v>0</v>
      </c>
      <c r="L15" s="848">
        <v>0</v>
      </c>
      <c r="M15" s="848">
        <v>0</v>
      </c>
      <c r="N15" s="848">
        <v>0</v>
      </c>
      <c r="O15" s="848">
        <f t="shared" si="0"/>
        <v>0</v>
      </c>
      <c r="P15" s="848">
        <f t="shared" si="1"/>
        <v>0</v>
      </c>
      <c r="Q15" s="848">
        <f t="shared" si="2"/>
        <v>0</v>
      </c>
      <c r="R15" s="502" t="s">
        <v>291</v>
      </c>
      <c r="S15" s="1220"/>
    </row>
    <row r="16" spans="1:19" ht="20.25" customHeight="1">
      <c r="A16" s="1485"/>
      <c r="B16" s="499" t="s">
        <v>268</v>
      </c>
      <c r="C16" s="848">
        <v>2</v>
      </c>
      <c r="D16" s="848">
        <v>0</v>
      </c>
      <c r="E16" s="848">
        <v>2</v>
      </c>
      <c r="F16" s="848">
        <v>0</v>
      </c>
      <c r="G16" s="848">
        <v>0</v>
      </c>
      <c r="H16" s="848">
        <v>1</v>
      </c>
      <c r="I16" s="848">
        <v>2</v>
      </c>
      <c r="J16" s="848">
        <v>0</v>
      </c>
      <c r="K16" s="848">
        <v>4</v>
      </c>
      <c r="L16" s="848">
        <v>8</v>
      </c>
      <c r="M16" s="848">
        <v>3</v>
      </c>
      <c r="N16" s="848">
        <v>2</v>
      </c>
      <c r="O16" s="848">
        <f t="shared" si="0"/>
        <v>13</v>
      </c>
      <c r="P16" s="848">
        <f t="shared" si="1"/>
        <v>11</v>
      </c>
      <c r="Q16" s="848">
        <f t="shared" si="2"/>
        <v>24</v>
      </c>
      <c r="R16" s="502" t="s">
        <v>292</v>
      </c>
      <c r="S16" s="1220"/>
    </row>
    <row r="17" spans="1:19" ht="20.25" customHeight="1">
      <c r="A17" s="1485"/>
      <c r="B17" s="499" t="s">
        <v>269</v>
      </c>
      <c r="C17" s="848">
        <v>2</v>
      </c>
      <c r="D17" s="848">
        <v>0</v>
      </c>
      <c r="E17" s="848">
        <v>2</v>
      </c>
      <c r="F17" s="848">
        <v>0</v>
      </c>
      <c r="G17" s="848">
        <v>0</v>
      </c>
      <c r="H17" s="848">
        <v>0</v>
      </c>
      <c r="I17" s="848">
        <v>2</v>
      </c>
      <c r="J17" s="848">
        <v>0</v>
      </c>
      <c r="K17" s="848">
        <v>3</v>
      </c>
      <c r="L17" s="848">
        <v>15</v>
      </c>
      <c r="M17" s="848">
        <v>0</v>
      </c>
      <c r="N17" s="848">
        <v>2</v>
      </c>
      <c r="O17" s="848">
        <f t="shared" si="0"/>
        <v>9</v>
      </c>
      <c r="P17" s="848">
        <f t="shared" si="1"/>
        <v>17</v>
      </c>
      <c r="Q17" s="848">
        <f t="shared" si="2"/>
        <v>26</v>
      </c>
      <c r="R17" s="502" t="s">
        <v>293</v>
      </c>
      <c r="S17" s="1220"/>
    </row>
    <row r="18" spans="1:19" ht="20.25" customHeight="1">
      <c r="A18" s="486" t="s">
        <v>63</v>
      </c>
      <c r="B18" s="97"/>
      <c r="C18" s="848">
        <v>0</v>
      </c>
      <c r="D18" s="848">
        <v>0</v>
      </c>
      <c r="E18" s="848">
        <v>0</v>
      </c>
      <c r="F18" s="848">
        <v>0</v>
      </c>
      <c r="G18" s="848">
        <v>0</v>
      </c>
      <c r="H18" s="848">
        <v>0</v>
      </c>
      <c r="I18" s="848">
        <v>0</v>
      </c>
      <c r="J18" s="848">
        <v>0</v>
      </c>
      <c r="K18" s="848">
        <v>0</v>
      </c>
      <c r="L18" s="848">
        <v>0</v>
      </c>
      <c r="M18" s="848">
        <v>0</v>
      </c>
      <c r="N18" s="848">
        <v>0</v>
      </c>
      <c r="O18" s="848">
        <f t="shared" si="0"/>
        <v>0</v>
      </c>
      <c r="P18" s="848">
        <f t="shared" si="1"/>
        <v>0</v>
      </c>
      <c r="Q18" s="848">
        <f t="shared" si="2"/>
        <v>0</v>
      </c>
      <c r="R18" s="1178" t="s">
        <v>281</v>
      </c>
      <c r="S18" s="1178"/>
    </row>
    <row r="19" spans="1:19" ht="20.25" customHeight="1">
      <c r="A19" s="1170" t="s">
        <v>64</v>
      </c>
      <c r="B19" s="1170"/>
      <c r="C19" s="848">
        <v>7</v>
      </c>
      <c r="D19" s="848">
        <v>4</v>
      </c>
      <c r="E19" s="848">
        <v>2</v>
      </c>
      <c r="F19" s="848">
        <v>4</v>
      </c>
      <c r="G19" s="848">
        <v>4</v>
      </c>
      <c r="H19" s="848">
        <v>2</v>
      </c>
      <c r="I19" s="848">
        <v>1</v>
      </c>
      <c r="J19" s="848">
        <v>3</v>
      </c>
      <c r="K19" s="848">
        <v>7</v>
      </c>
      <c r="L19" s="848">
        <v>0</v>
      </c>
      <c r="M19" s="848">
        <v>0</v>
      </c>
      <c r="N19" s="848">
        <v>0</v>
      </c>
      <c r="O19" s="848">
        <f t="shared" si="0"/>
        <v>21</v>
      </c>
      <c r="P19" s="848">
        <f t="shared" si="1"/>
        <v>13</v>
      </c>
      <c r="Q19" s="848">
        <f t="shared" si="2"/>
        <v>34</v>
      </c>
      <c r="R19" s="1178" t="s">
        <v>177</v>
      </c>
      <c r="S19" s="1178"/>
    </row>
    <row r="20" spans="1:19" ht="20.25" customHeight="1">
      <c r="A20" s="1170" t="s">
        <v>65</v>
      </c>
      <c r="B20" s="1170"/>
      <c r="C20" s="848">
        <v>0</v>
      </c>
      <c r="D20" s="848">
        <v>0</v>
      </c>
      <c r="E20" s="848">
        <v>0</v>
      </c>
      <c r="F20" s="848">
        <v>1</v>
      </c>
      <c r="G20" s="848">
        <v>0</v>
      </c>
      <c r="H20" s="848">
        <v>0</v>
      </c>
      <c r="I20" s="848">
        <v>0</v>
      </c>
      <c r="J20" s="848">
        <v>3</v>
      </c>
      <c r="K20" s="848">
        <v>0</v>
      </c>
      <c r="L20" s="848">
        <v>4</v>
      </c>
      <c r="M20" s="848">
        <v>0</v>
      </c>
      <c r="N20" s="848">
        <v>0</v>
      </c>
      <c r="O20" s="848">
        <f t="shared" si="0"/>
        <v>0</v>
      </c>
      <c r="P20" s="848">
        <f t="shared" si="1"/>
        <v>8</v>
      </c>
      <c r="Q20" s="848">
        <f t="shared" si="2"/>
        <v>8</v>
      </c>
      <c r="R20" s="1178" t="s">
        <v>178</v>
      </c>
      <c r="S20" s="1178"/>
    </row>
    <row r="21" spans="1:19" ht="20.25" customHeight="1">
      <c r="A21" s="1170" t="s">
        <v>66</v>
      </c>
      <c r="B21" s="1170"/>
      <c r="C21" s="848">
        <v>7</v>
      </c>
      <c r="D21" s="848">
        <v>6</v>
      </c>
      <c r="E21" s="848">
        <v>11</v>
      </c>
      <c r="F21" s="848">
        <v>1</v>
      </c>
      <c r="G21" s="848">
        <v>5</v>
      </c>
      <c r="H21" s="848">
        <v>1</v>
      </c>
      <c r="I21" s="848">
        <v>3</v>
      </c>
      <c r="J21" s="848">
        <v>11</v>
      </c>
      <c r="K21" s="848">
        <v>6</v>
      </c>
      <c r="L21" s="848">
        <v>8</v>
      </c>
      <c r="M21" s="848">
        <v>5</v>
      </c>
      <c r="N21" s="848">
        <v>2</v>
      </c>
      <c r="O21" s="848">
        <f t="shared" si="0"/>
        <v>37</v>
      </c>
      <c r="P21" s="848">
        <f t="shared" si="1"/>
        <v>29</v>
      </c>
      <c r="Q21" s="848">
        <f t="shared" si="2"/>
        <v>66</v>
      </c>
      <c r="R21" s="1178" t="s">
        <v>285</v>
      </c>
      <c r="S21" s="1178"/>
    </row>
    <row r="22" spans="1:19" ht="20.25" customHeight="1">
      <c r="A22" s="1170" t="s">
        <v>133</v>
      </c>
      <c r="B22" s="1170"/>
      <c r="C22" s="848">
        <v>10</v>
      </c>
      <c r="D22" s="848">
        <v>0</v>
      </c>
      <c r="E22" s="848">
        <v>5</v>
      </c>
      <c r="F22" s="848">
        <v>0</v>
      </c>
      <c r="G22" s="848">
        <v>3</v>
      </c>
      <c r="H22" s="848">
        <v>0</v>
      </c>
      <c r="I22" s="848">
        <v>11</v>
      </c>
      <c r="J22" s="848">
        <v>0</v>
      </c>
      <c r="K22" s="848">
        <v>35</v>
      </c>
      <c r="L22" s="848">
        <v>0</v>
      </c>
      <c r="M22" s="848">
        <v>1</v>
      </c>
      <c r="N22" s="848">
        <v>0</v>
      </c>
      <c r="O22" s="848">
        <f t="shared" si="0"/>
        <v>65</v>
      </c>
      <c r="P22" s="848">
        <f t="shared" si="1"/>
        <v>0</v>
      </c>
      <c r="Q22" s="848">
        <f t="shared" si="2"/>
        <v>65</v>
      </c>
      <c r="R22" s="1178" t="s">
        <v>853</v>
      </c>
      <c r="S22" s="1178"/>
    </row>
    <row r="23" spans="1:19" ht="20.25" customHeight="1">
      <c r="A23" s="1170" t="s">
        <v>68</v>
      </c>
      <c r="B23" s="1170"/>
      <c r="C23" s="848">
        <v>0</v>
      </c>
      <c r="D23" s="848">
        <v>0</v>
      </c>
      <c r="E23" s="848">
        <v>0</v>
      </c>
      <c r="F23" s="848">
        <v>0</v>
      </c>
      <c r="G23" s="848">
        <v>0</v>
      </c>
      <c r="H23" s="848">
        <v>0</v>
      </c>
      <c r="I23" s="848">
        <v>0</v>
      </c>
      <c r="J23" s="848">
        <v>0</v>
      </c>
      <c r="K23" s="848">
        <v>0</v>
      </c>
      <c r="L23" s="848">
        <v>0</v>
      </c>
      <c r="M23" s="848">
        <v>0</v>
      </c>
      <c r="N23" s="848">
        <v>0</v>
      </c>
      <c r="O23" s="848">
        <f t="shared" si="0"/>
        <v>0</v>
      </c>
      <c r="P23" s="848">
        <f t="shared" si="1"/>
        <v>0</v>
      </c>
      <c r="Q23" s="848">
        <f t="shared" si="2"/>
        <v>0</v>
      </c>
      <c r="R23" s="1178" t="s">
        <v>287</v>
      </c>
      <c r="S23" s="1178"/>
    </row>
    <row r="24" spans="1:19" ht="20.25" customHeight="1">
      <c r="A24" s="1170" t="s">
        <v>69</v>
      </c>
      <c r="B24" s="1170"/>
      <c r="C24" s="848">
        <v>2</v>
      </c>
      <c r="D24" s="848">
        <v>1</v>
      </c>
      <c r="E24" s="848">
        <v>0</v>
      </c>
      <c r="F24" s="848">
        <v>0</v>
      </c>
      <c r="G24" s="848">
        <v>0</v>
      </c>
      <c r="H24" s="848">
        <v>0</v>
      </c>
      <c r="I24" s="848">
        <v>0</v>
      </c>
      <c r="J24" s="848">
        <v>0</v>
      </c>
      <c r="K24" s="848">
        <v>8</v>
      </c>
      <c r="L24" s="848">
        <v>6</v>
      </c>
      <c r="M24" s="848">
        <v>0</v>
      </c>
      <c r="N24" s="848">
        <v>1</v>
      </c>
      <c r="O24" s="848">
        <f t="shared" si="0"/>
        <v>10</v>
      </c>
      <c r="P24" s="848">
        <f t="shared" si="1"/>
        <v>8</v>
      </c>
      <c r="Q24" s="848">
        <f t="shared" si="2"/>
        <v>18</v>
      </c>
      <c r="R24" s="1178" t="s">
        <v>182</v>
      </c>
      <c r="S24" s="1178"/>
    </row>
    <row r="25" spans="1:19" ht="20.25" customHeight="1">
      <c r="A25" s="1170" t="s">
        <v>70</v>
      </c>
      <c r="B25" s="1170"/>
      <c r="C25" s="848">
        <v>0</v>
      </c>
      <c r="D25" s="848">
        <v>0</v>
      </c>
      <c r="E25" s="848">
        <v>0</v>
      </c>
      <c r="F25" s="848">
        <v>0</v>
      </c>
      <c r="G25" s="848">
        <v>0</v>
      </c>
      <c r="H25" s="848">
        <v>0</v>
      </c>
      <c r="I25" s="848">
        <v>0</v>
      </c>
      <c r="J25" s="848">
        <v>0</v>
      </c>
      <c r="K25" s="848">
        <v>0</v>
      </c>
      <c r="L25" s="848">
        <v>0</v>
      </c>
      <c r="M25" s="848">
        <v>0</v>
      </c>
      <c r="N25" s="848">
        <v>0</v>
      </c>
      <c r="O25" s="848">
        <f t="shared" si="0"/>
        <v>0</v>
      </c>
      <c r="P25" s="848">
        <f t="shared" si="1"/>
        <v>0</v>
      </c>
      <c r="Q25" s="848">
        <f t="shared" si="2"/>
        <v>0</v>
      </c>
      <c r="R25" s="1178" t="s">
        <v>183</v>
      </c>
      <c r="S25" s="1178"/>
    </row>
    <row r="26" spans="1:19" ht="20.25" customHeight="1">
      <c r="A26" s="1170" t="s">
        <v>71</v>
      </c>
      <c r="B26" s="1170"/>
      <c r="C26" s="848">
        <v>0</v>
      </c>
      <c r="D26" s="848">
        <v>1</v>
      </c>
      <c r="E26" s="848">
        <v>0</v>
      </c>
      <c r="F26" s="848">
        <v>0</v>
      </c>
      <c r="G26" s="848">
        <v>0</v>
      </c>
      <c r="H26" s="848">
        <v>1</v>
      </c>
      <c r="I26" s="848">
        <v>0</v>
      </c>
      <c r="J26" s="848">
        <v>4</v>
      </c>
      <c r="K26" s="848">
        <v>0</v>
      </c>
      <c r="L26" s="848">
        <v>5</v>
      </c>
      <c r="M26" s="848">
        <v>0</v>
      </c>
      <c r="N26" s="848">
        <v>0</v>
      </c>
      <c r="O26" s="848">
        <f t="shared" si="0"/>
        <v>0</v>
      </c>
      <c r="P26" s="848">
        <f t="shared" si="1"/>
        <v>11</v>
      </c>
      <c r="Q26" s="848">
        <f t="shared" si="2"/>
        <v>11</v>
      </c>
      <c r="R26" s="1178" t="s">
        <v>671</v>
      </c>
      <c r="S26" s="1178"/>
    </row>
    <row r="27" spans="1:19" ht="20.25" customHeight="1" thickBot="1">
      <c r="A27" s="1301" t="s">
        <v>72</v>
      </c>
      <c r="B27" s="1301"/>
      <c r="C27" s="851">
        <v>0</v>
      </c>
      <c r="D27" s="851">
        <v>0</v>
      </c>
      <c r="E27" s="851">
        <v>0</v>
      </c>
      <c r="F27" s="851">
        <v>0</v>
      </c>
      <c r="G27" s="851">
        <v>0</v>
      </c>
      <c r="H27" s="851">
        <v>0</v>
      </c>
      <c r="I27" s="851">
        <v>0</v>
      </c>
      <c r="J27" s="851">
        <v>0</v>
      </c>
      <c r="K27" s="851">
        <v>5</v>
      </c>
      <c r="L27" s="851">
        <v>1</v>
      </c>
      <c r="M27" s="851">
        <v>0</v>
      </c>
      <c r="N27" s="851">
        <v>0</v>
      </c>
      <c r="O27" s="851">
        <f t="shared" si="0"/>
        <v>5</v>
      </c>
      <c r="P27" s="851">
        <f t="shared" si="1"/>
        <v>1</v>
      </c>
      <c r="Q27" s="851">
        <f t="shared" si="2"/>
        <v>6</v>
      </c>
      <c r="R27" s="1258" t="s">
        <v>282</v>
      </c>
      <c r="S27" s="1258"/>
    </row>
    <row r="28" spans="1:19" ht="20.25" customHeight="1" thickBot="1">
      <c r="A28" s="1108" t="s">
        <v>32</v>
      </c>
      <c r="B28" s="1108"/>
      <c r="C28" s="849">
        <f>SUM(C8:C27)</f>
        <v>31</v>
      </c>
      <c r="D28" s="849">
        <f t="shared" ref="D28:Q28" si="3">SUM(D8:D27)</f>
        <v>31</v>
      </c>
      <c r="E28" s="849">
        <f t="shared" si="3"/>
        <v>26</v>
      </c>
      <c r="F28" s="849">
        <f t="shared" si="3"/>
        <v>10</v>
      </c>
      <c r="G28" s="849">
        <f t="shared" si="3"/>
        <v>13</v>
      </c>
      <c r="H28" s="849">
        <f t="shared" si="3"/>
        <v>14</v>
      </c>
      <c r="I28" s="849">
        <f t="shared" si="3"/>
        <v>22</v>
      </c>
      <c r="J28" s="849">
        <f t="shared" si="3"/>
        <v>30</v>
      </c>
      <c r="K28" s="849">
        <f t="shared" si="3"/>
        <v>78</v>
      </c>
      <c r="L28" s="849">
        <f t="shared" si="3"/>
        <v>87</v>
      </c>
      <c r="M28" s="849">
        <f t="shared" si="3"/>
        <v>11</v>
      </c>
      <c r="N28" s="849">
        <f t="shared" si="3"/>
        <v>7</v>
      </c>
      <c r="O28" s="849">
        <f t="shared" si="3"/>
        <v>181</v>
      </c>
      <c r="P28" s="849">
        <f t="shared" si="3"/>
        <v>179</v>
      </c>
      <c r="Q28" s="849">
        <f t="shared" si="3"/>
        <v>360</v>
      </c>
      <c r="R28" s="1260" t="s">
        <v>169</v>
      </c>
      <c r="S28" s="1260"/>
    </row>
    <row r="29" spans="1:19" ht="13.5" thickTop="1">
      <c r="A29" s="89"/>
      <c r="B29" s="89"/>
      <c r="C29" s="89"/>
      <c r="D29" s="89"/>
      <c r="E29" s="89"/>
      <c r="F29" s="89"/>
      <c r="G29" s="89"/>
      <c r="H29" s="89"/>
      <c r="I29" s="89"/>
      <c r="J29" s="89"/>
      <c r="K29" s="89"/>
      <c r="L29" s="89"/>
      <c r="M29" s="89"/>
      <c r="N29" s="89"/>
      <c r="O29" s="89"/>
      <c r="P29" s="89"/>
      <c r="Q29" s="89"/>
      <c r="R29" s="89"/>
      <c r="S29" s="89"/>
    </row>
    <row r="90" spans="3:15">
      <c r="C90" s="140"/>
      <c r="D90" s="140"/>
      <c r="E90" s="140"/>
      <c r="F90" s="140"/>
      <c r="G90" s="140"/>
      <c r="H90" s="140"/>
      <c r="I90" s="140"/>
      <c r="J90" s="140"/>
      <c r="K90" s="140"/>
      <c r="L90" s="140"/>
      <c r="M90" s="140"/>
      <c r="N90" s="140"/>
      <c r="O90" s="140"/>
    </row>
    <row r="91" spans="3:15">
      <c r="C91" s="140"/>
      <c r="D91" s="140"/>
      <c r="E91" s="140"/>
      <c r="F91" s="140"/>
      <c r="G91" s="140"/>
      <c r="H91" s="140"/>
      <c r="I91" s="140"/>
      <c r="J91" s="140"/>
      <c r="K91" s="140"/>
      <c r="L91" s="140"/>
      <c r="M91" s="140"/>
      <c r="N91" s="140"/>
      <c r="O91" s="140"/>
    </row>
    <row r="92" spans="3:15">
      <c r="C92" s="140"/>
      <c r="D92" s="140"/>
      <c r="E92" s="140"/>
      <c r="F92" s="140"/>
      <c r="G92" s="140"/>
      <c r="H92" s="140"/>
      <c r="I92" s="140"/>
      <c r="J92" s="140"/>
      <c r="K92" s="140"/>
      <c r="L92" s="140"/>
      <c r="M92" s="140"/>
      <c r="N92" s="140"/>
      <c r="O92" s="140"/>
    </row>
    <row r="93" spans="3:15">
      <c r="C93" s="140"/>
      <c r="D93" s="140"/>
      <c r="E93" s="140"/>
      <c r="F93" s="140"/>
      <c r="G93" s="140"/>
      <c r="H93" s="140"/>
      <c r="I93" s="140"/>
      <c r="J93" s="140"/>
      <c r="K93" s="140"/>
      <c r="L93" s="140"/>
      <c r="M93" s="140"/>
      <c r="N93" s="140"/>
      <c r="O93" s="140"/>
    </row>
  </sheetData>
  <mergeCells count="51">
    <mergeCell ref="A1:S1"/>
    <mergeCell ref="A2:S2"/>
    <mergeCell ref="A28:B28"/>
    <mergeCell ref="R28:S28"/>
    <mergeCell ref="A27:B27"/>
    <mergeCell ref="R27:S27"/>
    <mergeCell ref="A26:B26"/>
    <mergeCell ref="R26:S26"/>
    <mergeCell ref="A25:B25"/>
    <mergeCell ref="R25:S25"/>
    <mergeCell ref="A24:B24"/>
    <mergeCell ref="R24:S24"/>
    <mergeCell ref="A23:B23"/>
    <mergeCell ref="R23:S23"/>
    <mergeCell ref="A22:B22"/>
    <mergeCell ref="R22:S22"/>
    <mergeCell ref="A21:B21"/>
    <mergeCell ref="R21:S21"/>
    <mergeCell ref="A20:B20"/>
    <mergeCell ref="R20:S20"/>
    <mergeCell ref="A19:B19"/>
    <mergeCell ref="R19:S19"/>
    <mergeCell ref="A12:A17"/>
    <mergeCell ref="S12:S17"/>
    <mergeCell ref="A11:B11"/>
    <mergeCell ref="R11:S11"/>
    <mergeCell ref="R18:S18"/>
    <mergeCell ref="A10:B10"/>
    <mergeCell ref="R10:S10"/>
    <mergeCell ref="A9:B9"/>
    <mergeCell ref="R9:S9"/>
    <mergeCell ref="K5:L5"/>
    <mergeCell ref="M5:N5"/>
    <mergeCell ref="O5:Q5"/>
    <mergeCell ref="R8:S8"/>
    <mergeCell ref="A8:B8"/>
    <mergeCell ref="A3:B3"/>
    <mergeCell ref="R3:S3"/>
    <mergeCell ref="M4:N4"/>
    <mergeCell ref="O4:Q4"/>
    <mergeCell ref="R4:S7"/>
    <mergeCell ref="A4:B7"/>
    <mergeCell ref="C4:D4"/>
    <mergeCell ref="E4:F4"/>
    <mergeCell ref="G4:H4"/>
    <mergeCell ref="I4:J4"/>
    <mergeCell ref="K4:L4"/>
    <mergeCell ref="C5:D5"/>
    <mergeCell ref="E5:F5"/>
    <mergeCell ref="G5:H5"/>
    <mergeCell ref="I5:J5"/>
  </mergeCells>
  <printOptions horizontalCentered="1"/>
  <pageMargins left="1" right="1" top="1" bottom="0.75" header="1" footer="0.75"/>
  <pageSetup paperSize="9" scale="80" firstPageNumber="110" orientation="landscape" useFirstPageNumber="1"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7" tint="-0.249977111117893"/>
  </sheetPr>
  <dimension ref="A1:S92"/>
  <sheetViews>
    <sheetView rightToLeft="1" view="pageBreakPreview" zoomScale="80" zoomScaleSheetLayoutView="80" workbookViewId="0">
      <selection activeCell="AA59" sqref="AA59"/>
    </sheetView>
  </sheetViews>
  <sheetFormatPr defaultRowHeight="12.75"/>
  <cols>
    <col min="1" max="1" width="4.42578125" style="133" customWidth="1"/>
    <col min="2" max="2" width="12" style="133" customWidth="1"/>
    <col min="3" max="3" width="7.5703125" style="133" customWidth="1"/>
    <col min="4" max="4" width="7" style="133" customWidth="1"/>
    <col min="5" max="7" width="8.42578125" style="133" customWidth="1"/>
    <col min="8" max="8" width="7.28515625" style="133" customWidth="1"/>
    <col min="9" max="9" width="6.85546875" style="133" customWidth="1"/>
    <col min="10" max="13" width="8.42578125" style="133" customWidth="1"/>
    <col min="14" max="14" width="7.42578125" style="133" customWidth="1"/>
    <col min="15" max="15" width="7.28515625" style="133" customWidth="1"/>
    <col min="16" max="16" width="8" style="133" customWidth="1"/>
    <col min="17" max="17" width="8.28515625" style="133" customWidth="1"/>
    <col min="18" max="18" width="16.28515625" style="133" customWidth="1"/>
    <col min="19" max="19" width="4.140625" style="133" customWidth="1"/>
    <col min="20" max="16384" width="9.140625" style="133"/>
  </cols>
  <sheetData>
    <row r="1" spans="1:19" ht="22.5" customHeight="1">
      <c r="A1" s="1237" t="s">
        <v>1317</v>
      </c>
      <c r="B1" s="1237"/>
      <c r="C1" s="1237"/>
      <c r="D1" s="1237"/>
      <c r="E1" s="1237"/>
      <c r="F1" s="1237"/>
      <c r="G1" s="1237"/>
      <c r="H1" s="1237"/>
      <c r="I1" s="1237"/>
      <c r="J1" s="1237"/>
      <c r="K1" s="1237"/>
      <c r="L1" s="1237"/>
      <c r="M1" s="1237"/>
      <c r="N1" s="1237"/>
      <c r="O1" s="1237"/>
      <c r="P1" s="1237"/>
      <c r="Q1" s="1237"/>
      <c r="R1" s="1237"/>
      <c r="S1" s="1205"/>
    </row>
    <row r="2" spans="1:19" ht="21" customHeight="1">
      <c r="A2" s="1206" t="s">
        <v>839</v>
      </c>
      <c r="B2" s="1206"/>
      <c r="C2" s="1206"/>
      <c r="D2" s="1206"/>
      <c r="E2" s="1206"/>
      <c r="F2" s="1206"/>
      <c r="G2" s="1206"/>
      <c r="H2" s="1206"/>
      <c r="I2" s="1206"/>
      <c r="J2" s="1206"/>
      <c r="K2" s="1206"/>
      <c r="L2" s="1206"/>
      <c r="M2" s="1206"/>
      <c r="N2" s="1206"/>
      <c r="O2" s="1206"/>
      <c r="P2" s="1206"/>
      <c r="Q2" s="1206"/>
      <c r="R2" s="1206"/>
      <c r="S2" s="1206"/>
    </row>
    <row r="3" spans="1:19" s="174" customFormat="1" ht="19.5" customHeight="1" thickBot="1">
      <c r="A3" s="1428" t="s">
        <v>1146</v>
      </c>
      <c r="B3" s="1428"/>
      <c r="C3" s="109"/>
      <c r="D3" s="109"/>
      <c r="E3" s="109"/>
      <c r="F3" s="109"/>
      <c r="G3" s="109"/>
      <c r="H3" s="109"/>
      <c r="I3" s="109"/>
      <c r="J3" s="109"/>
      <c r="K3" s="109"/>
      <c r="L3" s="109"/>
      <c r="M3" s="109"/>
      <c r="N3" s="145"/>
      <c r="O3" s="145"/>
      <c r="P3" s="147"/>
      <c r="Q3" s="147"/>
      <c r="R3" s="1429" t="s">
        <v>964</v>
      </c>
      <c r="S3" s="1429"/>
    </row>
    <row r="4" spans="1:19" ht="16.5" customHeight="1" thickTop="1">
      <c r="A4" s="1140" t="s">
        <v>40</v>
      </c>
      <c r="B4" s="1140"/>
      <c r="C4" s="1188" t="s">
        <v>93</v>
      </c>
      <c r="D4" s="1188"/>
      <c r="E4" s="1188" t="s">
        <v>98</v>
      </c>
      <c r="F4" s="1188"/>
      <c r="G4" s="1188" t="s">
        <v>95</v>
      </c>
      <c r="H4" s="1188"/>
      <c r="I4" s="1188" t="s">
        <v>96</v>
      </c>
      <c r="J4" s="1188"/>
      <c r="K4" s="1188" t="s">
        <v>97</v>
      </c>
      <c r="L4" s="1188"/>
      <c r="M4" s="1188" t="s">
        <v>31</v>
      </c>
      <c r="N4" s="1188"/>
      <c r="O4" s="1188" t="s">
        <v>1335</v>
      </c>
      <c r="P4" s="1188"/>
      <c r="Q4" s="1188"/>
      <c r="R4" s="1164" t="s">
        <v>168</v>
      </c>
      <c r="S4" s="1164"/>
    </row>
    <row r="5" spans="1:19" ht="26.25" customHeight="1">
      <c r="A5" s="1141"/>
      <c r="B5" s="1141"/>
      <c r="C5" s="1168" t="s">
        <v>240</v>
      </c>
      <c r="D5" s="1168"/>
      <c r="E5" s="1168" t="s">
        <v>234</v>
      </c>
      <c r="F5" s="1168"/>
      <c r="G5" s="1168" t="s">
        <v>241</v>
      </c>
      <c r="H5" s="1168"/>
      <c r="I5" s="1168" t="s">
        <v>236</v>
      </c>
      <c r="J5" s="1168"/>
      <c r="K5" s="1168" t="s">
        <v>242</v>
      </c>
      <c r="L5" s="1168"/>
      <c r="M5" s="1168" t="s">
        <v>239</v>
      </c>
      <c r="N5" s="1168"/>
      <c r="O5" s="1168" t="s">
        <v>169</v>
      </c>
      <c r="P5" s="1168"/>
      <c r="Q5" s="1168"/>
      <c r="R5" s="1165"/>
      <c r="S5" s="1165"/>
    </row>
    <row r="6" spans="1:19" ht="16.5" customHeight="1">
      <c r="A6" s="1141"/>
      <c r="B6" s="1141"/>
      <c r="C6" s="850" t="s">
        <v>33</v>
      </c>
      <c r="D6" s="850" t="s">
        <v>34</v>
      </c>
      <c r="E6" s="850" t="s">
        <v>33</v>
      </c>
      <c r="F6" s="850" t="s">
        <v>34</v>
      </c>
      <c r="G6" s="850" t="s">
        <v>33</v>
      </c>
      <c r="H6" s="850" t="s">
        <v>34</v>
      </c>
      <c r="I6" s="850" t="s">
        <v>33</v>
      </c>
      <c r="J6" s="850" t="s">
        <v>34</v>
      </c>
      <c r="K6" s="850" t="s">
        <v>33</v>
      </c>
      <c r="L6" s="850" t="s">
        <v>34</v>
      </c>
      <c r="M6" s="850" t="s">
        <v>33</v>
      </c>
      <c r="N6" s="850" t="s">
        <v>34</v>
      </c>
      <c r="O6" s="850" t="s">
        <v>33</v>
      </c>
      <c r="P6" s="850" t="s">
        <v>34</v>
      </c>
      <c r="Q6" s="850" t="s">
        <v>35</v>
      </c>
      <c r="R6" s="1165"/>
      <c r="S6" s="1165"/>
    </row>
    <row r="7" spans="1:19" ht="20.25" customHeight="1" thickBot="1">
      <c r="A7" s="1141"/>
      <c r="B7" s="1141"/>
      <c r="C7" s="852" t="s">
        <v>173</v>
      </c>
      <c r="D7" s="852" t="s">
        <v>172</v>
      </c>
      <c r="E7" s="852" t="s">
        <v>173</v>
      </c>
      <c r="F7" s="852" t="s">
        <v>172</v>
      </c>
      <c r="G7" s="852" t="s">
        <v>173</v>
      </c>
      <c r="H7" s="852" t="s">
        <v>172</v>
      </c>
      <c r="I7" s="852" t="s">
        <v>173</v>
      </c>
      <c r="J7" s="852" t="s">
        <v>172</v>
      </c>
      <c r="K7" s="852" t="s">
        <v>173</v>
      </c>
      <c r="L7" s="852" t="s">
        <v>172</v>
      </c>
      <c r="M7" s="852" t="s">
        <v>173</v>
      </c>
      <c r="N7" s="852" t="s">
        <v>172</v>
      </c>
      <c r="O7" s="852" t="s">
        <v>173</v>
      </c>
      <c r="P7" s="852" t="s">
        <v>172</v>
      </c>
      <c r="Q7" s="852" t="s">
        <v>169</v>
      </c>
      <c r="R7" s="1165"/>
      <c r="S7" s="1165"/>
    </row>
    <row r="8" spans="1:19" ht="20.25" customHeight="1">
      <c r="A8" s="1157" t="s">
        <v>52</v>
      </c>
      <c r="B8" s="1157"/>
      <c r="C8" s="846">
        <v>0</v>
      </c>
      <c r="D8" s="846">
        <v>0</v>
      </c>
      <c r="E8" s="846">
        <v>0</v>
      </c>
      <c r="F8" s="846">
        <v>0</v>
      </c>
      <c r="G8" s="846">
        <v>0</v>
      </c>
      <c r="H8" s="846">
        <v>0</v>
      </c>
      <c r="I8" s="846">
        <v>0</v>
      </c>
      <c r="J8" s="846">
        <v>0</v>
      </c>
      <c r="K8" s="846">
        <v>0</v>
      </c>
      <c r="L8" s="846">
        <v>0</v>
      </c>
      <c r="M8" s="846">
        <v>0</v>
      </c>
      <c r="N8" s="846">
        <v>0</v>
      </c>
      <c r="O8" s="329">
        <f>SUM(C8,E8,G8,I8,K8,M8)</f>
        <v>0</v>
      </c>
      <c r="P8" s="329">
        <f>SUM(D8,F8,H8,J8,L8,N8)</f>
        <v>0</v>
      </c>
      <c r="Q8" s="329">
        <f>SUM(O8:P8)</f>
        <v>0</v>
      </c>
      <c r="R8" s="1199" t="s">
        <v>583</v>
      </c>
      <c r="S8" s="1199"/>
    </row>
    <row r="9" spans="1:19" ht="20.25" customHeight="1">
      <c r="A9" s="1170" t="s">
        <v>53</v>
      </c>
      <c r="B9" s="1170"/>
      <c r="C9" s="848">
        <v>0</v>
      </c>
      <c r="D9" s="848">
        <v>0</v>
      </c>
      <c r="E9" s="848">
        <v>0</v>
      </c>
      <c r="F9" s="848">
        <v>0</v>
      </c>
      <c r="G9" s="848">
        <v>0</v>
      </c>
      <c r="H9" s="848">
        <v>0</v>
      </c>
      <c r="I9" s="848">
        <v>0</v>
      </c>
      <c r="J9" s="848">
        <v>0</v>
      </c>
      <c r="K9" s="848">
        <v>0</v>
      </c>
      <c r="L9" s="848">
        <v>0</v>
      </c>
      <c r="M9" s="848">
        <v>0</v>
      </c>
      <c r="N9" s="848">
        <v>0</v>
      </c>
      <c r="O9" s="848">
        <f t="shared" ref="O9:O27" si="0">SUM(C9,E9,G9,I9,K9,M9)</f>
        <v>0</v>
      </c>
      <c r="P9" s="848">
        <f t="shared" ref="P9:P27" si="1">SUM(D9,F9,H9,J9,L9,N9)</f>
        <v>0</v>
      </c>
      <c r="Q9" s="848">
        <f t="shared" ref="Q9:Q27" si="2">SUM(O9:P9)</f>
        <v>0</v>
      </c>
      <c r="R9" s="1159" t="s">
        <v>284</v>
      </c>
      <c r="S9" s="1159"/>
    </row>
    <row r="10" spans="1:19" ht="20.25" customHeight="1">
      <c r="A10" s="1170" t="s">
        <v>54</v>
      </c>
      <c r="B10" s="1170"/>
      <c r="C10" s="848">
        <v>0</v>
      </c>
      <c r="D10" s="848">
        <v>1</v>
      </c>
      <c r="E10" s="848">
        <v>0</v>
      </c>
      <c r="F10" s="848">
        <v>0</v>
      </c>
      <c r="G10" s="848">
        <v>0</v>
      </c>
      <c r="H10" s="848">
        <v>0</v>
      </c>
      <c r="I10" s="848">
        <v>0</v>
      </c>
      <c r="J10" s="848">
        <v>0</v>
      </c>
      <c r="K10" s="848">
        <v>0</v>
      </c>
      <c r="L10" s="848">
        <v>0</v>
      </c>
      <c r="M10" s="848">
        <v>0</v>
      </c>
      <c r="N10" s="848">
        <v>0</v>
      </c>
      <c r="O10" s="848">
        <f t="shared" si="0"/>
        <v>0</v>
      </c>
      <c r="P10" s="848">
        <f t="shared" si="1"/>
        <v>1</v>
      </c>
      <c r="Q10" s="848">
        <f t="shared" si="2"/>
        <v>1</v>
      </c>
      <c r="R10" s="1178" t="s">
        <v>175</v>
      </c>
      <c r="S10" s="1178"/>
    </row>
    <row r="11" spans="1:19" ht="20.25" customHeight="1">
      <c r="A11" s="1170" t="s">
        <v>55</v>
      </c>
      <c r="B11" s="1170"/>
      <c r="C11" s="848">
        <v>0</v>
      </c>
      <c r="D11" s="848">
        <v>0</v>
      </c>
      <c r="E11" s="848">
        <v>0</v>
      </c>
      <c r="F11" s="848">
        <v>0</v>
      </c>
      <c r="G11" s="848">
        <v>0</v>
      </c>
      <c r="H11" s="848">
        <v>0</v>
      </c>
      <c r="I11" s="848">
        <v>0</v>
      </c>
      <c r="J11" s="848">
        <v>0</v>
      </c>
      <c r="K11" s="848">
        <v>0</v>
      </c>
      <c r="L11" s="848">
        <v>0</v>
      </c>
      <c r="M11" s="848">
        <v>0</v>
      </c>
      <c r="N11" s="848">
        <v>0</v>
      </c>
      <c r="O11" s="848">
        <f t="shared" si="0"/>
        <v>0</v>
      </c>
      <c r="P11" s="848">
        <f t="shared" si="1"/>
        <v>0</v>
      </c>
      <c r="Q11" s="848">
        <f t="shared" si="2"/>
        <v>0</v>
      </c>
      <c r="R11" s="1178" t="s">
        <v>676</v>
      </c>
      <c r="S11" s="1178"/>
    </row>
    <row r="12" spans="1:19" ht="20.25" customHeight="1">
      <c r="A12" s="1485" t="s">
        <v>295</v>
      </c>
      <c r="B12" s="283" t="s">
        <v>270</v>
      </c>
      <c r="C12" s="848">
        <v>0</v>
      </c>
      <c r="D12" s="848">
        <v>1</v>
      </c>
      <c r="E12" s="848">
        <v>0</v>
      </c>
      <c r="F12" s="848">
        <v>0</v>
      </c>
      <c r="G12" s="848">
        <v>0</v>
      </c>
      <c r="H12" s="848">
        <v>0</v>
      </c>
      <c r="I12" s="848">
        <v>0</v>
      </c>
      <c r="J12" s="848">
        <v>3</v>
      </c>
      <c r="K12" s="848">
        <v>0</v>
      </c>
      <c r="L12" s="848">
        <v>1</v>
      </c>
      <c r="M12" s="848">
        <v>0</v>
      </c>
      <c r="N12" s="848">
        <v>0</v>
      </c>
      <c r="O12" s="848">
        <f t="shared" si="0"/>
        <v>0</v>
      </c>
      <c r="P12" s="848">
        <f t="shared" si="1"/>
        <v>5</v>
      </c>
      <c r="Q12" s="848">
        <f t="shared" si="2"/>
        <v>5</v>
      </c>
      <c r="R12" s="502" t="s">
        <v>288</v>
      </c>
      <c r="S12" s="1220" t="s">
        <v>167</v>
      </c>
    </row>
    <row r="13" spans="1:19" ht="20.25" customHeight="1">
      <c r="A13" s="1485"/>
      <c r="B13" s="283" t="s">
        <v>271</v>
      </c>
      <c r="C13" s="848">
        <v>0</v>
      </c>
      <c r="D13" s="848">
        <v>0</v>
      </c>
      <c r="E13" s="848">
        <v>0</v>
      </c>
      <c r="F13" s="848">
        <v>0</v>
      </c>
      <c r="G13" s="848">
        <v>0</v>
      </c>
      <c r="H13" s="848">
        <v>1</v>
      </c>
      <c r="I13" s="848">
        <v>0</v>
      </c>
      <c r="J13" s="848">
        <v>0</v>
      </c>
      <c r="K13" s="848">
        <v>0</v>
      </c>
      <c r="L13" s="848">
        <v>0</v>
      </c>
      <c r="M13" s="848">
        <v>0</v>
      </c>
      <c r="N13" s="848">
        <v>0</v>
      </c>
      <c r="O13" s="848">
        <f t="shared" si="0"/>
        <v>0</v>
      </c>
      <c r="P13" s="848">
        <f t="shared" si="1"/>
        <v>1</v>
      </c>
      <c r="Q13" s="848">
        <f t="shared" si="2"/>
        <v>1</v>
      </c>
      <c r="R13" s="502" t="s">
        <v>289</v>
      </c>
      <c r="S13" s="1220"/>
    </row>
    <row r="14" spans="1:19" ht="20.25" customHeight="1">
      <c r="A14" s="1485"/>
      <c r="B14" s="283" t="s">
        <v>272</v>
      </c>
      <c r="C14" s="848">
        <v>1</v>
      </c>
      <c r="D14" s="848">
        <v>0</v>
      </c>
      <c r="E14" s="848">
        <v>0</v>
      </c>
      <c r="F14" s="848">
        <v>0</v>
      </c>
      <c r="G14" s="848">
        <v>1</v>
      </c>
      <c r="H14" s="848">
        <v>0</v>
      </c>
      <c r="I14" s="848">
        <v>1</v>
      </c>
      <c r="J14" s="848">
        <v>0</v>
      </c>
      <c r="K14" s="848">
        <v>3</v>
      </c>
      <c r="L14" s="848">
        <v>0</v>
      </c>
      <c r="M14" s="848">
        <v>0</v>
      </c>
      <c r="N14" s="848">
        <v>0</v>
      </c>
      <c r="O14" s="848">
        <f t="shared" si="0"/>
        <v>6</v>
      </c>
      <c r="P14" s="848">
        <f t="shared" si="1"/>
        <v>0</v>
      </c>
      <c r="Q14" s="848">
        <f t="shared" si="2"/>
        <v>6</v>
      </c>
      <c r="R14" s="502" t="s">
        <v>290</v>
      </c>
      <c r="S14" s="1220"/>
    </row>
    <row r="15" spans="1:19" ht="20.25" customHeight="1">
      <c r="A15" s="1485"/>
      <c r="B15" s="283" t="s">
        <v>267</v>
      </c>
      <c r="C15" s="848">
        <v>0</v>
      </c>
      <c r="D15" s="848">
        <v>0</v>
      </c>
      <c r="E15" s="848">
        <v>0</v>
      </c>
      <c r="F15" s="848">
        <v>0</v>
      </c>
      <c r="G15" s="848">
        <v>0</v>
      </c>
      <c r="H15" s="848">
        <v>0</v>
      </c>
      <c r="I15" s="848">
        <v>0</v>
      </c>
      <c r="J15" s="848">
        <v>0</v>
      </c>
      <c r="K15" s="848">
        <v>0</v>
      </c>
      <c r="L15" s="848">
        <v>0</v>
      </c>
      <c r="M15" s="848">
        <v>0</v>
      </c>
      <c r="N15" s="848">
        <v>0</v>
      </c>
      <c r="O15" s="848">
        <f t="shared" si="0"/>
        <v>0</v>
      </c>
      <c r="P15" s="848">
        <f t="shared" si="1"/>
        <v>0</v>
      </c>
      <c r="Q15" s="848">
        <f t="shared" si="2"/>
        <v>0</v>
      </c>
      <c r="R15" s="502" t="s">
        <v>291</v>
      </c>
      <c r="S15" s="1220"/>
    </row>
    <row r="16" spans="1:19" ht="20.25" customHeight="1">
      <c r="A16" s="1485"/>
      <c r="B16" s="283" t="s">
        <v>268</v>
      </c>
      <c r="C16" s="848">
        <v>0</v>
      </c>
      <c r="D16" s="848">
        <v>0</v>
      </c>
      <c r="E16" s="848">
        <v>0</v>
      </c>
      <c r="F16" s="848">
        <v>0</v>
      </c>
      <c r="G16" s="848">
        <v>0</v>
      </c>
      <c r="H16" s="848">
        <v>0</v>
      </c>
      <c r="I16" s="848">
        <v>0</v>
      </c>
      <c r="J16" s="848">
        <v>0</v>
      </c>
      <c r="K16" s="848">
        <v>0</v>
      </c>
      <c r="L16" s="848">
        <v>0</v>
      </c>
      <c r="M16" s="848">
        <v>0</v>
      </c>
      <c r="N16" s="848">
        <v>0</v>
      </c>
      <c r="O16" s="848">
        <f t="shared" si="0"/>
        <v>0</v>
      </c>
      <c r="P16" s="848">
        <f t="shared" si="1"/>
        <v>0</v>
      </c>
      <c r="Q16" s="848">
        <f t="shared" si="2"/>
        <v>0</v>
      </c>
      <c r="R16" s="502" t="s">
        <v>292</v>
      </c>
      <c r="S16" s="1220"/>
    </row>
    <row r="17" spans="1:19" ht="20.25" customHeight="1">
      <c r="A17" s="1485"/>
      <c r="B17" s="283" t="s">
        <v>269</v>
      </c>
      <c r="C17" s="848">
        <v>5</v>
      </c>
      <c r="D17" s="848">
        <v>0</v>
      </c>
      <c r="E17" s="848">
        <v>1</v>
      </c>
      <c r="F17" s="848">
        <v>0</v>
      </c>
      <c r="G17" s="848">
        <v>1</v>
      </c>
      <c r="H17" s="848">
        <v>0</v>
      </c>
      <c r="I17" s="848">
        <v>1</v>
      </c>
      <c r="J17" s="848">
        <v>0</v>
      </c>
      <c r="K17" s="848">
        <v>0</v>
      </c>
      <c r="L17" s="848">
        <v>0</v>
      </c>
      <c r="M17" s="848">
        <v>1</v>
      </c>
      <c r="N17" s="848">
        <v>1</v>
      </c>
      <c r="O17" s="848">
        <f t="shared" si="0"/>
        <v>9</v>
      </c>
      <c r="P17" s="848">
        <f t="shared" si="1"/>
        <v>1</v>
      </c>
      <c r="Q17" s="848">
        <f t="shared" si="2"/>
        <v>10</v>
      </c>
      <c r="R17" s="502" t="s">
        <v>293</v>
      </c>
      <c r="S17" s="1220"/>
    </row>
    <row r="18" spans="1:19" ht="20.25" customHeight="1">
      <c r="A18" s="294" t="s">
        <v>63</v>
      </c>
      <c r="B18" s="284"/>
      <c r="C18" s="848">
        <v>0</v>
      </c>
      <c r="D18" s="848">
        <v>0</v>
      </c>
      <c r="E18" s="848">
        <v>0</v>
      </c>
      <c r="F18" s="848">
        <v>0</v>
      </c>
      <c r="G18" s="848">
        <v>0</v>
      </c>
      <c r="H18" s="848">
        <v>0</v>
      </c>
      <c r="I18" s="848">
        <v>0</v>
      </c>
      <c r="J18" s="848">
        <v>0</v>
      </c>
      <c r="K18" s="848">
        <v>0</v>
      </c>
      <c r="L18" s="848">
        <v>0</v>
      </c>
      <c r="M18" s="848">
        <v>0</v>
      </c>
      <c r="N18" s="848">
        <v>0</v>
      </c>
      <c r="O18" s="848">
        <f t="shared" si="0"/>
        <v>0</v>
      </c>
      <c r="P18" s="848">
        <f t="shared" si="1"/>
        <v>0</v>
      </c>
      <c r="Q18" s="848">
        <f t="shared" si="2"/>
        <v>0</v>
      </c>
      <c r="R18" s="1178" t="s">
        <v>281</v>
      </c>
      <c r="S18" s="1178"/>
    </row>
    <row r="19" spans="1:19" ht="20.25" customHeight="1">
      <c r="A19" s="1170" t="s">
        <v>64</v>
      </c>
      <c r="B19" s="1170"/>
      <c r="C19" s="848">
        <v>1</v>
      </c>
      <c r="D19" s="848">
        <v>0</v>
      </c>
      <c r="E19" s="848">
        <v>1</v>
      </c>
      <c r="F19" s="848">
        <v>0</v>
      </c>
      <c r="G19" s="848">
        <v>1</v>
      </c>
      <c r="H19" s="848">
        <v>0</v>
      </c>
      <c r="I19" s="848">
        <v>1</v>
      </c>
      <c r="J19" s="848">
        <v>2</v>
      </c>
      <c r="K19" s="848">
        <v>3</v>
      </c>
      <c r="L19" s="848">
        <v>5</v>
      </c>
      <c r="M19" s="848">
        <v>0</v>
      </c>
      <c r="N19" s="848">
        <v>0</v>
      </c>
      <c r="O19" s="848">
        <f t="shared" si="0"/>
        <v>7</v>
      </c>
      <c r="P19" s="848">
        <f t="shared" si="1"/>
        <v>7</v>
      </c>
      <c r="Q19" s="848">
        <f t="shared" si="2"/>
        <v>14</v>
      </c>
      <c r="R19" s="1178" t="s">
        <v>177</v>
      </c>
      <c r="S19" s="1178"/>
    </row>
    <row r="20" spans="1:19" ht="20.25" customHeight="1">
      <c r="A20" s="1170" t="s">
        <v>65</v>
      </c>
      <c r="B20" s="1170"/>
      <c r="C20" s="848">
        <v>0</v>
      </c>
      <c r="D20" s="848">
        <v>0</v>
      </c>
      <c r="E20" s="848">
        <v>0</v>
      </c>
      <c r="F20" s="848">
        <v>0</v>
      </c>
      <c r="G20" s="848">
        <v>0</v>
      </c>
      <c r="H20" s="848">
        <v>0</v>
      </c>
      <c r="I20" s="848">
        <v>0</v>
      </c>
      <c r="J20" s="848">
        <v>0</v>
      </c>
      <c r="K20" s="848">
        <v>0</v>
      </c>
      <c r="L20" s="848">
        <v>0</v>
      </c>
      <c r="M20" s="848">
        <v>0</v>
      </c>
      <c r="N20" s="848">
        <v>0</v>
      </c>
      <c r="O20" s="848">
        <f t="shared" si="0"/>
        <v>0</v>
      </c>
      <c r="P20" s="848">
        <f t="shared" si="1"/>
        <v>0</v>
      </c>
      <c r="Q20" s="848">
        <f t="shared" si="2"/>
        <v>0</v>
      </c>
      <c r="R20" s="1178" t="s">
        <v>178</v>
      </c>
      <c r="S20" s="1178"/>
    </row>
    <row r="21" spans="1:19" ht="20.25" customHeight="1">
      <c r="A21" s="1170" t="s">
        <v>66</v>
      </c>
      <c r="B21" s="1170"/>
      <c r="C21" s="848">
        <v>2</v>
      </c>
      <c r="D21" s="848">
        <v>0</v>
      </c>
      <c r="E21" s="848">
        <v>0</v>
      </c>
      <c r="F21" s="848">
        <v>1</v>
      </c>
      <c r="G21" s="848">
        <v>0</v>
      </c>
      <c r="H21" s="848">
        <v>0</v>
      </c>
      <c r="I21" s="848">
        <v>0</v>
      </c>
      <c r="J21" s="848">
        <v>1</v>
      </c>
      <c r="K21" s="848">
        <v>0</v>
      </c>
      <c r="L21" s="848">
        <v>1</v>
      </c>
      <c r="M21" s="848">
        <v>0</v>
      </c>
      <c r="N21" s="848">
        <v>1</v>
      </c>
      <c r="O21" s="848">
        <f t="shared" si="0"/>
        <v>2</v>
      </c>
      <c r="P21" s="848">
        <f t="shared" si="1"/>
        <v>4</v>
      </c>
      <c r="Q21" s="848">
        <f t="shared" si="2"/>
        <v>6</v>
      </c>
      <c r="R21" s="1178" t="s">
        <v>285</v>
      </c>
      <c r="S21" s="1178"/>
    </row>
    <row r="22" spans="1:19" ht="20.25" customHeight="1">
      <c r="A22" s="1170" t="s">
        <v>133</v>
      </c>
      <c r="B22" s="1170"/>
      <c r="C22" s="848">
        <v>2</v>
      </c>
      <c r="D22" s="848">
        <v>0</v>
      </c>
      <c r="E22" s="848">
        <v>0</v>
      </c>
      <c r="F22" s="848">
        <v>0</v>
      </c>
      <c r="G22" s="848">
        <v>1</v>
      </c>
      <c r="H22" s="848">
        <v>0</v>
      </c>
      <c r="I22" s="848">
        <v>2</v>
      </c>
      <c r="J22" s="848">
        <v>0</v>
      </c>
      <c r="K22" s="848">
        <v>1</v>
      </c>
      <c r="L22" s="848">
        <v>0</v>
      </c>
      <c r="M22" s="848">
        <v>0</v>
      </c>
      <c r="N22" s="848">
        <v>0</v>
      </c>
      <c r="O22" s="848">
        <f t="shared" si="0"/>
        <v>6</v>
      </c>
      <c r="P22" s="848">
        <f t="shared" si="1"/>
        <v>0</v>
      </c>
      <c r="Q22" s="848">
        <f t="shared" si="2"/>
        <v>6</v>
      </c>
      <c r="R22" s="1178" t="s">
        <v>853</v>
      </c>
      <c r="S22" s="1178"/>
    </row>
    <row r="23" spans="1:19" ht="20.25" customHeight="1">
      <c r="A23" s="1170" t="s">
        <v>68</v>
      </c>
      <c r="B23" s="1170"/>
      <c r="C23" s="848">
        <v>0</v>
      </c>
      <c r="D23" s="848">
        <v>1</v>
      </c>
      <c r="E23" s="848">
        <v>0</v>
      </c>
      <c r="F23" s="848">
        <v>0</v>
      </c>
      <c r="G23" s="848">
        <v>0</v>
      </c>
      <c r="H23" s="848">
        <v>3</v>
      </c>
      <c r="I23" s="848">
        <v>0</v>
      </c>
      <c r="J23" s="848">
        <v>1</v>
      </c>
      <c r="K23" s="848">
        <v>0</v>
      </c>
      <c r="L23" s="848">
        <v>4</v>
      </c>
      <c r="M23" s="848">
        <v>0</v>
      </c>
      <c r="N23" s="848">
        <v>0</v>
      </c>
      <c r="O23" s="848">
        <f t="shared" si="0"/>
        <v>0</v>
      </c>
      <c r="P23" s="848">
        <f t="shared" si="1"/>
        <v>9</v>
      </c>
      <c r="Q23" s="848">
        <f t="shared" si="2"/>
        <v>9</v>
      </c>
      <c r="R23" s="1178" t="s">
        <v>287</v>
      </c>
      <c r="S23" s="1178"/>
    </row>
    <row r="24" spans="1:19" ht="20.25" customHeight="1">
      <c r="A24" s="1170" t="s">
        <v>69</v>
      </c>
      <c r="B24" s="1170"/>
      <c r="C24" s="848">
        <v>1</v>
      </c>
      <c r="D24" s="848">
        <v>1</v>
      </c>
      <c r="E24" s="848">
        <v>0</v>
      </c>
      <c r="F24" s="848">
        <v>3</v>
      </c>
      <c r="G24" s="848">
        <v>0</v>
      </c>
      <c r="H24" s="848">
        <v>2</v>
      </c>
      <c r="I24" s="848">
        <v>0</v>
      </c>
      <c r="J24" s="848">
        <v>0</v>
      </c>
      <c r="K24" s="848">
        <v>0</v>
      </c>
      <c r="L24" s="848">
        <v>0</v>
      </c>
      <c r="M24" s="848">
        <v>0</v>
      </c>
      <c r="N24" s="848">
        <v>1</v>
      </c>
      <c r="O24" s="848">
        <f t="shared" si="0"/>
        <v>1</v>
      </c>
      <c r="P24" s="848">
        <f t="shared" si="1"/>
        <v>7</v>
      </c>
      <c r="Q24" s="848">
        <f t="shared" si="2"/>
        <v>8</v>
      </c>
      <c r="R24" s="1178" t="s">
        <v>182</v>
      </c>
      <c r="S24" s="1178"/>
    </row>
    <row r="25" spans="1:19" ht="20.25" customHeight="1">
      <c r="A25" s="1170" t="s">
        <v>70</v>
      </c>
      <c r="B25" s="1170"/>
      <c r="C25" s="848">
        <v>0</v>
      </c>
      <c r="D25" s="848">
        <v>0</v>
      </c>
      <c r="E25" s="848">
        <v>0</v>
      </c>
      <c r="F25" s="848">
        <v>1</v>
      </c>
      <c r="G25" s="848">
        <v>0</v>
      </c>
      <c r="H25" s="848">
        <v>0</v>
      </c>
      <c r="I25" s="848">
        <v>0</v>
      </c>
      <c r="J25" s="848">
        <v>0</v>
      </c>
      <c r="K25" s="848">
        <v>0</v>
      </c>
      <c r="L25" s="848">
        <v>0</v>
      </c>
      <c r="M25" s="848">
        <v>0</v>
      </c>
      <c r="N25" s="848">
        <v>0</v>
      </c>
      <c r="O25" s="848">
        <f t="shared" si="0"/>
        <v>0</v>
      </c>
      <c r="P25" s="848">
        <f t="shared" si="1"/>
        <v>1</v>
      </c>
      <c r="Q25" s="848">
        <f t="shared" si="2"/>
        <v>1</v>
      </c>
      <c r="R25" s="1178" t="s">
        <v>183</v>
      </c>
      <c r="S25" s="1178"/>
    </row>
    <row r="26" spans="1:19" ht="20.25" customHeight="1">
      <c r="A26" s="1170" t="s">
        <v>71</v>
      </c>
      <c r="B26" s="1170"/>
      <c r="C26" s="848">
        <v>0</v>
      </c>
      <c r="D26" s="848">
        <v>0</v>
      </c>
      <c r="E26" s="848">
        <v>0</v>
      </c>
      <c r="F26" s="848">
        <v>0</v>
      </c>
      <c r="G26" s="848">
        <v>0</v>
      </c>
      <c r="H26" s="848">
        <v>0</v>
      </c>
      <c r="I26" s="848">
        <v>0</v>
      </c>
      <c r="J26" s="848">
        <v>0</v>
      </c>
      <c r="K26" s="848">
        <v>0</v>
      </c>
      <c r="L26" s="848">
        <v>0</v>
      </c>
      <c r="M26" s="848">
        <v>0</v>
      </c>
      <c r="N26" s="848">
        <v>0</v>
      </c>
      <c r="O26" s="848">
        <f t="shared" si="0"/>
        <v>0</v>
      </c>
      <c r="P26" s="848">
        <f t="shared" si="1"/>
        <v>0</v>
      </c>
      <c r="Q26" s="848">
        <f t="shared" si="2"/>
        <v>0</v>
      </c>
      <c r="R26" s="1178" t="s">
        <v>671</v>
      </c>
      <c r="S26" s="1178"/>
    </row>
    <row r="27" spans="1:19" ht="20.25" customHeight="1" thickBot="1">
      <c r="A27" s="1301" t="s">
        <v>72</v>
      </c>
      <c r="B27" s="1301"/>
      <c r="C27" s="244">
        <v>0</v>
      </c>
      <c r="D27" s="244">
        <v>0</v>
      </c>
      <c r="E27" s="244">
        <v>0</v>
      </c>
      <c r="F27" s="244">
        <v>1</v>
      </c>
      <c r="G27" s="244">
        <v>0</v>
      </c>
      <c r="H27" s="244">
        <v>1</v>
      </c>
      <c r="I27" s="244">
        <v>1</v>
      </c>
      <c r="J27" s="244">
        <v>0</v>
      </c>
      <c r="K27" s="244">
        <v>1</v>
      </c>
      <c r="L27" s="244">
        <v>1</v>
      </c>
      <c r="M27" s="244">
        <v>0</v>
      </c>
      <c r="N27" s="244">
        <v>0</v>
      </c>
      <c r="O27" s="851">
        <f t="shared" si="0"/>
        <v>2</v>
      </c>
      <c r="P27" s="851">
        <f t="shared" si="1"/>
        <v>3</v>
      </c>
      <c r="Q27" s="851">
        <f t="shared" si="2"/>
        <v>5</v>
      </c>
      <c r="R27" s="1258" t="s">
        <v>282</v>
      </c>
      <c r="S27" s="1258"/>
    </row>
    <row r="28" spans="1:19" ht="20.25" customHeight="1" thickBot="1">
      <c r="A28" s="1108" t="s">
        <v>32</v>
      </c>
      <c r="B28" s="1108"/>
      <c r="C28" s="849">
        <f>SUM(C8:C27)</f>
        <v>12</v>
      </c>
      <c r="D28" s="849">
        <f t="shared" ref="D28:Q28" si="3">SUM(D8:D27)</f>
        <v>4</v>
      </c>
      <c r="E28" s="849">
        <f t="shared" si="3"/>
        <v>2</v>
      </c>
      <c r="F28" s="849">
        <f t="shared" si="3"/>
        <v>6</v>
      </c>
      <c r="G28" s="849">
        <f t="shared" si="3"/>
        <v>4</v>
      </c>
      <c r="H28" s="849">
        <f t="shared" si="3"/>
        <v>7</v>
      </c>
      <c r="I28" s="849">
        <f t="shared" si="3"/>
        <v>6</v>
      </c>
      <c r="J28" s="849">
        <f t="shared" si="3"/>
        <v>7</v>
      </c>
      <c r="K28" s="849">
        <f t="shared" si="3"/>
        <v>8</v>
      </c>
      <c r="L28" s="849">
        <f t="shared" si="3"/>
        <v>12</v>
      </c>
      <c r="M28" s="849">
        <f t="shared" si="3"/>
        <v>1</v>
      </c>
      <c r="N28" s="849">
        <f t="shared" si="3"/>
        <v>3</v>
      </c>
      <c r="O28" s="849">
        <f t="shared" si="3"/>
        <v>33</v>
      </c>
      <c r="P28" s="849">
        <f t="shared" si="3"/>
        <v>39</v>
      </c>
      <c r="Q28" s="849">
        <f t="shared" si="3"/>
        <v>72</v>
      </c>
      <c r="R28" s="1260" t="s">
        <v>169</v>
      </c>
      <c r="S28" s="1260"/>
    </row>
    <row r="29" spans="1:19" ht="20.25" customHeight="1" thickTop="1">
      <c r="A29" s="89"/>
      <c r="B29" s="89"/>
      <c r="C29" s="89"/>
      <c r="D29" s="89"/>
      <c r="E29" s="89"/>
      <c r="F29" s="89"/>
      <c r="G29" s="89"/>
      <c r="H29" s="89"/>
      <c r="I29" s="89"/>
      <c r="J29" s="89"/>
      <c r="K29" s="89"/>
      <c r="L29" s="89"/>
      <c r="M29" s="89"/>
      <c r="N29" s="89"/>
      <c r="O29" s="89"/>
      <c r="P29" s="89"/>
      <c r="Q29" s="89"/>
      <c r="R29" s="322"/>
      <c r="S29" s="322"/>
    </row>
    <row r="30" spans="1:19" ht="20.25" customHeight="1"/>
    <row r="89" spans="3:15">
      <c r="C89" s="140"/>
      <c r="D89" s="140"/>
      <c r="E89" s="140"/>
      <c r="F89" s="140"/>
      <c r="G89" s="140"/>
      <c r="H89" s="140"/>
      <c r="I89" s="140"/>
      <c r="J89" s="140"/>
      <c r="K89" s="140"/>
      <c r="L89" s="140"/>
      <c r="M89" s="140"/>
      <c r="N89" s="140"/>
      <c r="O89" s="140"/>
    </row>
    <row r="90" spans="3:15">
      <c r="C90" s="140"/>
      <c r="D90" s="140"/>
      <c r="E90" s="140"/>
      <c r="F90" s="140"/>
      <c r="G90" s="140"/>
      <c r="H90" s="140"/>
      <c r="I90" s="140"/>
      <c r="J90" s="140"/>
      <c r="K90" s="140"/>
      <c r="L90" s="140"/>
      <c r="M90" s="140"/>
      <c r="N90" s="140"/>
      <c r="O90" s="140"/>
    </row>
    <row r="91" spans="3:15">
      <c r="C91" s="140"/>
      <c r="D91" s="140"/>
      <c r="E91" s="140"/>
      <c r="F91" s="140"/>
      <c r="G91" s="140"/>
      <c r="H91" s="140"/>
      <c r="I91" s="140"/>
      <c r="J91" s="140"/>
      <c r="K91" s="140"/>
      <c r="L91" s="140"/>
      <c r="M91" s="140"/>
      <c r="N91" s="140"/>
      <c r="O91" s="140"/>
    </row>
    <row r="92" spans="3:15">
      <c r="C92" s="140"/>
      <c r="D92" s="140"/>
      <c r="E92" s="140"/>
      <c r="F92" s="140"/>
      <c r="G92" s="140"/>
      <c r="H92" s="140"/>
      <c r="I92" s="140"/>
      <c r="J92" s="140"/>
      <c r="K92" s="140"/>
      <c r="L92" s="140"/>
      <c r="M92" s="140"/>
      <c r="N92" s="140"/>
      <c r="O92" s="140"/>
    </row>
  </sheetData>
  <mergeCells count="51">
    <mergeCell ref="A28:B28"/>
    <mergeCell ref="A27:B27"/>
    <mergeCell ref="A26:B26"/>
    <mergeCell ref="A25:B25"/>
    <mergeCell ref="A24:B24"/>
    <mergeCell ref="A23:B23"/>
    <mergeCell ref="A22:B22"/>
    <mergeCell ref="A21:B21"/>
    <mergeCell ref="A20:B20"/>
    <mergeCell ref="A19:B19"/>
    <mergeCell ref="E5:F5"/>
    <mergeCell ref="G5:H5"/>
    <mergeCell ref="A12:A17"/>
    <mergeCell ref="A11:B11"/>
    <mergeCell ref="A10:B10"/>
    <mergeCell ref="A9:B9"/>
    <mergeCell ref="C5:D5"/>
    <mergeCell ref="A4:B7"/>
    <mergeCell ref="C4:D4"/>
    <mergeCell ref="A8:B8"/>
    <mergeCell ref="A1:S1"/>
    <mergeCell ref="A2:S2"/>
    <mergeCell ref="R3:S3"/>
    <mergeCell ref="R4:S7"/>
    <mergeCell ref="R9:S9"/>
    <mergeCell ref="A3:B3"/>
    <mergeCell ref="M4:N4"/>
    <mergeCell ref="O4:Q4"/>
    <mergeCell ref="G4:H4"/>
    <mergeCell ref="I4:J4"/>
    <mergeCell ref="K4:L4"/>
    <mergeCell ref="E4:F4"/>
    <mergeCell ref="I5:J5"/>
    <mergeCell ref="K5:L5"/>
    <mergeCell ref="M5:N5"/>
    <mergeCell ref="O5:Q5"/>
    <mergeCell ref="R8:S8"/>
    <mergeCell ref="R20:S20"/>
    <mergeCell ref="R21:S21"/>
    <mergeCell ref="R27:S27"/>
    <mergeCell ref="R28:S28"/>
    <mergeCell ref="R22:S22"/>
    <mergeCell ref="R23:S23"/>
    <mergeCell ref="R24:S24"/>
    <mergeCell ref="R25:S25"/>
    <mergeCell ref="R26:S26"/>
    <mergeCell ref="R10:S10"/>
    <mergeCell ref="R11:S11"/>
    <mergeCell ref="S12:S17"/>
    <mergeCell ref="R18:S18"/>
    <mergeCell ref="R19:S19"/>
  </mergeCells>
  <printOptions horizontalCentered="1"/>
  <pageMargins left="1" right="1" top="1" bottom="1" header="1" footer="1"/>
  <pageSetup paperSize="9" scale="80" firstPageNumber="110" orientation="landscape" useFirstPageNumber="1"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7" tint="-0.249977111117893"/>
  </sheetPr>
  <dimension ref="A1:S92"/>
  <sheetViews>
    <sheetView rightToLeft="1" view="pageBreakPreview" zoomScale="80" zoomScaleSheetLayoutView="80" workbookViewId="0">
      <selection activeCell="AA59" sqref="AA59"/>
    </sheetView>
  </sheetViews>
  <sheetFormatPr defaultRowHeight="12.75"/>
  <cols>
    <col min="1" max="1" width="4.28515625" style="133" customWidth="1"/>
    <col min="2" max="2" width="12.42578125" style="133" customWidth="1"/>
    <col min="3" max="13" width="7.5703125" style="133" customWidth="1"/>
    <col min="14" max="14" width="7.85546875" style="133" customWidth="1"/>
    <col min="15" max="15" width="8.140625" style="133" customWidth="1"/>
    <col min="16" max="16" width="7.85546875" style="133" customWidth="1"/>
    <col min="17" max="17" width="8.140625" style="133" customWidth="1"/>
    <col min="18" max="18" width="15.42578125" style="133" customWidth="1"/>
    <col min="19" max="19" width="4.7109375" style="133" customWidth="1"/>
    <col min="20" max="16384" width="9.140625" style="133"/>
  </cols>
  <sheetData>
    <row r="1" spans="1:19" ht="23.25" customHeight="1">
      <c r="A1" s="1205" t="s">
        <v>1318</v>
      </c>
      <c r="B1" s="1205"/>
      <c r="C1" s="1205"/>
      <c r="D1" s="1205"/>
      <c r="E1" s="1205"/>
      <c r="F1" s="1205"/>
      <c r="G1" s="1205"/>
      <c r="H1" s="1205"/>
      <c r="I1" s="1205"/>
      <c r="J1" s="1205"/>
      <c r="K1" s="1205"/>
      <c r="L1" s="1205"/>
      <c r="M1" s="1205"/>
      <c r="N1" s="1205"/>
      <c r="O1" s="1205"/>
      <c r="P1" s="1205"/>
      <c r="Q1" s="1205"/>
      <c r="R1" s="1205"/>
      <c r="S1" s="1205"/>
    </row>
    <row r="2" spans="1:19" ht="19.5" customHeight="1">
      <c r="A2" s="1206" t="s">
        <v>840</v>
      </c>
      <c r="B2" s="1206"/>
      <c r="C2" s="1206"/>
      <c r="D2" s="1206"/>
      <c r="E2" s="1206"/>
      <c r="F2" s="1206"/>
      <c r="G2" s="1206"/>
      <c r="H2" s="1206"/>
      <c r="I2" s="1206"/>
      <c r="J2" s="1206"/>
      <c r="K2" s="1206"/>
      <c r="L2" s="1206"/>
      <c r="M2" s="1206"/>
      <c r="N2" s="1206"/>
      <c r="O2" s="1206"/>
      <c r="P2" s="1206"/>
      <c r="Q2" s="1206"/>
      <c r="R2" s="1206"/>
      <c r="S2" s="1206"/>
    </row>
    <row r="3" spans="1:19" s="174" customFormat="1" ht="19.5" customHeight="1" thickBot="1">
      <c r="A3" s="1428" t="s">
        <v>1147</v>
      </c>
      <c r="B3" s="1428"/>
      <c r="C3" s="109"/>
      <c r="D3" s="109"/>
      <c r="E3" s="109"/>
      <c r="F3" s="109"/>
      <c r="G3" s="109"/>
      <c r="H3" s="109"/>
      <c r="I3" s="109"/>
      <c r="J3" s="109"/>
      <c r="K3" s="109"/>
      <c r="L3" s="109"/>
      <c r="M3" s="109"/>
      <c r="N3" s="145"/>
      <c r="O3" s="145"/>
      <c r="P3" s="173"/>
      <c r="Q3" s="173"/>
      <c r="R3" s="1429" t="s">
        <v>1148</v>
      </c>
      <c r="S3" s="1429"/>
    </row>
    <row r="4" spans="1:19" ht="16.5" customHeight="1" thickTop="1">
      <c r="A4" s="1140" t="s">
        <v>40</v>
      </c>
      <c r="B4" s="1140"/>
      <c r="C4" s="1188" t="s">
        <v>93</v>
      </c>
      <c r="D4" s="1188"/>
      <c r="E4" s="1188" t="s">
        <v>98</v>
      </c>
      <c r="F4" s="1188"/>
      <c r="G4" s="1188" t="s">
        <v>95</v>
      </c>
      <c r="H4" s="1188"/>
      <c r="I4" s="1188" t="s">
        <v>96</v>
      </c>
      <c r="J4" s="1188"/>
      <c r="K4" s="1188" t="s">
        <v>97</v>
      </c>
      <c r="L4" s="1188"/>
      <c r="M4" s="1188" t="s">
        <v>31</v>
      </c>
      <c r="N4" s="1188"/>
      <c r="O4" s="1188" t="s">
        <v>1335</v>
      </c>
      <c r="P4" s="1188"/>
      <c r="Q4" s="1188"/>
      <c r="R4" s="1164" t="s">
        <v>168</v>
      </c>
      <c r="S4" s="1164"/>
    </row>
    <row r="5" spans="1:19" ht="33.75" customHeight="1">
      <c r="A5" s="1141"/>
      <c r="B5" s="1141"/>
      <c r="C5" s="1165" t="s">
        <v>240</v>
      </c>
      <c r="D5" s="1165"/>
      <c r="E5" s="1168" t="s">
        <v>234</v>
      </c>
      <c r="F5" s="1168"/>
      <c r="G5" s="1168" t="s">
        <v>241</v>
      </c>
      <c r="H5" s="1168"/>
      <c r="I5" s="1168" t="s">
        <v>236</v>
      </c>
      <c r="J5" s="1168"/>
      <c r="K5" s="1168" t="s">
        <v>242</v>
      </c>
      <c r="L5" s="1168"/>
      <c r="M5" s="1168" t="s">
        <v>239</v>
      </c>
      <c r="N5" s="1168"/>
      <c r="O5" s="1168" t="s">
        <v>169</v>
      </c>
      <c r="P5" s="1168"/>
      <c r="Q5" s="1168"/>
      <c r="R5" s="1165"/>
      <c r="S5" s="1165"/>
    </row>
    <row r="6" spans="1:19" ht="16.5" customHeight="1">
      <c r="A6" s="1141"/>
      <c r="B6" s="1141"/>
      <c r="C6" s="850" t="s">
        <v>33</v>
      </c>
      <c r="D6" s="850" t="s">
        <v>34</v>
      </c>
      <c r="E6" s="850" t="s">
        <v>33</v>
      </c>
      <c r="F6" s="850" t="s">
        <v>34</v>
      </c>
      <c r="G6" s="850" t="s">
        <v>33</v>
      </c>
      <c r="H6" s="850" t="s">
        <v>34</v>
      </c>
      <c r="I6" s="850" t="s">
        <v>33</v>
      </c>
      <c r="J6" s="850" t="s">
        <v>34</v>
      </c>
      <c r="K6" s="850" t="s">
        <v>33</v>
      </c>
      <c r="L6" s="850" t="s">
        <v>34</v>
      </c>
      <c r="M6" s="850" t="s">
        <v>33</v>
      </c>
      <c r="N6" s="850" t="s">
        <v>34</v>
      </c>
      <c r="O6" s="850" t="s">
        <v>33</v>
      </c>
      <c r="P6" s="850" t="s">
        <v>34</v>
      </c>
      <c r="Q6" s="850" t="s">
        <v>35</v>
      </c>
      <c r="R6" s="1165"/>
      <c r="S6" s="1165"/>
    </row>
    <row r="7" spans="1:19" ht="23.25" customHeight="1" thickBot="1">
      <c r="A7" s="1141"/>
      <c r="B7" s="1141"/>
      <c r="C7" s="852" t="s">
        <v>173</v>
      </c>
      <c r="D7" s="852" t="s">
        <v>172</v>
      </c>
      <c r="E7" s="852" t="s">
        <v>173</v>
      </c>
      <c r="F7" s="852" t="s">
        <v>172</v>
      </c>
      <c r="G7" s="852" t="s">
        <v>173</v>
      </c>
      <c r="H7" s="852" t="s">
        <v>172</v>
      </c>
      <c r="I7" s="852" t="s">
        <v>173</v>
      </c>
      <c r="J7" s="852" t="s">
        <v>172</v>
      </c>
      <c r="K7" s="852" t="s">
        <v>173</v>
      </c>
      <c r="L7" s="852" t="s">
        <v>172</v>
      </c>
      <c r="M7" s="852" t="s">
        <v>173</v>
      </c>
      <c r="N7" s="852" t="s">
        <v>172</v>
      </c>
      <c r="O7" s="852" t="s">
        <v>173</v>
      </c>
      <c r="P7" s="852" t="s">
        <v>172</v>
      </c>
      <c r="Q7" s="852" t="s">
        <v>169</v>
      </c>
      <c r="R7" s="1165"/>
      <c r="S7" s="1165"/>
    </row>
    <row r="8" spans="1:19" ht="19.5" customHeight="1">
      <c r="A8" s="1157" t="s">
        <v>52</v>
      </c>
      <c r="B8" s="1157"/>
      <c r="C8" s="329">
        <v>0</v>
      </c>
      <c r="D8" s="329">
        <v>0</v>
      </c>
      <c r="E8" s="329">
        <v>0</v>
      </c>
      <c r="F8" s="329">
        <v>0</v>
      </c>
      <c r="G8" s="329">
        <v>0</v>
      </c>
      <c r="H8" s="329">
        <v>0</v>
      </c>
      <c r="I8" s="329">
        <v>0</v>
      </c>
      <c r="J8" s="329">
        <v>0</v>
      </c>
      <c r="K8" s="329">
        <v>0</v>
      </c>
      <c r="L8" s="329">
        <v>0</v>
      </c>
      <c r="M8" s="329">
        <v>0</v>
      </c>
      <c r="N8" s="329">
        <v>0</v>
      </c>
      <c r="O8" s="329">
        <f>SUM(C8,E8,G8,I8,K8,M8)</f>
        <v>0</v>
      </c>
      <c r="P8" s="329">
        <f>SUM(D8,F8,H8,J8,L8,N8)</f>
        <v>0</v>
      </c>
      <c r="Q8" s="329">
        <f>SUM(O8:P8)</f>
        <v>0</v>
      </c>
      <c r="R8" s="1199" t="s">
        <v>583</v>
      </c>
      <c r="S8" s="1199"/>
    </row>
    <row r="9" spans="1:19" ht="19.5" customHeight="1">
      <c r="A9" s="1170" t="s">
        <v>53</v>
      </c>
      <c r="B9" s="1170"/>
      <c r="C9" s="848">
        <v>0</v>
      </c>
      <c r="D9" s="848">
        <v>0</v>
      </c>
      <c r="E9" s="848">
        <v>0</v>
      </c>
      <c r="F9" s="848">
        <v>0</v>
      </c>
      <c r="G9" s="848">
        <v>0</v>
      </c>
      <c r="H9" s="848">
        <v>0</v>
      </c>
      <c r="I9" s="848">
        <v>0</v>
      </c>
      <c r="J9" s="848">
        <v>0</v>
      </c>
      <c r="K9" s="848">
        <v>0</v>
      </c>
      <c r="L9" s="848">
        <v>0</v>
      </c>
      <c r="M9" s="848">
        <v>0</v>
      </c>
      <c r="N9" s="848">
        <v>0</v>
      </c>
      <c r="O9" s="848">
        <f t="shared" ref="O9:O27" si="0">SUM(C9,E9,G9,I9,K9,M9)</f>
        <v>0</v>
      </c>
      <c r="P9" s="848">
        <f t="shared" ref="P9:P27" si="1">SUM(D9,F9,H9,J9,L9,N9)</f>
        <v>0</v>
      </c>
      <c r="Q9" s="848">
        <f t="shared" ref="Q9:Q27" si="2">SUM(O9:P9)</f>
        <v>0</v>
      </c>
      <c r="R9" s="1159" t="s">
        <v>284</v>
      </c>
      <c r="S9" s="1159"/>
    </row>
    <row r="10" spans="1:19" ht="19.5" customHeight="1">
      <c r="A10" s="1170" t="s">
        <v>54</v>
      </c>
      <c r="B10" s="1170"/>
      <c r="C10" s="848">
        <v>0</v>
      </c>
      <c r="D10" s="848">
        <v>0</v>
      </c>
      <c r="E10" s="848">
        <v>0</v>
      </c>
      <c r="F10" s="848">
        <v>0</v>
      </c>
      <c r="G10" s="848">
        <v>0</v>
      </c>
      <c r="H10" s="848">
        <v>0</v>
      </c>
      <c r="I10" s="848">
        <v>0</v>
      </c>
      <c r="J10" s="848">
        <v>0</v>
      </c>
      <c r="K10" s="848">
        <v>0</v>
      </c>
      <c r="L10" s="848">
        <v>0</v>
      </c>
      <c r="M10" s="848">
        <v>0</v>
      </c>
      <c r="N10" s="848">
        <v>0</v>
      </c>
      <c r="O10" s="848">
        <f t="shared" si="0"/>
        <v>0</v>
      </c>
      <c r="P10" s="848">
        <f t="shared" si="1"/>
        <v>0</v>
      </c>
      <c r="Q10" s="848">
        <f t="shared" si="2"/>
        <v>0</v>
      </c>
      <c r="R10" s="1178" t="s">
        <v>175</v>
      </c>
      <c r="S10" s="1178"/>
    </row>
    <row r="11" spans="1:19" ht="19.5" customHeight="1">
      <c r="A11" s="1170" t="s">
        <v>55</v>
      </c>
      <c r="B11" s="1170"/>
      <c r="C11" s="848">
        <v>0</v>
      </c>
      <c r="D11" s="848">
        <v>0</v>
      </c>
      <c r="E11" s="848">
        <v>0</v>
      </c>
      <c r="F11" s="848">
        <v>0</v>
      </c>
      <c r="G11" s="848">
        <v>0</v>
      </c>
      <c r="H11" s="848">
        <v>0</v>
      </c>
      <c r="I11" s="848">
        <v>0</v>
      </c>
      <c r="J11" s="848">
        <v>0</v>
      </c>
      <c r="K11" s="848">
        <v>0</v>
      </c>
      <c r="L11" s="848">
        <v>0</v>
      </c>
      <c r="M11" s="848">
        <v>0</v>
      </c>
      <c r="N11" s="848">
        <v>0</v>
      </c>
      <c r="O11" s="848">
        <f t="shared" si="0"/>
        <v>0</v>
      </c>
      <c r="P11" s="848">
        <f t="shared" si="1"/>
        <v>0</v>
      </c>
      <c r="Q11" s="848">
        <f t="shared" si="2"/>
        <v>0</v>
      </c>
      <c r="R11" s="1178" t="s">
        <v>676</v>
      </c>
      <c r="S11" s="1178"/>
    </row>
    <row r="12" spans="1:19" ht="19.5" customHeight="1">
      <c r="A12" s="1485" t="s">
        <v>295</v>
      </c>
      <c r="B12" s="499" t="s">
        <v>270</v>
      </c>
      <c r="C12" s="848">
        <v>0</v>
      </c>
      <c r="D12" s="848">
        <v>0</v>
      </c>
      <c r="E12" s="848">
        <v>0</v>
      </c>
      <c r="F12" s="848">
        <v>0</v>
      </c>
      <c r="G12" s="848">
        <v>0</v>
      </c>
      <c r="H12" s="848">
        <v>0</v>
      </c>
      <c r="I12" s="848">
        <v>0</v>
      </c>
      <c r="J12" s="848">
        <v>0</v>
      </c>
      <c r="K12" s="848">
        <v>0</v>
      </c>
      <c r="L12" s="848">
        <v>0</v>
      </c>
      <c r="M12" s="848">
        <v>0</v>
      </c>
      <c r="N12" s="848">
        <v>0</v>
      </c>
      <c r="O12" s="848">
        <f t="shared" si="0"/>
        <v>0</v>
      </c>
      <c r="P12" s="848">
        <f t="shared" si="1"/>
        <v>0</v>
      </c>
      <c r="Q12" s="848">
        <f t="shared" si="2"/>
        <v>0</v>
      </c>
      <c r="R12" s="502" t="s">
        <v>288</v>
      </c>
      <c r="S12" s="1220" t="s">
        <v>167</v>
      </c>
    </row>
    <row r="13" spans="1:19" ht="19.5" customHeight="1">
      <c r="A13" s="1485"/>
      <c r="B13" s="499" t="s">
        <v>271</v>
      </c>
      <c r="C13" s="848">
        <v>0</v>
      </c>
      <c r="D13" s="848">
        <v>0</v>
      </c>
      <c r="E13" s="848">
        <v>0</v>
      </c>
      <c r="F13" s="848">
        <v>0</v>
      </c>
      <c r="G13" s="848">
        <v>0</v>
      </c>
      <c r="H13" s="848">
        <v>0</v>
      </c>
      <c r="I13" s="848">
        <v>0</v>
      </c>
      <c r="J13" s="848">
        <v>0</v>
      </c>
      <c r="K13" s="848">
        <v>0</v>
      </c>
      <c r="L13" s="848">
        <v>0</v>
      </c>
      <c r="M13" s="848">
        <v>0</v>
      </c>
      <c r="N13" s="848">
        <v>0</v>
      </c>
      <c r="O13" s="848">
        <f t="shared" si="0"/>
        <v>0</v>
      </c>
      <c r="P13" s="848">
        <f t="shared" si="1"/>
        <v>0</v>
      </c>
      <c r="Q13" s="848">
        <f t="shared" si="2"/>
        <v>0</v>
      </c>
      <c r="R13" s="502" t="s">
        <v>289</v>
      </c>
      <c r="S13" s="1220"/>
    </row>
    <row r="14" spans="1:19" ht="19.5" customHeight="1">
      <c r="A14" s="1485"/>
      <c r="B14" s="499" t="s">
        <v>272</v>
      </c>
      <c r="C14" s="848">
        <v>0</v>
      </c>
      <c r="D14" s="848">
        <v>0</v>
      </c>
      <c r="E14" s="848">
        <v>0</v>
      </c>
      <c r="F14" s="848">
        <v>0</v>
      </c>
      <c r="G14" s="848">
        <v>0</v>
      </c>
      <c r="H14" s="848">
        <v>0</v>
      </c>
      <c r="I14" s="848">
        <v>0</v>
      </c>
      <c r="J14" s="848">
        <v>0</v>
      </c>
      <c r="K14" s="848">
        <v>0</v>
      </c>
      <c r="L14" s="848">
        <v>0</v>
      </c>
      <c r="M14" s="848">
        <v>0</v>
      </c>
      <c r="N14" s="848">
        <v>0</v>
      </c>
      <c r="O14" s="848">
        <f t="shared" si="0"/>
        <v>0</v>
      </c>
      <c r="P14" s="848">
        <f t="shared" si="1"/>
        <v>0</v>
      </c>
      <c r="Q14" s="848">
        <f t="shared" si="2"/>
        <v>0</v>
      </c>
      <c r="R14" s="502" t="s">
        <v>290</v>
      </c>
      <c r="S14" s="1220"/>
    </row>
    <row r="15" spans="1:19" ht="19.5" customHeight="1">
      <c r="A15" s="1485"/>
      <c r="B15" s="499" t="s">
        <v>267</v>
      </c>
      <c r="C15" s="848">
        <v>0</v>
      </c>
      <c r="D15" s="848">
        <v>0</v>
      </c>
      <c r="E15" s="848">
        <v>0</v>
      </c>
      <c r="F15" s="848">
        <v>0</v>
      </c>
      <c r="G15" s="848">
        <v>0</v>
      </c>
      <c r="H15" s="848">
        <v>0</v>
      </c>
      <c r="I15" s="848">
        <v>0</v>
      </c>
      <c r="J15" s="848">
        <v>0</v>
      </c>
      <c r="K15" s="848">
        <v>0</v>
      </c>
      <c r="L15" s="848">
        <v>0</v>
      </c>
      <c r="M15" s="848">
        <v>0</v>
      </c>
      <c r="N15" s="848">
        <v>0</v>
      </c>
      <c r="O15" s="848">
        <f t="shared" si="0"/>
        <v>0</v>
      </c>
      <c r="P15" s="848">
        <f t="shared" si="1"/>
        <v>0</v>
      </c>
      <c r="Q15" s="848">
        <f t="shared" si="2"/>
        <v>0</v>
      </c>
      <c r="R15" s="502" t="s">
        <v>291</v>
      </c>
      <c r="S15" s="1220"/>
    </row>
    <row r="16" spans="1:19" ht="19.5" customHeight="1">
      <c r="A16" s="1485"/>
      <c r="B16" s="499" t="s">
        <v>268</v>
      </c>
      <c r="C16" s="848">
        <v>0</v>
      </c>
      <c r="D16" s="848">
        <v>0</v>
      </c>
      <c r="E16" s="848">
        <v>0</v>
      </c>
      <c r="F16" s="848">
        <v>0</v>
      </c>
      <c r="G16" s="848">
        <v>0</v>
      </c>
      <c r="H16" s="848">
        <v>0</v>
      </c>
      <c r="I16" s="848">
        <v>0</v>
      </c>
      <c r="J16" s="848">
        <v>0</v>
      </c>
      <c r="K16" s="848">
        <v>0</v>
      </c>
      <c r="L16" s="848">
        <v>0</v>
      </c>
      <c r="M16" s="848">
        <v>0</v>
      </c>
      <c r="N16" s="848">
        <v>0</v>
      </c>
      <c r="O16" s="848">
        <f t="shared" si="0"/>
        <v>0</v>
      </c>
      <c r="P16" s="848">
        <f t="shared" si="1"/>
        <v>0</v>
      </c>
      <c r="Q16" s="848">
        <f t="shared" si="2"/>
        <v>0</v>
      </c>
      <c r="R16" s="502" t="s">
        <v>292</v>
      </c>
      <c r="S16" s="1220"/>
    </row>
    <row r="17" spans="1:19" ht="19.5" customHeight="1">
      <c r="A17" s="1485"/>
      <c r="B17" s="499" t="s">
        <v>269</v>
      </c>
      <c r="C17" s="848">
        <v>0</v>
      </c>
      <c r="D17" s="848">
        <v>0</v>
      </c>
      <c r="E17" s="848">
        <v>0</v>
      </c>
      <c r="F17" s="848">
        <v>0</v>
      </c>
      <c r="G17" s="848">
        <v>0</v>
      </c>
      <c r="H17" s="848">
        <v>0</v>
      </c>
      <c r="I17" s="848">
        <v>0</v>
      </c>
      <c r="J17" s="848">
        <v>0</v>
      </c>
      <c r="K17" s="848">
        <v>0</v>
      </c>
      <c r="L17" s="848">
        <v>0</v>
      </c>
      <c r="M17" s="848">
        <v>0</v>
      </c>
      <c r="N17" s="848">
        <v>0</v>
      </c>
      <c r="O17" s="848">
        <f t="shared" si="0"/>
        <v>0</v>
      </c>
      <c r="P17" s="848">
        <f t="shared" si="1"/>
        <v>0</v>
      </c>
      <c r="Q17" s="848">
        <f t="shared" si="2"/>
        <v>0</v>
      </c>
      <c r="R17" s="502" t="s">
        <v>293</v>
      </c>
      <c r="S17" s="1220"/>
    </row>
    <row r="18" spans="1:19" ht="19.5" customHeight="1">
      <c r="A18" s="486" t="s">
        <v>63</v>
      </c>
      <c r="B18" s="97"/>
      <c r="C18" s="848">
        <v>0</v>
      </c>
      <c r="D18" s="848">
        <v>0</v>
      </c>
      <c r="E18" s="848">
        <v>0</v>
      </c>
      <c r="F18" s="848">
        <v>0</v>
      </c>
      <c r="G18" s="848">
        <v>0</v>
      </c>
      <c r="H18" s="848">
        <v>0</v>
      </c>
      <c r="I18" s="848">
        <v>0</v>
      </c>
      <c r="J18" s="848">
        <v>0</v>
      </c>
      <c r="K18" s="848">
        <v>0</v>
      </c>
      <c r="L18" s="848">
        <v>0</v>
      </c>
      <c r="M18" s="848">
        <v>0</v>
      </c>
      <c r="N18" s="848">
        <v>0</v>
      </c>
      <c r="O18" s="848">
        <f t="shared" si="0"/>
        <v>0</v>
      </c>
      <c r="P18" s="848">
        <f t="shared" si="1"/>
        <v>0</v>
      </c>
      <c r="Q18" s="848">
        <f t="shared" si="2"/>
        <v>0</v>
      </c>
      <c r="R18" s="1178" t="s">
        <v>281</v>
      </c>
      <c r="S18" s="1178"/>
    </row>
    <row r="19" spans="1:19" ht="19.5" customHeight="1">
      <c r="A19" s="1170" t="s">
        <v>64</v>
      </c>
      <c r="B19" s="1170"/>
      <c r="C19" s="848">
        <v>0</v>
      </c>
      <c r="D19" s="848">
        <v>1</v>
      </c>
      <c r="E19" s="848">
        <v>0</v>
      </c>
      <c r="F19" s="848">
        <v>2</v>
      </c>
      <c r="G19" s="848">
        <v>0</v>
      </c>
      <c r="H19" s="848">
        <v>0</v>
      </c>
      <c r="I19" s="848">
        <v>0</v>
      </c>
      <c r="J19" s="848">
        <v>0</v>
      </c>
      <c r="K19" s="848">
        <v>0</v>
      </c>
      <c r="L19" s="848">
        <v>2</v>
      </c>
      <c r="M19" s="848">
        <v>0</v>
      </c>
      <c r="N19" s="848">
        <v>0</v>
      </c>
      <c r="O19" s="848">
        <f t="shared" si="0"/>
        <v>0</v>
      </c>
      <c r="P19" s="848">
        <f t="shared" si="1"/>
        <v>5</v>
      </c>
      <c r="Q19" s="848">
        <f t="shared" si="2"/>
        <v>5</v>
      </c>
      <c r="R19" s="1178" t="s">
        <v>177</v>
      </c>
      <c r="S19" s="1178"/>
    </row>
    <row r="20" spans="1:19" ht="19.5" customHeight="1">
      <c r="A20" s="1170" t="s">
        <v>65</v>
      </c>
      <c r="B20" s="1170"/>
      <c r="C20" s="848">
        <v>0</v>
      </c>
      <c r="D20" s="848">
        <v>0</v>
      </c>
      <c r="E20" s="848">
        <v>0</v>
      </c>
      <c r="F20" s="848">
        <v>0</v>
      </c>
      <c r="G20" s="848">
        <v>0</v>
      </c>
      <c r="H20" s="848">
        <v>0</v>
      </c>
      <c r="I20" s="848">
        <v>0</v>
      </c>
      <c r="J20" s="848">
        <v>0</v>
      </c>
      <c r="K20" s="848">
        <v>0</v>
      </c>
      <c r="L20" s="848">
        <v>0</v>
      </c>
      <c r="M20" s="848">
        <v>0</v>
      </c>
      <c r="N20" s="848">
        <v>0</v>
      </c>
      <c r="O20" s="848">
        <f t="shared" si="0"/>
        <v>0</v>
      </c>
      <c r="P20" s="848">
        <f t="shared" si="1"/>
        <v>0</v>
      </c>
      <c r="Q20" s="848">
        <f t="shared" si="2"/>
        <v>0</v>
      </c>
      <c r="R20" s="1178" t="s">
        <v>178</v>
      </c>
      <c r="S20" s="1178"/>
    </row>
    <row r="21" spans="1:19" ht="19.5" customHeight="1">
      <c r="A21" s="1170" t="s">
        <v>66</v>
      </c>
      <c r="B21" s="1170"/>
      <c r="C21" s="848">
        <v>0</v>
      </c>
      <c r="D21" s="848">
        <v>0</v>
      </c>
      <c r="E21" s="848">
        <v>0</v>
      </c>
      <c r="F21" s="848">
        <v>0</v>
      </c>
      <c r="G21" s="848">
        <v>0</v>
      </c>
      <c r="H21" s="848">
        <v>0</v>
      </c>
      <c r="I21" s="848">
        <v>0</v>
      </c>
      <c r="J21" s="848">
        <v>0</v>
      </c>
      <c r="K21" s="848">
        <v>0</v>
      </c>
      <c r="L21" s="848">
        <v>0</v>
      </c>
      <c r="M21" s="848">
        <v>0</v>
      </c>
      <c r="N21" s="848">
        <v>0</v>
      </c>
      <c r="O21" s="848">
        <f t="shared" si="0"/>
        <v>0</v>
      </c>
      <c r="P21" s="848">
        <f t="shared" si="1"/>
        <v>0</v>
      </c>
      <c r="Q21" s="848">
        <f t="shared" si="2"/>
        <v>0</v>
      </c>
      <c r="R21" s="1178" t="s">
        <v>285</v>
      </c>
      <c r="S21" s="1178"/>
    </row>
    <row r="22" spans="1:19" ht="19.5" customHeight="1">
      <c r="A22" s="1170" t="s">
        <v>133</v>
      </c>
      <c r="B22" s="1170"/>
      <c r="C22" s="848">
        <v>3</v>
      </c>
      <c r="D22" s="848">
        <v>1</v>
      </c>
      <c r="E22" s="848">
        <v>2</v>
      </c>
      <c r="F22" s="848">
        <v>1</v>
      </c>
      <c r="G22" s="848">
        <v>2</v>
      </c>
      <c r="H22" s="848">
        <v>0</v>
      </c>
      <c r="I22" s="848">
        <v>3</v>
      </c>
      <c r="J22" s="848">
        <v>0</v>
      </c>
      <c r="K22" s="848">
        <v>6</v>
      </c>
      <c r="L22" s="848">
        <v>0</v>
      </c>
      <c r="M22" s="848">
        <v>3</v>
      </c>
      <c r="N22" s="848">
        <v>0</v>
      </c>
      <c r="O22" s="848">
        <f t="shared" si="0"/>
        <v>19</v>
      </c>
      <c r="P22" s="848">
        <f t="shared" si="1"/>
        <v>2</v>
      </c>
      <c r="Q22" s="848">
        <f t="shared" si="2"/>
        <v>21</v>
      </c>
      <c r="R22" s="1178" t="s">
        <v>853</v>
      </c>
      <c r="S22" s="1178"/>
    </row>
    <row r="23" spans="1:19" ht="19.5" customHeight="1">
      <c r="A23" s="1170" t="s">
        <v>68</v>
      </c>
      <c r="B23" s="1170"/>
      <c r="C23" s="848">
        <v>0</v>
      </c>
      <c r="D23" s="848">
        <v>2</v>
      </c>
      <c r="E23" s="848">
        <v>0</v>
      </c>
      <c r="F23" s="848">
        <v>0</v>
      </c>
      <c r="G23" s="848">
        <v>0</v>
      </c>
      <c r="H23" s="848">
        <v>3</v>
      </c>
      <c r="I23" s="848">
        <v>0</v>
      </c>
      <c r="J23" s="848">
        <v>4</v>
      </c>
      <c r="K23" s="848">
        <v>0</v>
      </c>
      <c r="L23" s="848">
        <v>2</v>
      </c>
      <c r="M23" s="848">
        <v>0</v>
      </c>
      <c r="N23" s="848">
        <v>0</v>
      </c>
      <c r="O23" s="848">
        <f t="shared" si="0"/>
        <v>0</v>
      </c>
      <c r="P23" s="848">
        <f t="shared" si="1"/>
        <v>11</v>
      </c>
      <c r="Q23" s="848">
        <f t="shared" si="2"/>
        <v>11</v>
      </c>
      <c r="R23" s="1178" t="s">
        <v>287</v>
      </c>
      <c r="S23" s="1178"/>
    </row>
    <row r="24" spans="1:19" ht="19.5" customHeight="1">
      <c r="A24" s="1170" t="s">
        <v>69</v>
      </c>
      <c r="B24" s="1170"/>
      <c r="C24" s="848">
        <v>0</v>
      </c>
      <c r="D24" s="848">
        <v>0</v>
      </c>
      <c r="E24" s="848">
        <v>0</v>
      </c>
      <c r="F24" s="848">
        <v>0</v>
      </c>
      <c r="G24" s="848">
        <v>0</v>
      </c>
      <c r="H24" s="848">
        <v>0</v>
      </c>
      <c r="I24" s="848">
        <v>0</v>
      </c>
      <c r="J24" s="848">
        <v>0</v>
      </c>
      <c r="K24" s="848">
        <v>0</v>
      </c>
      <c r="L24" s="848">
        <v>0</v>
      </c>
      <c r="M24" s="848">
        <v>0</v>
      </c>
      <c r="N24" s="848">
        <v>0</v>
      </c>
      <c r="O24" s="848">
        <f t="shared" si="0"/>
        <v>0</v>
      </c>
      <c r="P24" s="848">
        <f t="shared" si="1"/>
        <v>0</v>
      </c>
      <c r="Q24" s="848">
        <f t="shared" si="2"/>
        <v>0</v>
      </c>
      <c r="R24" s="1178" t="s">
        <v>182</v>
      </c>
      <c r="S24" s="1178"/>
    </row>
    <row r="25" spans="1:19" ht="19.5" customHeight="1">
      <c r="A25" s="1170" t="s">
        <v>70</v>
      </c>
      <c r="B25" s="1170"/>
      <c r="C25" s="848">
        <v>0</v>
      </c>
      <c r="D25" s="848">
        <v>0</v>
      </c>
      <c r="E25" s="848">
        <v>0</v>
      </c>
      <c r="F25" s="848">
        <v>0</v>
      </c>
      <c r="G25" s="848">
        <v>0</v>
      </c>
      <c r="H25" s="848">
        <v>0</v>
      </c>
      <c r="I25" s="848">
        <v>0</v>
      </c>
      <c r="J25" s="848">
        <v>0</v>
      </c>
      <c r="K25" s="848">
        <v>0</v>
      </c>
      <c r="L25" s="848">
        <v>0</v>
      </c>
      <c r="M25" s="848">
        <v>0</v>
      </c>
      <c r="N25" s="848">
        <v>0</v>
      </c>
      <c r="O25" s="848">
        <f t="shared" si="0"/>
        <v>0</v>
      </c>
      <c r="P25" s="848">
        <f t="shared" si="1"/>
        <v>0</v>
      </c>
      <c r="Q25" s="848">
        <f t="shared" si="2"/>
        <v>0</v>
      </c>
      <c r="R25" s="1178" t="s">
        <v>183</v>
      </c>
      <c r="S25" s="1178"/>
    </row>
    <row r="26" spans="1:19" ht="19.5" customHeight="1">
      <c r="A26" s="1170" t="s">
        <v>71</v>
      </c>
      <c r="B26" s="1170"/>
      <c r="C26" s="848">
        <v>0</v>
      </c>
      <c r="D26" s="848">
        <v>0</v>
      </c>
      <c r="E26" s="848">
        <v>0</v>
      </c>
      <c r="F26" s="848">
        <v>0</v>
      </c>
      <c r="G26" s="848">
        <v>0</v>
      </c>
      <c r="H26" s="848">
        <v>0</v>
      </c>
      <c r="I26" s="848">
        <v>0</v>
      </c>
      <c r="J26" s="848">
        <v>0</v>
      </c>
      <c r="K26" s="848">
        <v>0</v>
      </c>
      <c r="L26" s="848">
        <v>0</v>
      </c>
      <c r="M26" s="848">
        <v>0</v>
      </c>
      <c r="N26" s="848">
        <v>0</v>
      </c>
      <c r="O26" s="848">
        <f t="shared" si="0"/>
        <v>0</v>
      </c>
      <c r="P26" s="848">
        <f t="shared" si="1"/>
        <v>0</v>
      </c>
      <c r="Q26" s="848">
        <f t="shared" si="2"/>
        <v>0</v>
      </c>
      <c r="R26" s="1178" t="s">
        <v>671</v>
      </c>
      <c r="S26" s="1178"/>
    </row>
    <row r="27" spans="1:19" ht="19.5" customHeight="1" thickBot="1">
      <c r="A27" s="1301" t="s">
        <v>72</v>
      </c>
      <c r="B27" s="1301"/>
      <c r="C27" s="851">
        <v>0</v>
      </c>
      <c r="D27" s="851">
        <v>0</v>
      </c>
      <c r="E27" s="851">
        <v>0</v>
      </c>
      <c r="F27" s="851">
        <v>0</v>
      </c>
      <c r="G27" s="851">
        <v>0</v>
      </c>
      <c r="H27" s="851">
        <v>0</v>
      </c>
      <c r="I27" s="851">
        <v>0</v>
      </c>
      <c r="J27" s="851">
        <v>0</v>
      </c>
      <c r="K27" s="851">
        <v>0</v>
      </c>
      <c r="L27" s="851">
        <v>0</v>
      </c>
      <c r="M27" s="851">
        <v>0</v>
      </c>
      <c r="N27" s="851">
        <v>0</v>
      </c>
      <c r="O27" s="851">
        <f t="shared" si="0"/>
        <v>0</v>
      </c>
      <c r="P27" s="851">
        <f t="shared" si="1"/>
        <v>0</v>
      </c>
      <c r="Q27" s="851">
        <f t="shared" si="2"/>
        <v>0</v>
      </c>
      <c r="R27" s="1258" t="s">
        <v>282</v>
      </c>
      <c r="S27" s="1258"/>
    </row>
    <row r="28" spans="1:19" ht="19.5" customHeight="1" thickBot="1">
      <c r="A28" s="1108" t="s">
        <v>32</v>
      </c>
      <c r="B28" s="1108"/>
      <c r="C28" s="849">
        <f>SUM(C8:C27)</f>
        <v>3</v>
      </c>
      <c r="D28" s="849">
        <f t="shared" ref="D28:Q28" si="3">SUM(D8:D27)</f>
        <v>4</v>
      </c>
      <c r="E28" s="849">
        <f t="shared" si="3"/>
        <v>2</v>
      </c>
      <c r="F28" s="849">
        <f t="shared" si="3"/>
        <v>3</v>
      </c>
      <c r="G28" s="849">
        <f t="shared" si="3"/>
        <v>2</v>
      </c>
      <c r="H28" s="849">
        <f t="shared" si="3"/>
        <v>3</v>
      </c>
      <c r="I28" s="849">
        <f t="shared" si="3"/>
        <v>3</v>
      </c>
      <c r="J28" s="849">
        <f t="shared" si="3"/>
        <v>4</v>
      </c>
      <c r="K28" s="849">
        <f t="shared" si="3"/>
        <v>6</v>
      </c>
      <c r="L28" s="849">
        <f t="shared" si="3"/>
        <v>4</v>
      </c>
      <c r="M28" s="849">
        <f t="shared" si="3"/>
        <v>3</v>
      </c>
      <c r="N28" s="849">
        <f t="shared" si="3"/>
        <v>0</v>
      </c>
      <c r="O28" s="849">
        <f t="shared" si="3"/>
        <v>19</v>
      </c>
      <c r="P28" s="849">
        <f t="shared" si="3"/>
        <v>18</v>
      </c>
      <c r="Q28" s="849">
        <f t="shared" si="3"/>
        <v>37</v>
      </c>
      <c r="R28" s="1260" t="s">
        <v>169</v>
      </c>
      <c r="S28" s="1260"/>
    </row>
    <row r="29" spans="1:19" ht="13.5" thickTop="1">
      <c r="A29" s="89"/>
      <c r="B29" s="89"/>
      <c r="C29" s="89"/>
      <c r="D29" s="89"/>
      <c r="E29" s="89"/>
      <c r="F29" s="89"/>
      <c r="G29" s="89"/>
      <c r="H29" s="89"/>
      <c r="I29" s="89"/>
      <c r="J29" s="89"/>
      <c r="K29" s="89"/>
      <c r="L29" s="89"/>
      <c r="M29" s="89"/>
      <c r="N29" s="89"/>
      <c r="O29" s="89"/>
      <c r="P29" s="89"/>
      <c r="Q29" s="89"/>
      <c r="R29" s="342"/>
      <c r="S29" s="342"/>
    </row>
    <row r="30" spans="1:19">
      <c r="R30" s="322"/>
      <c r="S30" s="322"/>
    </row>
    <row r="89" spans="3:15">
      <c r="C89" s="140"/>
      <c r="D89" s="140"/>
      <c r="E89" s="140"/>
      <c r="F89" s="140"/>
      <c r="G89" s="140"/>
      <c r="H89" s="140"/>
      <c r="I89" s="140"/>
      <c r="J89" s="140"/>
      <c r="K89" s="140"/>
      <c r="L89" s="140"/>
      <c r="M89" s="140"/>
      <c r="N89" s="140"/>
      <c r="O89" s="140"/>
    </row>
    <row r="90" spans="3:15">
      <c r="C90" s="140"/>
      <c r="D90" s="140"/>
      <c r="E90" s="140"/>
      <c r="F90" s="140"/>
      <c r="G90" s="140"/>
      <c r="H90" s="140"/>
      <c r="I90" s="140"/>
      <c r="J90" s="140"/>
      <c r="K90" s="140"/>
      <c r="L90" s="140"/>
      <c r="M90" s="140"/>
      <c r="N90" s="140"/>
      <c r="O90" s="140"/>
    </row>
    <row r="91" spans="3:15">
      <c r="C91" s="140"/>
      <c r="D91" s="140"/>
      <c r="E91" s="140"/>
      <c r="F91" s="140"/>
      <c r="G91" s="140"/>
      <c r="H91" s="140"/>
      <c r="I91" s="140"/>
      <c r="J91" s="140"/>
      <c r="K91" s="140"/>
      <c r="L91" s="140"/>
      <c r="M91" s="140"/>
      <c r="N91" s="140"/>
      <c r="O91" s="140"/>
    </row>
    <row r="92" spans="3:15">
      <c r="C92" s="140"/>
      <c r="D92" s="140"/>
      <c r="E92" s="140"/>
      <c r="F92" s="140"/>
      <c r="G92" s="140"/>
      <c r="H92" s="140"/>
      <c r="I92" s="140"/>
      <c r="J92" s="140"/>
      <c r="K92" s="140"/>
      <c r="L92" s="140"/>
      <c r="M92" s="140"/>
      <c r="N92" s="140"/>
      <c r="O92" s="140"/>
    </row>
  </sheetData>
  <mergeCells count="51">
    <mergeCell ref="R3:S3"/>
    <mergeCell ref="A4:B7"/>
    <mergeCell ref="A3:B3"/>
    <mergeCell ref="C4:D4"/>
    <mergeCell ref="E4:F4"/>
    <mergeCell ref="G4:H4"/>
    <mergeCell ref="I4:J4"/>
    <mergeCell ref="O4:Q4"/>
    <mergeCell ref="M5:N5"/>
    <mergeCell ref="O5:Q5"/>
    <mergeCell ref="K4:L4"/>
    <mergeCell ref="M4:N4"/>
    <mergeCell ref="K5:L5"/>
    <mergeCell ref="A1:S1"/>
    <mergeCell ref="A2:S2"/>
    <mergeCell ref="A21:B21"/>
    <mergeCell ref="R21:S21"/>
    <mergeCell ref="A20:B20"/>
    <mergeCell ref="R20:S20"/>
    <mergeCell ref="A19:B19"/>
    <mergeCell ref="R19:S19"/>
    <mergeCell ref="R4:S7"/>
    <mergeCell ref="C5:D5"/>
    <mergeCell ref="E5:F5"/>
    <mergeCell ref="G5:H5"/>
    <mergeCell ref="I5:J5"/>
    <mergeCell ref="A11:B11"/>
    <mergeCell ref="R9:S9"/>
    <mergeCell ref="S12:S17"/>
    <mergeCell ref="R24:S24"/>
    <mergeCell ref="A25:B25"/>
    <mergeCell ref="R25:S25"/>
    <mergeCell ref="A22:B22"/>
    <mergeCell ref="R22:S22"/>
    <mergeCell ref="A23:B23"/>
    <mergeCell ref="A24:B24"/>
    <mergeCell ref="R23:S23"/>
    <mergeCell ref="R28:S28"/>
    <mergeCell ref="A26:B26"/>
    <mergeCell ref="R26:S26"/>
    <mergeCell ref="A27:B27"/>
    <mergeCell ref="R27:S27"/>
    <mergeCell ref="A28:B28"/>
    <mergeCell ref="A8:B8"/>
    <mergeCell ref="R8:S8"/>
    <mergeCell ref="R18:S18"/>
    <mergeCell ref="A12:A17"/>
    <mergeCell ref="R10:S10"/>
    <mergeCell ref="A10:B10"/>
    <mergeCell ref="A9:B9"/>
    <mergeCell ref="R11:S11"/>
  </mergeCells>
  <printOptions horizontalCentered="1"/>
  <pageMargins left="1" right="1" top="1" bottom="1" header="1" footer="1"/>
  <pageSetup paperSize="9" scale="80" firstPageNumber="110" orientation="landscape" useFirstPageNumber="1"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7" tint="-0.249977111117893"/>
  </sheetPr>
  <dimension ref="A1:S96"/>
  <sheetViews>
    <sheetView rightToLeft="1" view="pageBreakPreview" zoomScale="80" zoomScaleSheetLayoutView="80" workbookViewId="0">
      <selection activeCell="AA59" sqref="AA59"/>
    </sheetView>
  </sheetViews>
  <sheetFormatPr defaultRowHeight="12.75"/>
  <cols>
    <col min="1" max="1" width="4.42578125" style="133" customWidth="1"/>
    <col min="2" max="2" width="12.140625" style="133" customWidth="1"/>
    <col min="3" max="3" width="7.140625" style="133" customWidth="1"/>
    <col min="4" max="5" width="7.85546875" style="133" customWidth="1"/>
    <col min="6" max="6" width="7.140625" style="133" customWidth="1"/>
    <col min="7" max="7" width="7.5703125" style="133" customWidth="1"/>
    <col min="8" max="8" width="7.140625" style="133" customWidth="1"/>
    <col min="9" max="10" width="8.7109375" style="133" customWidth="1"/>
    <col min="11" max="13" width="7.85546875" style="133" customWidth="1"/>
    <col min="14" max="14" width="7.42578125" style="133" customWidth="1"/>
    <col min="15" max="16" width="8.7109375" style="133" customWidth="1"/>
    <col min="17" max="17" width="7.85546875" style="133" customWidth="1"/>
    <col min="18" max="18" width="14.28515625" style="133" customWidth="1"/>
    <col min="19" max="19" width="4.85546875" style="133" customWidth="1"/>
    <col min="20" max="16384" width="9.140625" style="133"/>
  </cols>
  <sheetData>
    <row r="1" spans="1:19" ht="21.75" customHeight="1">
      <c r="A1" s="1205" t="s">
        <v>1319</v>
      </c>
      <c r="B1" s="1205"/>
      <c r="C1" s="1205"/>
      <c r="D1" s="1205"/>
      <c r="E1" s="1205"/>
      <c r="F1" s="1205"/>
      <c r="G1" s="1205"/>
      <c r="H1" s="1205"/>
      <c r="I1" s="1205"/>
      <c r="J1" s="1205"/>
      <c r="K1" s="1205"/>
      <c r="L1" s="1205"/>
      <c r="M1" s="1205"/>
      <c r="N1" s="1205"/>
      <c r="O1" s="1205"/>
      <c r="P1" s="1205"/>
      <c r="Q1" s="1205"/>
      <c r="R1" s="1205"/>
      <c r="S1" s="1205"/>
    </row>
    <row r="2" spans="1:19" ht="16.5" customHeight="1">
      <c r="A2" s="1206" t="s">
        <v>841</v>
      </c>
      <c r="B2" s="1206"/>
      <c r="C2" s="1206"/>
      <c r="D2" s="1206"/>
      <c r="E2" s="1206"/>
      <c r="F2" s="1206"/>
      <c r="G2" s="1206"/>
      <c r="H2" s="1206"/>
      <c r="I2" s="1206"/>
      <c r="J2" s="1206"/>
      <c r="K2" s="1206"/>
      <c r="L2" s="1206"/>
      <c r="M2" s="1206"/>
      <c r="N2" s="1206"/>
      <c r="O2" s="1206"/>
      <c r="P2" s="1206"/>
      <c r="Q2" s="1206"/>
      <c r="R2" s="1206"/>
      <c r="S2" s="1206"/>
    </row>
    <row r="3" spans="1:19" ht="18.75" thickBot="1">
      <c r="A3" s="1428" t="s">
        <v>1149</v>
      </c>
      <c r="B3" s="1428"/>
      <c r="C3" s="109"/>
      <c r="D3" s="109"/>
      <c r="E3" s="109"/>
      <c r="F3" s="109"/>
      <c r="G3" s="109"/>
      <c r="H3" s="109"/>
      <c r="I3" s="109"/>
      <c r="J3" s="109"/>
      <c r="K3" s="109"/>
      <c r="L3" s="109"/>
      <c r="M3" s="109"/>
      <c r="N3" s="145"/>
      <c r="O3" s="145"/>
      <c r="P3" s="147"/>
      <c r="Q3" s="147"/>
      <c r="R3" s="1429" t="s">
        <v>1150</v>
      </c>
      <c r="S3" s="1429"/>
    </row>
    <row r="4" spans="1:19" ht="22.5" customHeight="1" thickTop="1">
      <c r="A4" s="1140" t="s">
        <v>40</v>
      </c>
      <c r="B4" s="1140"/>
      <c r="C4" s="1188" t="s">
        <v>93</v>
      </c>
      <c r="D4" s="1188"/>
      <c r="E4" s="1188" t="s">
        <v>98</v>
      </c>
      <c r="F4" s="1188"/>
      <c r="G4" s="1188" t="s">
        <v>95</v>
      </c>
      <c r="H4" s="1188"/>
      <c r="I4" s="1188" t="s">
        <v>96</v>
      </c>
      <c r="J4" s="1188"/>
      <c r="K4" s="1188" t="s">
        <v>97</v>
      </c>
      <c r="L4" s="1188"/>
      <c r="M4" s="1188" t="s">
        <v>31</v>
      </c>
      <c r="N4" s="1188"/>
      <c r="O4" s="1188" t="s">
        <v>1335</v>
      </c>
      <c r="P4" s="1188"/>
      <c r="Q4" s="1188"/>
      <c r="R4" s="1164" t="s">
        <v>168</v>
      </c>
      <c r="S4" s="1164"/>
    </row>
    <row r="5" spans="1:19" ht="18.75" customHeight="1">
      <c r="A5" s="1141"/>
      <c r="B5" s="1141"/>
      <c r="C5" s="1168" t="s">
        <v>233</v>
      </c>
      <c r="D5" s="1168"/>
      <c r="E5" s="1168" t="s">
        <v>234</v>
      </c>
      <c r="F5" s="1168"/>
      <c r="G5" s="1168" t="s">
        <v>235</v>
      </c>
      <c r="H5" s="1168"/>
      <c r="I5" s="1168" t="s">
        <v>236</v>
      </c>
      <c r="J5" s="1168"/>
      <c r="K5" s="1168" t="s">
        <v>232</v>
      </c>
      <c r="L5" s="1168"/>
      <c r="M5" s="1168" t="s">
        <v>239</v>
      </c>
      <c r="N5" s="1168"/>
      <c r="O5" s="1168" t="s">
        <v>169</v>
      </c>
      <c r="P5" s="1168"/>
      <c r="Q5" s="1168"/>
      <c r="R5" s="1165"/>
      <c r="S5" s="1165"/>
    </row>
    <row r="6" spans="1:19" ht="20.25" customHeight="1">
      <c r="A6" s="1141"/>
      <c r="B6" s="1141"/>
      <c r="C6" s="850" t="s">
        <v>33</v>
      </c>
      <c r="D6" s="850" t="s">
        <v>34</v>
      </c>
      <c r="E6" s="850" t="s">
        <v>33</v>
      </c>
      <c r="F6" s="850" t="s">
        <v>34</v>
      </c>
      <c r="G6" s="850" t="s">
        <v>33</v>
      </c>
      <c r="H6" s="850" t="s">
        <v>34</v>
      </c>
      <c r="I6" s="850" t="s">
        <v>33</v>
      </c>
      <c r="J6" s="850" t="s">
        <v>34</v>
      </c>
      <c r="K6" s="850" t="s">
        <v>33</v>
      </c>
      <c r="L6" s="850" t="s">
        <v>34</v>
      </c>
      <c r="M6" s="850" t="s">
        <v>33</v>
      </c>
      <c r="N6" s="850" t="s">
        <v>34</v>
      </c>
      <c r="O6" s="850" t="s">
        <v>33</v>
      </c>
      <c r="P6" s="850" t="s">
        <v>34</v>
      </c>
      <c r="Q6" s="850" t="s">
        <v>35</v>
      </c>
      <c r="R6" s="1165"/>
      <c r="S6" s="1165"/>
    </row>
    <row r="7" spans="1:19" ht="21" customHeight="1" thickBot="1">
      <c r="A7" s="1141"/>
      <c r="B7" s="1141"/>
      <c r="C7" s="852" t="s">
        <v>173</v>
      </c>
      <c r="D7" s="852" t="s">
        <v>172</v>
      </c>
      <c r="E7" s="852" t="s">
        <v>173</v>
      </c>
      <c r="F7" s="852" t="s">
        <v>172</v>
      </c>
      <c r="G7" s="852" t="s">
        <v>173</v>
      </c>
      <c r="H7" s="852" t="s">
        <v>172</v>
      </c>
      <c r="I7" s="852" t="s">
        <v>173</v>
      </c>
      <c r="J7" s="852" t="s">
        <v>172</v>
      </c>
      <c r="K7" s="852" t="s">
        <v>173</v>
      </c>
      <c r="L7" s="852" t="s">
        <v>172</v>
      </c>
      <c r="M7" s="852" t="s">
        <v>173</v>
      </c>
      <c r="N7" s="852" t="s">
        <v>172</v>
      </c>
      <c r="O7" s="852" t="s">
        <v>173</v>
      </c>
      <c r="P7" s="852" t="s">
        <v>172</v>
      </c>
      <c r="Q7" s="852" t="s">
        <v>169</v>
      </c>
      <c r="R7" s="1165"/>
      <c r="S7" s="1165"/>
    </row>
    <row r="8" spans="1:19" ht="20.25" customHeight="1">
      <c r="A8" s="1157" t="s">
        <v>52</v>
      </c>
      <c r="B8" s="1157"/>
      <c r="C8" s="329">
        <v>0</v>
      </c>
      <c r="D8" s="329">
        <v>0</v>
      </c>
      <c r="E8" s="329">
        <v>0</v>
      </c>
      <c r="F8" s="329">
        <v>0</v>
      </c>
      <c r="G8" s="329">
        <v>0</v>
      </c>
      <c r="H8" s="329">
        <v>0</v>
      </c>
      <c r="I8" s="329">
        <v>0</v>
      </c>
      <c r="J8" s="329">
        <v>0</v>
      </c>
      <c r="K8" s="329">
        <v>0</v>
      </c>
      <c r="L8" s="329">
        <v>0</v>
      </c>
      <c r="M8" s="329">
        <v>0</v>
      </c>
      <c r="N8" s="329">
        <v>0</v>
      </c>
      <c r="O8" s="329">
        <f>SUM(C8,E8,G8,I8,K8,M8)</f>
        <v>0</v>
      </c>
      <c r="P8" s="329">
        <f>SUM(D8,F8,H8,J8,L8,N8)</f>
        <v>0</v>
      </c>
      <c r="Q8" s="329">
        <f>SUM(O8:P8)</f>
        <v>0</v>
      </c>
      <c r="R8" s="1199" t="s">
        <v>583</v>
      </c>
      <c r="S8" s="1199"/>
    </row>
    <row r="9" spans="1:19" ht="20.25" customHeight="1">
      <c r="A9" s="1170" t="s">
        <v>53</v>
      </c>
      <c r="B9" s="1170"/>
      <c r="C9" s="848">
        <v>0</v>
      </c>
      <c r="D9" s="848">
        <v>0</v>
      </c>
      <c r="E9" s="848">
        <v>0</v>
      </c>
      <c r="F9" s="848">
        <v>0</v>
      </c>
      <c r="G9" s="848">
        <v>0</v>
      </c>
      <c r="H9" s="848">
        <v>0</v>
      </c>
      <c r="I9" s="848">
        <v>0</v>
      </c>
      <c r="J9" s="848">
        <v>0</v>
      </c>
      <c r="K9" s="848">
        <v>0</v>
      </c>
      <c r="L9" s="848">
        <v>0</v>
      </c>
      <c r="M9" s="848">
        <v>0</v>
      </c>
      <c r="N9" s="848">
        <v>0</v>
      </c>
      <c r="O9" s="848">
        <f t="shared" ref="O9:O27" si="0">SUM(C9,E9,G9,I9,K9,M9)</f>
        <v>0</v>
      </c>
      <c r="P9" s="848">
        <f t="shared" ref="P9:P27" si="1">SUM(D9,F9,H9,J9,L9,N9)</f>
        <v>0</v>
      </c>
      <c r="Q9" s="848">
        <f t="shared" ref="Q9:Q27" si="2">SUM(O9:P9)</f>
        <v>0</v>
      </c>
      <c r="R9" s="1159" t="s">
        <v>284</v>
      </c>
      <c r="S9" s="1159"/>
    </row>
    <row r="10" spans="1:19" ht="20.25" customHeight="1">
      <c r="A10" s="1170" t="s">
        <v>54</v>
      </c>
      <c r="B10" s="1170"/>
      <c r="C10" s="848">
        <v>1</v>
      </c>
      <c r="D10" s="848">
        <v>1</v>
      </c>
      <c r="E10" s="848">
        <v>0</v>
      </c>
      <c r="F10" s="848">
        <v>0</v>
      </c>
      <c r="G10" s="848">
        <v>0</v>
      </c>
      <c r="H10" s="848">
        <v>1</v>
      </c>
      <c r="I10" s="848">
        <v>0</v>
      </c>
      <c r="J10" s="848">
        <v>0</v>
      </c>
      <c r="K10" s="848">
        <v>0</v>
      </c>
      <c r="L10" s="848">
        <v>1</v>
      </c>
      <c r="M10" s="848">
        <v>0</v>
      </c>
      <c r="N10" s="848">
        <v>0</v>
      </c>
      <c r="O10" s="848">
        <f t="shared" si="0"/>
        <v>1</v>
      </c>
      <c r="P10" s="848">
        <f t="shared" si="1"/>
        <v>3</v>
      </c>
      <c r="Q10" s="848">
        <f t="shared" si="2"/>
        <v>4</v>
      </c>
      <c r="R10" s="1178" t="s">
        <v>175</v>
      </c>
      <c r="S10" s="1178"/>
    </row>
    <row r="11" spans="1:19" ht="20.25" customHeight="1">
      <c r="A11" s="1170" t="s">
        <v>55</v>
      </c>
      <c r="B11" s="1170"/>
      <c r="C11" s="848">
        <v>0</v>
      </c>
      <c r="D11" s="848">
        <v>0</v>
      </c>
      <c r="E11" s="848">
        <v>0</v>
      </c>
      <c r="F11" s="848">
        <v>0</v>
      </c>
      <c r="G11" s="848">
        <v>0</v>
      </c>
      <c r="H11" s="848">
        <v>0</v>
      </c>
      <c r="I11" s="848">
        <v>0</v>
      </c>
      <c r="J11" s="848">
        <v>0</v>
      </c>
      <c r="K11" s="848">
        <v>0</v>
      </c>
      <c r="L11" s="848">
        <v>0</v>
      </c>
      <c r="M11" s="848">
        <v>0</v>
      </c>
      <c r="N11" s="848">
        <v>0</v>
      </c>
      <c r="O11" s="848">
        <f t="shared" si="0"/>
        <v>0</v>
      </c>
      <c r="P11" s="848">
        <f t="shared" si="1"/>
        <v>0</v>
      </c>
      <c r="Q11" s="848">
        <f t="shared" si="2"/>
        <v>0</v>
      </c>
      <c r="R11" s="1178" t="s">
        <v>676</v>
      </c>
      <c r="S11" s="1178"/>
    </row>
    <row r="12" spans="1:19" ht="20.25" customHeight="1">
      <c r="A12" s="1485" t="s">
        <v>295</v>
      </c>
      <c r="B12" s="297" t="s">
        <v>270</v>
      </c>
      <c r="C12" s="848">
        <v>0</v>
      </c>
      <c r="D12" s="848">
        <v>0</v>
      </c>
      <c r="E12" s="848">
        <v>0</v>
      </c>
      <c r="F12" s="848">
        <v>1</v>
      </c>
      <c r="G12" s="848">
        <v>0</v>
      </c>
      <c r="H12" s="848">
        <v>0</v>
      </c>
      <c r="I12" s="848">
        <v>0</v>
      </c>
      <c r="J12" s="848">
        <v>0</v>
      </c>
      <c r="K12" s="848">
        <v>0</v>
      </c>
      <c r="L12" s="848">
        <v>1</v>
      </c>
      <c r="M12" s="848">
        <v>0</v>
      </c>
      <c r="N12" s="848">
        <v>2</v>
      </c>
      <c r="O12" s="848">
        <f t="shared" si="0"/>
        <v>0</v>
      </c>
      <c r="P12" s="848">
        <f t="shared" si="1"/>
        <v>4</v>
      </c>
      <c r="Q12" s="848">
        <f t="shared" si="2"/>
        <v>4</v>
      </c>
      <c r="R12" s="317" t="s">
        <v>288</v>
      </c>
      <c r="S12" s="1220" t="s">
        <v>167</v>
      </c>
    </row>
    <row r="13" spans="1:19" ht="20.25" customHeight="1">
      <c r="A13" s="1485"/>
      <c r="B13" s="297" t="s">
        <v>271</v>
      </c>
      <c r="C13" s="848">
        <v>0</v>
      </c>
      <c r="D13" s="848">
        <v>0</v>
      </c>
      <c r="E13" s="848">
        <v>0</v>
      </c>
      <c r="F13" s="848">
        <v>0</v>
      </c>
      <c r="G13" s="848">
        <v>0</v>
      </c>
      <c r="H13" s="848">
        <v>1</v>
      </c>
      <c r="I13" s="848">
        <v>0</v>
      </c>
      <c r="J13" s="848">
        <v>0</v>
      </c>
      <c r="K13" s="848">
        <v>0</v>
      </c>
      <c r="L13" s="848">
        <v>1</v>
      </c>
      <c r="M13" s="848">
        <v>0</v>
      </c>
      <c r="N13" s="848">
        <v>0</v>
      </c>
      <c r="O13" s="848">
        <f t="shared" si="0"/>
        <v>0</v>
      </c>
      <c r="P13" s="848">
        <f t="shared" si="1"/>
        <v>2</v>
      </c>
      <c r="Q13" s="848">
        <f t="shared" si="2"/>
        <v>2</v>
      </c>
      <c r="R13" s="317" t="s">
        <v>289</v>
      </c>
      <c r="S13" s="1220"/>
    </row>
    <row r="14" spans="1:19" ht="20.25" customHeight="1">
      <c r="A14" s="1485"/>
      <c r="B14" s="297" t="s">
        <v>272</v>
      </c>
      <c r="C14" s="848">
        <v>1</v>
      </c>
      <c r="D14" s="848">
        <v>0</v>
      </c>
      <c r="E14" s="848">
        <v>0</v>
      </c>
      <c r="F14" s="848">
        <v>0</v>
      </c>
      <c r="G14" s="848">
        <v>0</v>
      </c>
      <c r="H14" s="848">
        <v>0</v>
      </c>
      <c r="I14" s="848">
        <v>1</v>
      </c>
      <c r="J14" s="848">
        <v>0</v>
      </c>
      <c r="K14" s="848">
        <v>2</v>
      </c>
      <c r="L14" s="848">
        <v>0</v>
      </c>
      <c r="M14" s="848">
        <v>0</v>
      </c>
      <c r="N14" s="848">
        <v>0</v>
      </c>
      <c r="O14" s="848">
        <f t="shared" si="0"/>
        <v>4</v>
      </c>
      <c r="P14" s="848">
        <f t="shared" si="1"/>
        <v>0</v>
      </c>
      <c r="Q14" s="848">
        <f t="shared" si="2"/>
        <v>4</v>
      </c>
      <c r="R14" s="317" t="s">
        <v>290</v>
      </c>
      <c r="S14" s="1220"/>
    </row>
    <row r="15" spans="1:19" ht="20.25" customHeight="1">
      <c r="A15" s="1485"/>
      <c r="B15" s="297" t="s">
        <v>267</v>
      </c>
      <c r="C15" s="848">
        <v>0</v>
      </c>
      <c r="D15" s="848">
        <v>0</v>
      </c>
      <c r="E15" s="848">
        <v>0</v>
      </c>
      <c r="F15" s="848">
        <v>0</v>
      </c>
      <c r="G15" s="848">
        <v>0</v>
      </c>
      <c r="H15" s="848">
        <v>0</v>
      </c>
      <c r="I15" s="848">
        <v>0</v>
      </c>
      <c r="J15" s="848">
        <v>0</v>
      </c>
      <c r="K15" s="848">
        <v>0</v>
      </c>
      <c r="L15" s="848">
        <v>0</v>
      </c>
      <c r="M15" s="848">
        <v>0</v>
      </c>
      <c r="N15" s="848">
        <v>0</v>
      </c>
      <c r="O15" s="848">
        <f t="shared" si="0"/>
        <v>0</v>
      </c>
      <c r="P15" s="848">
        <f t="shared" si="1"/>
        <v>0</v>
      </c>
      <c r="Q15" s="848">
        <f t="shared" si="2"/>
        <v>0</v>
      </c>
      <c r="R15" s="317" t="s">
        <v>291</v>
      </c>
      <c r="S15" s="1220"/>
    </row>
    <row r="16" spans="1:19" ht="20.25" customHeight="1">
      <c r="A16" s="1485"/>
      <c r="B16" s="297" t="s">
        <v>268</v>
      </c>
      <c r="C16" s="848">
        <v>0</v>
      </c>
      <c r="D16" s="848">
        <v>0</v>
      </c>
      <c r="E16" s="848">
        <v>0</v>
      </c>
      <c r="F16" s="848">
        <v>0</v>
      </c>
      <c r="G16" s="848">
        <v>0</v>
      </c>
      <c r="H16" s="848">
        <v>0</v>
      </c>
      <c r="I16" s="848">
        <v>0</v>
      </c>
      <c r="J16" s="848">
        <v>0</v>
      </c>
      <c r="K16" s="848">
        <v>0</v>
      </c>
      <c r="L16" s="848">
        <v>0</v>
      </c>
      <c r="M16" s="848">
        <v>0</v>
      </c>
      <c r="N16" s="848">
        <v>0</v>
      </c>
      <c r="O16" s="848">
        <f t="shared" si="0"/>
        <v>0</v>
      </c>
      <c r="P16" s="848">
        <f t="shared" si="1"/>
        <v>0</v>
      </c>
      <c r="Q16" s="848">
        <f t="shared" si="2"/>
        <v>0</v>
      </c>
      <c r="R16" s="317" t="s">
        <v>292</v>
      </c>
      <c r="S16" s="1220"/>
    </row>
    <row r="17" spans="1:19" ht="20.25" customHeight="1">
      <c r="A17" s="1485"/>
      <c r="B17" s="297" t="s">
        <v>269</v>
      </c>
      <c r="C17" s="848">
        <v>0</v>
      </c>
      <c r="D17" s="848">
        <v>0</v>
      </c>
      <c r="E17" s="848">
        <v>0</v>
      </c>
      <c r="F17" s="848">
        <v>0</v>
      </c>
      <c r="G17" s="848">
        <v>0</v>
      </c>
      <c r="H17" s="848">
        <v>0</v>
      </c>
      <c r="I17" s="848">
        <v>0</v>
      </c>
      <c r="J17" s="848">
        <v>0</v>
      </c>
      <c r="K17" s="848">
        <v>0</v>
      </c>
      <c r="L17" s="848">
        <v>0</v>
      </c>
      <c r="M17" s="848">
        <v>0</v>
      </c>
      <c r="N17" s="848">
        <v>0</v>
      </c>
      <c r="O17" s="848">
        <f t="shared" si="0"/>
        <v>0</v>
      </c>
      <c r="P17" s="848">
        <f t="shared" si="1"/>
        <v>0</v>
      </c>
      <c r="Q17" s="848">
        <f t="shared" si="2"/>
        <v>0</v>
      </c>
      <c r="R17" s="317" t="s">
        <v>293</v>
      </c>
      <c r="S17" s="1220"/>
    </row>
    <row r="18" spans="1:19" ht="20.25" customHeight="1">
      <c r="A18" s="294" t="s">
        <v>63</v>
      </c>
      <c r="B18" s="97"/>
      <c r="C18" s="848">
        <v>0</v>
      </c>
      <c r="D18" s="848">
        <v>0</v>
      </c>
      <c r="E18" s="848">
        <v>0</v>
      </c>
      <c r="F18" s="848">
        <v>0</v>
      </c>
      <c r="G18" s="848">
        <v>0</v>
      </c>
      <c r="H18" s="848">
        <v>0</v>
      </c>
      <c r="I18" s="848">
        <v>0</v>
      </c>
      <c r="J18" s="848">
        <v>0</v>
      </c>
      <c r="K18" s="848">
        <v>0</v>
      </c>
      <c r="L18" s="848">
        <v>0</v>
      </c>
      <c r="M18" s="848">
        <v>0</v>
      </c>
      <c r="N18" s="848">
        <v>0</v>
      </c>
      <c r="O18" s="848">
        <f t="shared" si="0"/>
        <v>0</v>
      </c>
      <c r="P18" s="848">
        <f t="shared" si="1"/>
        <v>0</v>
      </c>
      <c r="Q18" s="848">
        <f t="shared" si="2"/>
        <v>0</v>
      </c>
      <c r="R18" s="1178" t="s">
        <v>281</v>
      </c>
      <c r="S18" s="1178"/>
    </row>
    <row r="19" spans="1:19" ht="20.25" customHeight="1">
      <c r="A19" s="1170" t="s">
        <v>64</v>
      </c>
      <c r="B19" s="1170"/>
      <c r="C19" s="848">
        <v>1</v>
      </c>
      <c r="D19" s="848">
        <v>1</v>
      </c>
      <c r="E19" s="848">
        <v>1</v>
      </c>
      <c r="F19" s="848">
        <v>0</v>
      </c>
      <c r="G19" s="848">
        <v>1</v>
      </c>
      <c r="H19" s="848">
        <v>1</v>
      </c>
      <c r="I19" s="848">
        <v>1</v>
      </c>
      <c r="J19" s="848">
        <v>1</v>
      </c>
      <c r="K19" s="848">
        <v>3</v>
      </c>
      <c r="L19" s="848">
        <v>9</v>
      </c>
      <c r="M19" s="848">
        <v>0</v>
      </c>
      <c r="N19" s="848">
        <v>0</v>
      </c>
      <c r="O19" s="848">
        <f t="shared" si="0"/>
        <v>7</v>
      </c>
      <c r="P19" s="848">
        <f t="shared" si="1"/>
        <v>12</v>
      </c>
      <c r="Q19" s="848">
        <f t="shared" si="2"/>
        <v>19</v>
      </c>
      <c r="R19" s="1178" t="s">
        <v>177</v>
      </c>
      <c r="S19" s="1178"/>
    </row>
    <row r="20" spans="1:19" ht="20.25" customHeight="1">
      <c r="A20" s="1170" t="s">
        <v>65</v>
      </c>
      <c r="B20" s="1170"/>
      <c r="C20" s="848">
        <v>0</v>
      </c>
      <c r="D20" s="848">
        <v>0</v>
      </c>
      <c r="E20" s="848">
        <v>0</v>
      </c>
      <c r="F20" s="848">
        <v>0</v>
      </c>
      <c r="G20" s="848">
        <v>0</v>
      </c>
      <c r="H20" s="848">
        <v>1</v>
      </c>
      <c r="I20" s="848">
        <v>0</v>
      </c>
      <c r="J20" s="848">
        <v>2</v>
      </c>
      <c r="K20" s="848">
        <v>0</v>
      </c>
      <c r="L20" s="848">
        <v>1</v>
      </c>
      <c r="M20" s="848">
        <v>0</v>
      </c>
      <c r="N20" s="848">
        <v>1</v>
      </c>
      <c r="O20" s="848">
        <f t="shared" si="0"/>
        <v>0</v>
      </c>
      <c r="P20" s="848">
        <f t="shared" si="1"/>
        <v>5</v>
      </c>
      <c r="Q20" s="848">
        <f t="shared" si="2"/>
        <v>5</v>
      </c>
      <c r="R20" s="1178" t="s">
        <v>178</v>
      </c>
      <c r="S20" s="1178"/>
    </row>
    <row r="21" spans="1:19" ht="20.25" customHeight="1">
      <c r="A21" s="1170" t="s">
        <v>66</v>
      </c>
      <c r="B21" s="1170"/>
      <c r="C21" s="848">
        <v>1</v>
      </c>
      <c r="D21" s="848">
        <v>0</v>
      </c>
      <c r="E21" s="848">
        <v>0</v>
      </c>
      <c r="F21" s="848">
        <v>0</v>
      </c>
      <c r="G21" s="848">
        <v>0</v>
      </c>
      <c r="H21" s="848">
        <v>0</v>
      </c>
      <c r="I21" s="848">
        <v>1</v>
      </c>
      <c r="J21" s="848">
        <v>0</v>
      </c>
      <c r="K21" s="848">
        <v>0</v>
      </c>
      <c r="L21" s="848">
        <v>1</v>
      </c>
      <c r="M21" s="848">
        <v>0</v>
      </c>
      <c r="N21" s="848">
        <v>0</v>
      </c>
      <c r="O21" s="848">
        <f t="shared" si="0"/>
        <v>2</v>
      </c>
      <c r="P21" s="848">
        <f t="shared" si="1"/>
        <v>1</v>
      </c>
      <c r="Q21" s="848">
        <f t="shared" si="2"/>
        <v>3</v>
      </c>
      <c r="R21" s="1178" t="s">
        <v>285</v>
      </c>
      <c r="S21" s="1178"/>
    </row>
    <row r="22" spans="1:19" ht="20.25" customHeight="1">
      <c r="A22" s="1170" t="s">
        <v>133</v>
      </c>
      <c r="B22" s="1170"/>
      <c r="C22" s="848">
        <v>0</v>
      </c>
      <c r="D22" s="848">
        <v>0</v>
      </c>
      <c r="E22" s="848">
        <v>0</v>
      </c>
      <c r="F22" s="848">
        <v>0</v>
      </c>
      <c r="G22" s="848">
        <v>0</v>
      </c>
      <c r="H22" s="848">
        <v>0</v>
      </c>
      <c r="I22" s="848">
        <v>0</v>
      </c>
      <c r="J22" s="848">
        <v>0</v>
      </c>
      <c r="K22" s="848">
        <v>0</v>
      </c>
      <c r="L22" s="848">
        <v>0</v>
      </c>
      <c r="M22" s="848">
        <v>0</v>
      </c>
      <c r="N22" s="848">
        <v>0</v>
      </c>
      <c r="O22" s="848">
        <f t="shared" si="0"/>
        <v>0</v>
      </c>
      <c r="P22" s="848">
        <f t="shared" si="1"/>
        <v>0</v>
      </c>
      <c r="Q22" s="848">
        <f t="shared" si="2"/>
        <v>0</v>
      </c>
      <c r="R22" s="1178" t="s">
        <v>853</v>
      </c>
      <c r="S22" s="1178"/>
    </row>
    <row r="23" spans="1:19" ht="20.25" customHeight="1">
      <c r="A23" s="1170" t="s">
        <v>68</v>
      </c>
      <c r="B23" s="1170"/>
      <c r="C23" s="848">
        <v>0</v>
      </c>
      <c r="D23" s="848">
        <v>0</v>
      </c>
      <c r="E23" s="848">
        <v>0</v>
      </c>
      <c r="F23" s="848">
        <v>0</v>
      </c>
      <c r="G23" s="848">
        <v>0</v>
      </c>
      <c r="H23" s="848">
        <v>0</v>
      </c>
      <c r="I23" s="848">
        <v>0</v>
      </c>
      <c r="J23" s="848">
        <v>0</v>
      </c>
      <c r="K23" s="848">
        <v>0</v>
      </c>
      <c r="L23" s="848">
        <v>0</v>
      </c>
      <c r="M23" s="848">
        <v>0</v>
      </c>
      <c r="N23" s="848">
        <v>0</v>
      </c>
      <c r="O23" s="848">
        <f t="shared" si="0"/>
        <v>0</v>
      </c>
      <c r="P23" s="848">
        <f t="shared" si="1"/>
        <v>0</v>
      </c>
      <c r="Q23" s="848">
        <f t="shared" si="2"/>
        <v>0</v>
      </c>
      <c r="R23" s="1178" t="s">
        <v>287</v>
      </c>
      <c r="S23" s="1178"/>
    </row>
    <row r="24" spans="1:19" ht="20.25" customHeight="1">
      <c r="A24" s="1170" t="s">
        <v>69</v>
      </c>
      <c r="B24" s="1170"/>
      <c r="C24" s="848">
        <v>3</v>
      </c>
      <c r="D24" s="848">
        <v>2</v>
      </c>
      <c r="E24" s="848">
        <v>0</v>
      </c>
      <c r="F24" s="848">
        <v>0</v>
      </c>
      <c r="G24" s="848">
        <v>0</v>
      </c>
      <c r="H24" s="848">
        <v>1</v>
      </c>
      <c r="I24" s="848">
        <v>0</v>
      </c>
      <c r="J24" s="848">
        <v>2</v>
      </c>
      <c r="K24" s="848">
        <v>0</v>
      </c>
      <c r="L24" s="848">
        <v>0</v>
      </c>
      <c r="M24" s="848">
        <v>0</v>
      </c>
      <c r="N24" s="848">
        <v>0</v>
      </c>
      <c r="O24" s="848">
        <f t="shared" si="0"/>
        <v>3</v>
      </c>
      <c r="P24" s="848">
        <f t="shared" si="1"/>
        <v>5</v>
      </c>
      <c r="Q24" s="848">
        <f t="shared" si="2"/>
        <v>8</v>
      </c>
      <c r="R24" s="1178" t="s">
        <v>182</v>
      </c>
      <c r="S24" s="1178"/>
    </row>
    <row r="25" spans="1:19" ht="20.25" customHeight="1">
      <c r="A25" s="1170" t="s">
        <v>70</v>
      </c>
      <c r="B25" s="1170"/>
      <c r="C25" s="848">
        <v>0</v>
      </c>
      <c r="D25" s="848">
        <v>0</v>
      </c>
      <c r="E25" s="848">
        <v>0</v>
      </c>
      <c r="F25" s="848">
        <v>1</v>
      </c>
      <c r="G25" s="848">
        <v>0</v>
      </c>
      <c r="H25" s="848">
        <v>0</v>
      </c>
      <c r="I25" s="848">
        <v>0</v>
      </c>
      <c r="J25" s="848">
        <v>0</v>
      </c>
      <c r="K25" s="848">
        <v>0</v>
      </c>
      <c r="L25" s="848">
        <v>0</v>
      </c>
      <c r="M25" s="848">
        <v>0</v>
      </c>
      <c r="N25" s="848">
        <v>0</v>
      </c>
      <c r="O25" s="848">
        <f t="shared" si="0"/>
        <v>0</v>
      </c>
      <c r="P25" s="848">
        <f t="shared" si="1"/>
        <v>1</v>
      </c>
      <c r="Q25" s="848">
        <f t="shared" si="2"/>
        <v>1</v>
      </c>
      <c r="R25" s="1178" t="s">
        <v>183</v>
      </c>
      <c r="S25" s="1178"/>
    </row>
    <row r="26" spans="1:19" ht="20.25" customHeight="1">
      <c r="A26" s="1170" t="s">
        <v>71</v>
      </c>
      <c r="B26" s="1170"/>
      <c r="C26" s="848">
        <v>0</v>
      </c>
      <c r="D26" s="848">
        <v>0</v>
      </c>
      <c r="E26" s="848">
        <v>0</v>
      </c>
      <c r="F26" s="848">
        <v>0</v>
      </c>
      <c r="G26" s="848">
        <v>0</v>
      </c>
      <c r="H26" s="848">
        <v>0</v>
      </c>
      <c r="I26" s="848">
        <v>0</v>
      </c>
      <c r="J26" s="848">
        <v>0</v>
      </c>
      <c r="K26" s="848">
        <v>0</v>
      </c>
      <c r="L26" s="848">
        <v>2</v>
      </c>
      <c r="M26" s="848">
        <v>0</v>
      </c>
      <c r="N26" s="848">
        <v>0</v>
      </c>
      <c r="O26" s="848">
        <f t="shared" si="0"/>
        <v>0</v>
      </c>
      <c r="P26" s="848">
        <f t="shared" si="1"/>
        <v>2</v>
      </c>
      <c r="Q26" s="848">
        <f t="shared" si="2"/>
        <v>2</v>
      </c>
      <c r="R26" s="1178" t="s">
        <v>671</v>
      </c>
      <c r="S26" s="1178"/>
    </row>
    <row r="27" spans="1:19" ht="20.25" customHeight="1" thickBot="1">
      <c r="A27" s="1301" t="s">
        <v>72</v>
      </c>
      <c r="B27" s="1301"/>
      <c r="C27" s="851">
        <v>0</v>
      </c>
      <c r="D27" s="851">
        <v>0</v>
      </c>
      <c r="E27" s="851">
        <v>0</v>
      </c>
      <c r="F27" s="851">
        <v>0</v>
      </c>
      <c r="G27" s="851">
        <v>0</v>
      </c>
      <c r="H27" s="851">
        <v>0</v>
      </c>
      <c r="I27" s="851">
        <v>1</v>
      </c>
      <c r="J27" s="851">
        <v>0</v>
      </c>
      <c r="K27" s="851">
        <v>0</v>
      </c>
      <c r="L27" s="851">
        <v>0</v>
      </c>
      <c r="M27" s="851">
        <v>0</v>
      </c>
      <c r="N27" s="851">
        <v>0</v>
      </c>
      <c r="O27" s="851">
        <f t="shared" si="0"/>
        <v>1</v>
      </c>
      <c r="P27" s="851">
        <f t="shared" si="1"/>
        <v>0</v>
      </c>
      <c r="Q27" s="851">
        <f t="shared" si="2"/>
        <v>1</v>
      </c>
      <c r="R27" s="1258" t="s">
        <v>282</v>
      </c>
      <c r="S27" s="1258"/>
    </row>
    <row r="28" spans="1:19" ht="20.25" customHeight="1" thickBot="1">
      <c r="A28" s="1108" t="s">
        <v>32</v>
      </c>
      <c r="B28" s="1108"/>
      <c r="C28" s="849">
        <f>SUM(C8:C27)</f>
        <v>7</v>
      </c>
      <c r="D28" s="849">
        <f t="shared" ref="D28:Q28" si="3">SUM(D8:D27)</f>
        <v>4</v>
      </c>
      <c r="E28" s="849">
        <f t="shared" si="3"/>
        <v>1</v>
      </c>
      <c r="F28" s="849">
        <f t="shared" si="3"/>
        <v>2</v>
      </c>
      <c r="G28" s="849">
        <f t="shared" si="3"/>
        <v>1</v>
      </c>
      <c r="H28" s="849">
        <f t="shared" si="3"/>
        <v>5</v>
      </c>
      <c r="I28" s="849">
        <f t="shared" si="3"/>
        <v>4</v>
      </c>
      <c r="J28" s="849">
        <f t="shared" si="3"/>
        <v>5</v>
      </c>
      <c r="K28" s="849">
        <f t="shared" si="3"/>
        <v>5</v>
      </c>
      <c r="L28" s="849">
        <f t="shared" si="3"/>
        <v>16</v>
      </c>
      <c r="M28" s="849">
        <f t="shared" si="3"/>
        <v>0</v>
      </c>
      <c r="N28" s="849">
        <f t="shared" si="3"/>
        <v>3</v>
      </c>
      <c r="O28" s="849">
        <f t="shared" si="3"/>
        <v>18</v>
      </c>
      <c r="P28" s="849">
        <f t="shared" si="3"/>
        <v>35</v>
      </c>
      <c r="Q28" s="849">
        <f t="shared" si="3"/>
        <v>53</v>
      </c>
      <c r="R28" s="1454" t="s">
        <v>169</v>
      </c>
      <c r="S28" s="1454"/>
    </row>
    <row r="29" spans="1:19" ht="13.5" thickTop="1">
      <c r="A29" s="82"/>
      <c r="B29" s="82"/>
      <c r="C29" s="82"/>
      <c r="D29" s="82"/>
      <c r="E29" s="82"/>
      <c r="F29" s="82"/>
      <c r="G29" s="82"/>
      <c r="H29" s="82"/>
      <c r="I29" s="82"/>
      <c r="J29" s="82"/>
      <c r="K29" s="82"/>
      <c r="L29" s="82"/>
      <c r="M29" s="82"/>
      <c r="N29" s="82"/>
      <c r="O29" s="82"/>
      <c r="P29" s="82"/>
      <c r="Q29" s="82"/>
      <c r="R29" s="82"/>
      <c r="S29" s="82"/>
    </row>
    <row r="30" spans="1:19">
      <c r="A30" s="82"/>
      <c r="B30" s="82"/>
      <c r="C30" s="82"/>
      <c r="D30" s="82"/>
      <c r="E30" s="82"/>
      <c r="F30" s="82"/>
      <c r="G30" s="82"/>
      <c r="H30" s="82"/>
      <c r="I30" s="82"/>
      <c r="J30" s="82"/>
      <c r="K30" s="82"/>
      <c r="L30" s="82"/>
      <c r="M30" s="82"/>
      <c r="N30" s="82"/>
      <c r="O30" s="82"/>
      <c r="P30" s="82"/>
      <c r="Q30" s="82"/>
      <c r="R30" s="82"/>
      <c r="S30" s="82"/>
    </row>
    <row r="31" spans="1:19">
      <c r="A31" s="82"/>
      <c r="B31" s="82"/>
      <c r="C31" s="82"/>
      <c r="D31" s="82"/>
      <c r="E31" s="82"/>
      <c r="F31" s="82"/>
      <c r="G31" s="82"/>
      <c r="H31" s="82"/>
      <c r="I31" s="82"/>
      <c r="J31" s="82"/>
      <c r="K31" s="82"/>
      <c r="L31" s="82"/>
      <c r="M31" s="82"/>
      <c r="N31" s="82"/>
      <c r="O31" s="82"/>
      <c r="P31" s="82"/>
      <c r="Q31" s="82"/>
      <c r="R31" s="82"/>
      <c r="S31" s="82"/>
    </row>
    <row r="32" spans="1:19">
      <c r="A32" s="82"/>
      <c r="B32" s="82"/>
      <c r="C32" s="82"/>
      <c r="D32" s="82"/>
      <c r="E32" s="82"/>
      <c r="F32" s="82"/>
      <c r="G32" s="82"/>
      <c r="H32" s="82"/>
      <c r="I32" s="82"/>
      <c r="J32" s="82"/>
      <c r="K32" s="82"/>
      <c r="L32" s="82"/>
      <c r="M32" s="82"/>
      <c r="N32" s="82"/>
      <c r="O32" s="82"/>
      <c r="P32" s="82"/>
      <c r="Q32" s="82"/>
      <c r="R32" s="82"/>
      <c r="S32" s="82"/>
    </row>
    <row r="33" spans="1:19">
      <c r="A33" s="82"/>
      <c r="B33" s="82"/>
      <c r="C33" s="82"/>
      <c r="D33" s="82"/>
      <c r="E33" s="82"/>
      <c r="F33" s="82"/>
      <c r="G33" s="82"/>
      <c r="H33" s="82"/>
      <c r="I33" s="82"/>
      <c r="J33" s="82"/>
      <c r="K33" s="82"/>
      <c r="L33" s="82"/>
      <c r="M33" s="82"/>
      <c r="N33" s="82"/>
      <c r="O33" s="82"/>
      <c r="P33" s="82"/>
      <c r="Q33" s="82"/>
      <c r="R33" s="82"/>
      <c r="S33" s="82"/>
    </row>
    <row r="34" spans="1:19">
      <c r="A34" s="82"/>
      <c r="B34" s="82"/>
      <c r="C34" s="82"/>
      <c r="D34" s="82"/>
      <c r="E34" s="82"/>
      <c r="F34" s="82"/>
      <c r="G34" s="82"/>
      <c r="H34" s="82"/>
      <c r="I34" s="82"/>
      <c r="J34" s="82"/>
      <c r="K34" s="82"/>
      <c r="L34" s="82"/>
      <c r="M34" s="82"/>
      <c r="N34" s="82"/>
      <c r="O34" s="82"/>
      <c r="P34" s="82"/>
      <c r="Q34" s="82"/>
      <c r="R34" s="82"/>
      <c r="S34" s="82"/>
    </row>
    <row r="93" spans="3:15">
      <c r="C93" s="140"/>
      <c r="D93" s="140"/>
      <c r="E93" s="140"/>
      <c r="F93" s="140"/>
      <c r="G93" s="140"/>
      <c r="H93" s="140"/>
      <c r="I93" s="140"/>
      <c r="J93" s="140"/>
      <c r="K93" s="140"/>
      <c r="L93" s="140"/>
      <c r="M93" s="140"/>
      <c r="N93" s="140"/>
      <c r="O93" s="140"/>
    </row>
    <row r="94" spans="3:15">
      <c r="C94" s="140"/>
      <c r="D94" s="140"/>
      <c r="E94" s="140"/>
      <c r="F94" s="140"/>
      <c r="G94" s="140"/>
      <c r="H94" s="140"/>
      <c r="I94" s="140"/>
      <c r="J94" s="140"/>
      <c r="K94" s="140"/>
      <c r="L94" s="140"/>
      <c r="M94" s="140"/>
      <c r="N94" s="140"/>
      <c r="O94" s="140"/>
    </row>
    <row r="95" spans="3:15">
      <c r="C95" s="140"/>
      <c r="D95" s="140"/>
      <c r="E95" s="140"/>
      <c r="F95" s="140"/>
      <c r="G95" s="140"/>
      <c r="H95" s="140"/>
      <c r="I95" s="140"/>
      <c r="J95" s="140"/>
      <c r="K95" s="140"/>
      <c r="L95" s="140"/>
      <c r="M95" s="140"/>
      <c r="N95" s="140"/>
      <c r="O95" s="140"/>
    </row>
    <row r="96" spans="3:15">
      <c r="C96" s="140"/>
      <c r="D96" s="140"/>
      <c r="E96" s="140"/>
      <c r="F96" s="140"/>
      <c r="G96" s="140"/>
      <c r="H96" s="140"/>
      <c r="I96" s="140"/>
      <c r="J96" s="140"/>
      <c r="K96" s="140"/>
      <c r="L96" s="140"/>
      <c r="M96" s="140"/>
      <c r="N96" s="140"/>
      <c r="O96" s="140"/>
    </row>
  </sheetData>
  <mergeCells count="51">
    <mergeCell ref="M4:N4"/>
    <mergeCell ref="O4:Q4"/>
    <mergeCell ref="R4:S7"/>
    <mergeCell ref="C5:D5"/>
    <mergeCell ref="E5:F5"/>
    <mergeCell ref="G5:H5"/>
    <mergeCell ref="C4:D4"/>
    <mergeCell ref="E4:F4"/>
    <mergeCell ref="G4:H4"/>
    <mergeCell ref="I4:J4"/>
    <mergeCell ref="K4:L4"/>
    <mergeCell ref="O5:Q5"/>
    <mergeCell ref="A1:S1"/>
    <mergeCell ref="A2:S2"/>
    <mergeCell ref="A11:B11"/>
    <mergeCell ref="R11:S11"/>
    <mergeCell ref="A12:A17"/>
    <mergeCell ref="S12:S17"/>
    <mergeCell ref="M5:N5"/>
    <mergeCell ref="A9:B9"/>
    <mergeCell ref="R9:S9"/>
    <mergeCell ref="A10:B10"/>
    <mergeCell ref="I5:J5"/>
    <mergeCell ref="K5:L5"/>
    <mergeCell ref="R10:S10"/>
    <mergeCell ref="A3:B3"/>
    <mergeCell ref="R3:S3"/>
    <mergeCell ref="A4:B7"/>
    <mergeCell ref="A24:B24"/>
    <mergeCell ref="R24:S24"/>
    <mergeCell ref="A28:B28"/>
    <mergeCell ref="R28:S28"/>
    <mergeCell ref="A25:B25"/>
    <mergeCell ref="R25:S25"/>
    <mergeCell ref="A26:B26"/>
    <mergeCell ref="R26:S26"/>
    <mergeCell ref="A27:B27"/>
    <mergeCell ref="R27:S27"/>
    <mergeCell ref="A23:B23"/>
    <mergeCell ref="R23:S23"/>
    <mergeCell ref="A20:B20"/>
    <mergeCell ref="R20:S20"/>
    <mergeCell ref="A21:B21"/>
    <mergeCell ref="R21:S21"/>
    <mergeCell ref="A8:B8"/>
    <mergeCell ref="R8:S8"/>
    <mergeCell ref="R18:S18"/>
    <mergeCell ref="A22:B22"/>
    <mergeCell ref="R22:S22"/>
    <mergeCell ref="A19:B19"/>
    <mergeCell ref="R19:S19"/>
  </mergeCells>
  <printOptions horizontalCentered="1"/>
  <pageMargins left="1" right="1" top="1" bottom="1" header="1" footer="1"/>
  <pageSetup paperSize="9" scale="80" firstPageNumber="110" orientation="landscape" useFirstPageNumber="1"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7" tint="-0.249977111117893"/>
  </sheetPr>
  <dimension ref="A1:S88"/>
  <sheetViews>
    <sheetView rightToLeft="1" view="pageBreakPreview" zoomScale="80" zoomScaleSheetLayoutView="80" workbookViewId="0">
      <selection activeCell="AA59" sqref="AA59"/>
    </sheetView>
  </sheetViews>
  <sheetFormatPr defaultRowHeight="12.75"/>
  <cols>
    <col min="1" max="1" width="4.140625" style="133" customWidth="1"/>
    <col min="2" max="2" width="11.5703125" style="133" customWidth="1"/>
    <col min="3" max="3" width="6.28515625" style="133" customWidth="1"/>
    <col min="4" max="4" width="7.140625" style="133" customWidth="1"/>
    <col min="5" max="5" width="8.140625" style="133" customWidth="1"/>
    <col min="6" max="6" width="9.28515625" style="133" customWidth="1"/>
    <col min="7" max="7" width="8.85546875" style="133" customWidth="1"/>
    <col min="8" max="8" width="8.140625" style="133" customWidth="1"/>
    <col min="9" max="9" width="9.5703125" style="133" customWidth="1"/>
    <col min="10" max="10" width="9.140625" style="133" customWidth="1"/>
    <col min="11" max="11" width="9.42578125" style="133" customWidth="1"/>
    <col min="12" max="12" width="7.5703125" style="133" customWidth="1"/>
    <col min="13" max="13" width="7.7109375" style="133" customWidth="1"/>
    <col min="14" max="14" width="7.28515625" style="133" customWidth="1"/>
    <col min="15" max="15" width="7" style="133" customWidth="1"/>
    <col min="16" max="16" width="6.7109375" style="133" customWidth="1"/>
    <col min="17" max="17" width="8" style="133" customWidth="1"/>
    <col min="18" max="18" width="15.85546875" style="133" customWidth="1"/>
    <col min="19" max="19" width="4.42578125" style="133" customWidth="1"/>
    <col min="20" max="16384" width="9.140625" style="133"/>
  </cols>
  <sheetData>
    <row r="1" spans="1:19" ht="24" customHeight="1">
      <c r="A1" s="1205" t="s">
        <v>1320</v>
      </c>
      <c r="B1" s="1205"/>
      <c r="C1" s="1205"/>
      <c r="D1" s="1205"/>
      <c r="E1" s="1205"/>
      <c r="F1" s="1205"/>
      <c r="G1" s="1205"/>
      <c r="H1" s="1205"/>
      <c r="I1" s="1205"/>
      <c r="J1" s="1205"/>
      <c r="K1" s="1205"/>
      <c r="L1" s="1205"/>
      <c r="M1" s="1205"/>
      <c r="N1" s="1205"/>
      <c r="O1" s="1205"/>
      <c r="P1" s="1205"/>
      <c r="Q1" s="1205"/>
      <c r="R1" s="1205"/>
      <c r="S1" s="1205"/>
    </row>
    <row r="2" spans="1:19" ht="24.75" customHeight="1">
      <c r="A2" s="1206" t="s">
        <v>842</v>
      </c>
      <c r="B2" s="1206"/>
      <c r="C2" s="1206"/>
      <c r="D2" s="1206"/>
      <c r="E2" s="1206"/>
      <c r="F2" s="1206"/>
      <c r="G2" s="1206"/>
      <c r="H2" s="1206"/>
      <c r="I2" s="1206"/>
      <c r="J2" s="1206"/>
      <c r="K2" s="1206"/>
      <c r="L2" s="1206"/>
      <c r="M2" s="1206"/>
      <c r="N2" s="1206"/>
      <c r="O2" s="1206"/>
      <c r="P2" s="1206"/>
      <c r="Q2" s="1206"/>
      <c r="R2" s="1206"/>
      <c r="S2" s="1206"/>
    </row>
    <row r="3" spans="1:19" ht="18.75" thickBot="1">
      <c r="A3" s="1428" t="s">
        <v>1151</v>
      </c>
      <c r="B3" s="1428"/>
      <c r="C3" s="109"/>
      <c r="D3" s="109"/>
      <c r="E3" s="109"/>
      <c r="F3" s="109"/>
      <c r="G3" s="109"/>
      <c r="H3" s="109"/>
      <c r="I3" s="109"/>
      <c r="J3" s="109"/>
      <c r="K3" s="109"/>
      <c r="L3" s="109"/>
      <c r="M3" s="109"/>
      <c r="N3" s="145"/>
      <c r="O3" s="145"/>
      <c r="P3" s="147"/>
      <c r="Q3" s="147"/>
      <c r="R3" s="1429" t="s">
        <v>643</v>
      </c>
      <c r="S3" s="1429"/>
    </row>
    <row r="4" spans="1:19" ht="21.75" customHeight="1" thickTop="1">
      <c r="A4" s="1140" t="s">
        <v>40</v>
      </c>
      <c r="B4" s="1140"/>
      <c r="C4" s="1188" t="s">
        <v>93</v>
      </c>
      <c r="D4" s="1188"/>
      <c r="E4" s="1188" t="s">
        <v>94</v>
      </c>
      <c r="F4" s="1188"/>
      <c r="G4" s="1188" t="s">
        <v>95</v>
      </c>
      <c r="H4" s="1188"/>
      <c r="I4" s="1188" t="s">
        <v>96</v>
      </c>
      <c r="J4" s="1188"/>
      <c r="K4" s="1188" t="s">
        <v>97</v>
      </c>
      <c r="L4" s="1188"/>
      <c r="M4" s="1188" t="s">
        <v>31</v>
      </c>
      <c r="N4" s="1188"/>
      <c r="O4" s="1188" t="s">
        <v>1335</v>
      </c>
      <c r="P4" s="1188"/>
      <c r="Q4" s="1188"/>
      <c r="R4" s="1164" t="s">
        <v>168</v>
      </c>
      <c r="S4" s="1164"/>
    </row>
    <row r="5" spans="1:19" ht="22.5" customHeight="1">
      <c r="A5" s="1141"/>
      <c r="B5" s="1141"/>
      <c r="C5" s="1165" t="s">
        <v>240</v>
      </c>
      <c r="D5" s="1165"/>
      <c r="E5" s="1165" t="s">
        <v>234</v>
      </c>
      <c r="F5" s="1165"/>
      <c r="G5" s="1165" t="s">
        <v>241</v>
      </c>
      <c r="H5" s="1165"/>
      <c r="I5" s="1165" t="s">
        <v>236</v>
      </c>
      <c r="J5" s="1165"/>
      <c r="K5" s="1168" t="s">
        <v>232</v>
      </c>
      <c r="L5" s="1168"/>
      <c r="M5" s="1168" t="s">
        <v>239</v>
      </c>
      <c r="N5" s="1168"/>
      <c r="O5" s="1168" t="s">
        <v>169</v>
      </c>
      <c r="P5" s="1168"/>
      <c r="Q5" s="1168"/>
      <c r="R5" s="1165"/>
      <c r="S5" s="1165"/>
    </row>
    <row r="6" spans="1:19" ht="18.75" customHeight="1">
      <c r="A6" s="1141"/>
      <c r="B6" s="1141"/>
      <c r="C6" s="850" t="s">
        <v>33</v>
      </c>
      <c r="D6" s="850" t="s">
        <v>34</v>
      </c>
      <c r="E6" s="850" t="s">
        <v>33</v>
      </c>
      <c r="F6" s="850" t="s">
        <v>34</v>
      </c>
      <c r="G6" s="850" t="s">
        <v>33</v>
      </c>
      <c r="H6" s="850" t="s">
        <v>34</v>
      </c>
      <c r="I6" s="850" t="s">
        <v>33</v>
      </c>
      <c r="J6" s="850" t="s">
        <v>34</v>
      </c>
      <c r="K6" s="850" t="s">
        <v>33</v>
      </c>
      <c r="L6" s="850" t="s">
        <v>34</v>
      </c>
      <c r="M6" s="850" t="s">
        <v>33</v>
      </c>
      <c r="N6" s="850" t="s">
        <v>34</v>
      </c>
      <c r="O6" s="850" t="s">
        <v>33</v>
      </c>
      <c r="P6" s="850" t="s">
        <v>34</v>
      </c>
      <c r="Q6" s="850" t="s">
        <v>35</v>
      </c>
      <c r="R6" s="1165"/>
      <c r="S6" s="1165"/>
    </row>
    <row r="7" spans="1:19" ht="21" customHeight="1" thickBot="1">
      <c r="A7" s="1141"/>
      <c r="B7" s="1141"/>
      <c r="C7" s="852" t="s">
        <v>173</v>
      </c>
      <c r="D7" s="852" t="s">
        <v>172</v>
      </c>
      <c r="E7" s="852" t="s">
        <v>173</v>
      </c>
      <c r="F7" s="852" t="s">
        <v>172</v>
      </c>
      <c r="G7" s="852" t="s">
        <v>173</v>
      </c>
      <c r="H7" s="852" t="s">
        <v>172</v>
      </c>
      <c r="I7" s="852" t="s">
        <v>173</v>
      </c>
      <c r="J7" s="852" t="s">
        <v>172</v>
      </c>
      <c r="K7" s="852" t="s">
        <v>173</v>
      </c>
      <c r="L7" s="852" t="s">
        <v>172</v>
      </c>
      <c r="M7" s="852" t="s">
        <v>173</v>
      </c>
      <c r="N7" s="852" t="s">
        <v>172</v>
      </c>
      <c r="O7" s="852" t="s">
        <v>173</v>
      </c>
      <c r="P7" s="852" t="s">
        <v>172</v>
      </c>
      <c r="Q7" s="852" t="s">
        <v>169</v>
      </c>
      <c r="R7" s="1165"/>
      <c r="S7" s="1165"/>
    </row>
    <row r="8" spans="1:19" ht="18.95" customHeight="1">
      <c r="A8" s="1157" t="s">
        <v>52</v>
      </c>
      <c r="B8" s="1157"/>
      <c r="C8" s="329">
        <v>0</v>
      </c>
      <c r="D8" s="329">
        <v>0</v>
      </c>
      <c r="E8" s="329">
        <v>0</v>
      </c>
      <c r="F8" s="329">
        <v>0</v>
      </c>
      <c r="G8" s="329">
        <v>0</v>
      </c>
      <c r="H8" s="329">
        <v>0</v>
      </c>
      <c r="I8" s="329">
        <v>0</v>
      </c>
      <c r="J8" s="329">
        <v>0</v>
      </c>
      <c r="K8" s="329">
        <v>0</v>
      </c>
      <c r="L8" s="329">
        <v>0</v>
      </c>
      <c r="M8" s="329">
        <v>0</v>
      </c>
      <c r="N8" s="329">
        <v>0</v>
      </c>
      <c r="O8" s="329">
        <f>SUM(C8,E8,G8,I8,K8,M8)</f>
        <v>0</v>
      </c>
      <c r="P8" s="329">
        <f>SUM(D8,F8,H8,J8,L8,N8)</f>
        <v>0</v>
      </c>
      <c r="Q8" s="329">
        <f>SUM(O8:P8)</f>
        <v>0</v>
      </c>
      <c r="R8" s="1199" t="s">
        <v>583</v>
      </c>
      <c r="S8" s="1199"/>
    </row>
    <row r="9" spans="1:19" ht="18.95" customHeight="1">
      <c r="A9" s="1170" t="s">
        <v>53</v>
      </c>
      <c r="B9" s="1170"/>
      <c r="C9" s="848">
        <v>0</v>
      </c>
      <c r="D9" s="848">
        <v>0</v>
      </c>
      <c r="E9" s="848">
        <v>0</v>
      </c>
      <c r="F9" s="848">
        <v>0</v>
      </c>
      <c r="G9" s="848">
        <v>0</v>
      </c>
      <c r="H9" s="848">
        <v>0</v>
      </c>
      <c r="I9" s="848">
        <v>0</v>
      </c>
      <c r="J9" s="848">
        <v>0</v>
      </c>
      <c r="K9" s="848">
        <v>0</v>
      </c>
      <c r="L9" s="848">
        <v>0</v>
      </c>
      <c r="M9" s="848">
        <v>0</v>
      </c>
      <c r="N9" s="848">
        <v>0</v>
      </c>
      <c r="O9" s="848">
        <f t="shared" ref="O9:O27" si="0">SUM(C9,E9,G9,I9,K9,M9)</f>
        <v>0</v>
      </c>
      <c r="P9" s="848">
        <f t="shared" ref="P9:P27" si="1">SUM(D9,F9,H9,J9,L9,N9)</f>
        <v>0</v>
      </c>
      <c r="Q9" s="848">
        <f t="shared" ref="Q9:Q27" si="2">SUM(O9:P9)</f>
        <v>0</v>
      </c>
      <c r="R9" s="1159" t="s">
        <v>284</v>
      </c>
      <c r="S9" s="1159"/>
    </row>
    <row r="10" spans="1:19" ht="18.95" customHeight="1">
      <c r="A10" s="1170" t="s">
        <v>54</v>
      </c>
      <c r="B10" s="1170"/>
      <c r="C10" s="848">
        <v>1</v>
      </c>
      <c r="D10" s="848">
        <v>69</v>
      </c>
      <c r="E10" s="848">
        <v>1</v>
      </c>
      <c r="F10" s="848">
        <v>66</v>
      </c>
      <c r="G10" s="848">
        <v>0</v>
      </c>
      <c r="H10" s="848">
        <v>65</v>
      </c>
      <c r="I10" s="848">
        <v>0</v>
      </c>
      <c r="J10" s="848">
        <v>67</v>
      </c>
      <c r="K10" s="848">
        <v>0</v>
      </c>
      <c r="L10" s="848">
        <v>44</v>
      </c>
      <c r="M10" s="848">
        <v>0</v>
      </c>
      <c r="N10" s="848">
        <v>46</v>
      </c>
      <c r="O10" s="848">
        <f t="shared" si="0"/>
        <v>2</v>
      </c>
      <c r="P10" s="848">
        <f t="shared" si="1"/>
        <v>357</v>
      </c>
      <c r="Q10" s="848">
        <f t="shared" si="2"/>
        <v>359</v>
      </c>
      <c r="R10" s="1178" t="s">
        <v>175</v>
      </c>
      <c r="S10" s="1178"/>
    </row>
    <row r="11" spans="1:19" ht="18.95" customHeight="1">
      <c r="A11" s="1170" t="s">
        <v>55</v>
      </c>
      <c r="B11" s="1170"/>
      <c r="C11" s="848">
        <v>20</v>
      </c>
      <c r="D11" s="848">
        <v>25</v>
      </c>
      <c r="E11" s="848">
        <v>20</v>
      </c>
      <c r="F11" s="848">
        <v>14</v>
      </c>
      <c r="G11" s="848">
        <v>25</v>
      </c>
      <c r="H11" s="848">
        <v>21</v>
      </c>
      <c r="I11" s="848">
        <v>22</v>
      </c>
      <c r="J11" s="848">
        <v>17</v>
      </c>
      <c r="K11" s="848">
        <v>20</v>
      </c>
      <c r="L11" s="848">
        <v>15</v>
      </c>
      <c r="M11" s="848">
        <v>19</v>
      </c>
      <c r="N11" s="848">
        <v>19</v>
      </c>
      <c r="O11" s="848">
        <f t="shared" si="0"/>
        <v>126</v>
      </c>
      <c r="P11" s="848">
        <f t="shared" si="1"/>
        <v>111</v>
      </c>
      <c r="Q11" s="848">
        <f t="shared" si="2"/>
        <v>237</v>
      </c>
      <c r="R11" s="1178" t="s">
        <v>676</v>
      </c>
      <c r="S11" s="1178"/>
    </row>
    <row r="12" spans="1:19" ht="18.95" customHeight="1">
      <c r="A12" s="1485" t="s">
        <v>295</v>
      </c>
      <c r="B12" s="499" t="s">
        <v>270</v>
      </c>
      <c r="C12" s="848">
        <v>0</v>
      </c>
      <c r="D12" s="848">
        <v>21</v>
      </c>
      <c r="E12" s="848">
        <v>0</v>
      </c>
      <c r="F12" s="848">
        <v>18</v>
      </c>
      <c r="G12" s="848">
        <v>0</v>
      </c>
      <c r="H12" s="848">
        <v>33</v>
      </c>
      <c r="I12" s="848">
        <v>0</v>
      </c>
      <c r="J12" s="848">
        <v>19</v>
      </c>
      <c r="K12" s="848">
        <v>0</v>
      </c>
      <c r="L12" s="848">
        <v>36</v>
      </c>
      <c r="M12" s="848">
        <v>0</v>
      </c>
      <c r="N12" s="848">
        <v>31</v>
      </c>
      <c r="O12" s="848">
        <f t="shared" si="0"/>
        <v>0</v>
      </c>
      <c r="P12" s="848">
        <f t="shared" si="1"/>
        <v>158</v>
      </c>
      <c r="Q12" s="848">
        <f t="shared" si="2"/>
        <v>158</v>
      </c>
      <c r="R12" s="502" t="s">
        <v>288</v>
      </c>
      <c r="S12" s="1220" t="s">
        <v>167</v>
      </c>
    </row>
    <row r="13" spans="1:19" ht="18.95" customHeight="1">
      <c r="A13" s="1485"/>
      <c r="B13" s="499" t="s">
        <v>271</v>
      </c>
      <c r="C13" s="848">
        <v>11</v>
      </c>
      <c r="D13" s="848">
        <v>69</v>
      </c>
      <c r="E13" s="848">
        <v>2</v>
      </c>
      <c r="F13" s="848">
        <v>68</v>
      </c>
      <c r="G13" s="848">
        <v>2</v>
      </c>
      <c r="H13" s="848">
        <v>73</v>
      </c>
      <c r="I13" s="848">
        <v>3</v>
      </c>
      <c r="J13" s="848">
        <v>63</v>
      </c>
      <c r="K13" s="848">
        <v>0</v>
      </c>
      <c r="L13" s="848">
        <v>62</v>
      </c>
      <c r="M13" s="848">
        <v>2</v>
      </c>
      <c r="N13" s="848">
        <v>49</v>
      </c>
      <c r="O13" s="848">
        <f t="shared" si="0"/>
        <v>20</v>
      </c>
      <c r="P13" s="848">
        <f t="shared" si="1"/>
        <v>384</v>
      </c>
      <c r="Q13" s="848">
        <f t="shared" si="2"/>
        <v>404</v>
      </c>
      <c r="R13" s="502" t="s">
        <v>289</v>
      </c>
      <c r="S13" s="1220"/>
    </row>
    <row r="14" spans="1:19" ht="18.95" customHeight="1">
      <c r="A14" s="1485"/>
      <c r="B14" s="499" t="s">
        <v>272</v>
      </c>
      <c r="C14" s="848">
        <v>63</v>
      </c>
      <c r="D14" s="848">
        <v>25</v>
      </c>
      <c r="E14" s="848">
        <v>62</v>
      </c>
      <c r="F14" s="848">
        <v>21</v>
      </c>
      <c r="G14" s="848">
        <v>54</v>
      </c>
      <c r="H14" s="848">
        <v>24</v>
      </c>
      <c r="I14" s="848">
        <v>59</v>
      </c>
      <c r="J14" s="848">
        <v>14</v>
      </c>
      <c r="K14" s="848">
        <v>60</v>
      </c>
      <c r="L14" s="848">
        <v>14</v>
      </c>
      <c r="M14" s="848">
        <v>69</v>
      </c>
      <c r="N14" s="848">
        <v>12</v>
      </c>
      <c r="O14" s="848">
        <f t="shared" si="0"/>
        <v>367</v>
      </c>
      <c r="P14" s="848">
        <f t="shared" si="1"/>
        <v>110</v>
      </c>
      <c r="Q14" s="848">
        <f t="shared" si="2"/>
        <v>477</v>
      </c>
      <c r="R14" s="502" t="s">
        <v>290</v>
      </c>
      <c r="S14" s="1220"/>
    </row>
    <row r="15" spans="1:19" ht="18.95" customHeight="1">
      <c r="A15" s="1485"/>
      <c r="B15" s="499" t="s">
        <v>267</v>
      </c>
      <c r="C15" s="848">
        <v>0</v>
      </c>
      <c r="D15" s="848">
        <v>0</v>
      </c>
      <c r="E15" s="848">
        <v>0</v>
      </c>
      <c r="F15" s="848">
        <v>0</v>
      </c>
      <c r="G15" s="848">
        <v>0</v>
      </c>
      <c r="H15" s="848">
        <v>0</v>
      </c>
      <c r="I15" s="848">
        <v>0</v>
      </c>
      <c r="J15" s="848">
        <v>0</v>
      </c>
      <c r="K15" s="848">
        <v>0</v>
      </c>
      <c r="L15" s="848">
        <v>0</v>
      </c>
      <c r="M15" s="848">
        <v>0</v>
      </c>
      <c r="N15" s="848">
        <v>0</v>
      </c>
      <c r="O15" s="848">
        <f t="shared" si="0"/>
        <v>0</v>
      </c>
      <c r="P15" s="848">
        <f t="shared" si="1"/>
        <v>0</v>
      </c>
      <c r="Q15" s="848">
        <f t="shared" si="2"/>
        <v>0</v>
      </c>
      <c r="R15" s="502" t="s">
        <v>291</v>
      </c>
      <c r="S15" s="1220"/>
    </row>
    <row r="16" spans="1:19" ht="18.95" customHeight="1">
      <c r="A16" s="1485"/>
      <c r="B16" s="499" t="s">
        <v>268</v>
      </c>
      <c r="C16" s="848">
        <v>39</v>
      </c>
      <c r="D16" s="848">
        <v>21</v>
      </c>
      <c r="E16" s="848">
        <v>23</v>
      </c>
      <c r="F16" s="848">
        <v>25</v>
      </c>
      <c r="G16" s="848">
        <v>31</v>
      </c>
      <c r="H16" s="848">
        <v>19</v>
      </c>
      <c r="I16" s="848">
        <v>20</v>
      </c>
      <c r="J16" s="848">
        <v>21</v>
      </c>
      <c r="K16" s="848">
        <v>24</v>
      </c>
      <c r="L16" s="848">
        <v>32</v>
      </c>
      <c r="M16" s="848">
        <v>14</v>
      </c>
      <c r="N16" s="848">
        <v>14</v>
      </c>
      <c r="O16" s="848">
        <f t="shared" si="0"/>
        <v>151</v>
      </c>
      <c r="P16" s="848">
        <f t="shared" si="1"/>
        <v>132</v>
      </c>
      <c r="Q16" s="848">
        <f t="shared" si="2"/>
        <v>283</v>
      </c>
      <c r="R16" s="502" t="s">
        <v>292</v>
      </c>
      <c r="S16" s="1220"/>
    </row>
    <row r="17" spans="1:19" ht="18.95" customHeight="1">
      <c r="A17" s="1485"/>
      <c r="B17" s="499" t="s">
        <v>269</v>
      </c>
      <c r="C17" s="848">
        <v>35</v>
      </c>
      <c r="D17" s="848">
        <v>112</v>
      </c>
      <c r="E17" s="848">
        <v>23</v>
      </c>
      <c r="F17" s="848">
        <v>119</v>
      </c>
      <c r="G17" s="848">
        <v>32</v>
      </c>
      <c r="H17" s="848">
        <v>86</v>
      </c>
      <c r="I17" s="848">
        <v>30</v>
      </c>
      <c r="J17" s="848">
        <v>107</v>
      </c>
      <c r="K17" s="848">
        <v>23</v>
      </c>
      <c r="L17" s="848">
        <v>86</v>
      </c>
      <c r="M17" s="848">
        <v>24</v>
      </c>
      <c r="N17" s="848">
        <v>74</v>
      </c>
      <c r="O17" s="848">
        <f t="shared" si="0"/>
        <v>167</v>
      </c>
      <c r="P17" s="848">
        <f t="shared" si="1"/>
        <v>584</v>
      </c>
      <c r="Q17" s="848">
        <f t="shared" si="2"/>
        <v>751</v>
      </c>
      <c r="R17" s="502" t="s">
        <v>293</v>
      </c>
      <c r="S17" s="1220"/>
    </row>
    <row r="18" spans="1:19" ht="18.95" customHeight="1">
      <c r="A18" s="486" t="s">
        <v>63</v>
      </c>
      <c r="B18" s="97"/>
      <c r="C18" s="848">
        <v>0</v>
      </c>
      <c r="D18" s="848">
        <v>0</v>
      </c>
      <c r="E18" s="848">
        <v>0</v>
      </c>
      <c r="F18" s="848">
        <v>0</v>
      </c>
      <c r="G18" s="848">
        <v>0</v>
      </c>
      <c r="H18" s="848">
        <v>0</v>
      </c>
      <c r="I18" s="848">
        <v>0</v>
      </c>
      <c r="J18" s="848">
        <v>0</v>
      </c>
      <c r="K18" s="848">
        <v>0</v>
      </c>
      <c r="L18" s="848">
        <v>0</v>
      </c>
      <c r="M18" s="848">
        <v>0</v>
      </c>
      <c r="N18" s="848">
        <v>0</v>
      </c>
      <c r="O18" s="848">
        <f t="shared" si="0"/>
        <v>0</v>
      </c>
      <c r="P18" s="848">
        <f t="shared" si="1"/>
        <v>0</v>
      </c>
      <c r="Q18" s="848">
        <f t="shared" si="2"/>
        <v>0</v>
      </c>
      <c r="R18" s="1178" t="s">
        <v>281</v>
      </c>
      <c r="S18" s="1178"/>
    </row>
    <row r="19" spans="1:19" ht="18.95" customHeight="1">
      <c r="A19" s="1170" t="s">
        <v>64</v>
      </c>
      <c r="B19" s="1170"/>
      <c r="C19" s="848">
        <v>10</v>
      </c>
      <c r="D19" s="848">
        <v>42</v>
      </c>
      <c r="E19" s="848">
        <v>8</v>
      </c>
      <c r="F19" s="848">
        <v>32</v>
      </c>
      <c r="G19" s="848">
        <v>5</v>
      </c>
      <c r="H19" s="848">
        <v>50</v>
      </c>
      <c r="I19" s="848">
        <v>7</v>
      </c>
      <c r="J19" s="848">
        <v>30</v>
      </c>
      <c r="K19" s="848">
        <v>13</v>
      </c>
      <c r="L19" s="848">
        <v>30</v>
      </c>
      <c r="M19" s="848">
        <v>10</v>
      </c>
      <c r="N19" s="848">
        <v>18</v>
      </c>
      <c r="O19" s="848">
        <f t="shared" si="0"/>
        <v>53</v>
      </c>
      <c r="P19" s="848">
        <f t="shared" si="1"/>
        <v>202</v>
      </c>
      <c r="Q19" s="848">
        <f t="shared" si="2"/>
        <v>255</v>
      </c>
      <c r="R19" s="1178" t="s">
        <v>177</v>
      </c>
      <c r="S19" s="1178"/>
    </row>
    <row r="20" spans="1:19" ht="18.95" customHeight="1">
      <c r="A20" s="1170" t="s">
        <v>65</v>
      </c>
      <c r="B20" s="1170"/>
      <c r="C20" s="848">
        <v>0</v>
      </c>
      <c r="D20" s="848">
        <v>44</v>
      </c>
      <c r="E20" s="848">
        <v>0</v>
      </c>
      <c r="F20" s="848">
        <v>44</v>
      </c>
      <c r="G20" s="848">
        <v>0</v>
      </c>
      <c r="H20" s="848">
        <v>52</v>
      </c>
      <c r="I20" s="848">
        <v>0</v>
      </c>
      <c r="J20" s="848">
        <v>35</v>
      </c>
      <c r="K20" s="848">
        <v>0</v>
      </c>
      <c r="L20" s="848">
        <v>30</v>
      </c>
      <c r="M20" s="848">
        <v>0</v>
      </c>
      <c r="N20" s="848">
        <v>36</v>
      </c>
      <c r="O20" s="848">
        <f t="shared" si="0"/>
        <v>0</v>
      </c>
      <c r="P20" s="848">
        <f t="shared" si="1"/>
        <v>241</v>
      </c>
      <c r="Q20" s="848">
        <f t="shared" si="2"/>
        <v>241</v>
      </c>
      <c r="R20" s="1178" t="s">
        <v>178</v>
      </c>
      <c r="S20" s="1178"/>
    </row>
    <row r="21" spans="1:19" ht="18.95" customHeight="1">
      <c r="A21" s="1170" t="s">
        <v>66</v>
      </c>
      <c r="B21" s="1170"/>
      <c r="C21" s="848">
        <v>86</v>
      </c>
      <c r="D21" s="848">
        <v>160</v>
      </c>
      <c r="E21" s="848">
        <v>96</v>
      </c>
      <c r="F21" s="848">
        <v>155</v>
      </c>
      <c r="G21" s="848">
        <v>76</v>
      </c>
      <c r="H21" s="848">
        <v>144</v>
      </c>
      <c r="I21" s="848">
        <v>77</v>
      </c>
      <c r="J21" s="848">
        <v>163</v>
      </c>
      <c r="K21" s="848">
        <v>85</v>
      </c>
      <c r="L21" s="848">
        <v>144</v>
      </c>
      <c r="M21" s="848">
        <v>75</v>
      </c>
      <c r="N21" s="848">
        <v>135</v>
      </c>
      <c r="O21" s="848">
        <f t="shared" si="0"/>
        <v>495</v>
      </c>
      <c r="P21" s="848">
        <f t="shared" si="1"/>
        <v>901</v>
      </c>
      <c r="Q21" s="848">
        <f t="shared" si="2"/>
        <v>1396</v>
      </c>
      <c r="R21" s="1178" t="s">
        <v>285</v>
      </c>
      <c r="S21" s="1178"/>
    </row>
    <row r="22" spans="1:19" ht="18.95" customHeight="1">
      <c r="A22" s="1170" t="s">
        <v>133</v>
      </c>
      <c r="B22" s="1170"/>
      <c r="C22" s="848">
        <v>111</v>
      </c>
      <c r="D22" s="848">
        <v>1</v>
      </c>
      <c r="E22" s="848">
        <v>132</v>
      </c>
      <c r="F22" s="848">
        <v>0</v>
      </c>
      <c r="G22" s="848">
        <v>127</v>
      </c>
      <c r="H22" s="848">
        <v>0</v>
      </c>
      <c r="I22" s="848">
        <v>121</v>
      </c>
      <c r="J22" s="848">
        <v>0</v>
      </c>
      <c r="K22" s="848">
        <v>105</v>
      </c>
      <c r="L22" s="848">
        <v>0</v>
      </c>
      <c r="M22" s="848">
        <v>102</v>
      </c>
      <c r="N22" s="848">
        <v>0</v>
      </c>
      <c r="O22" s="848">
        <f t="shared" si="0"/>
        <v>698</v>
      </c>
      <c r="P22" s="848">
        <f t="shared" si="1"/>
        <v>1</v>
      </c>
      <c r="Q22" s="848">
        <f t="shared" si="2"/>
        <v>699</v>
      </c>
      <c r="R22" s="1178" t="s">
        <v>853</v>
      </c>
      <c r="S22" s="1178"/>
    </row>
    <row r="23" spans="1:19" ht="18.95" customHeight="1">
      <c r="A23" s="1170" t="s">
        <v>68</v>
      </c>
      <c r="B23" s="1170"/>
      <c r="C23" s="848">
        <v>0</v>
      </c>
      <c r="D23" s="848">
        <v>31</v>
      </c>
      <c r="E23" s="848">
        <v>0</v>
      </c>
      <c r="F23" s="848">
        <v>34</v>
      </c>
      <c r="G23" s="848">
        <v>0</v>
      </c>
      <c r="H23" s="848">
        <v>34</v>
      </c>
      <c r="I23" s="848">
        <v>0</v>
      </c>
      <c r="J23" s="848">
        <v>24</v>
      </c>
      <c r="K23" s="848">
        <v>0</v>
      </c>
      <c r="L23" s="848">
        <v>23</v>
      </c>
      <c r="M23" s="848">
        <v>0</v>
      </c>
      <c r="N23" s="848">
        <v>19</v>
      </c>
      <c r="O23" s="848">
        <f t="shared" si="0"/>
        <v>0</v>
      </c>
      <c r="P23" s="848">
        <f t="shared" si="1"/>
        <v>165</v>
      </c>
      <c r="Q23" s="848">
        <f t="shared" si="2"/>
        <v>165</v>
      </c>
      <c r="R23" s="1178" t="s">
        <v>287</v>
      </c>
      <c r="S23" s="1178"/>
    </row>
    <row r="24" spans="1:19" ht="18.95" customHeight="1">
      <c r="A24" s="1170" t="s">
        <v>69</v>
      </c>
      <c r="B24" s="1170"/>
      <c r="C24" s="848">
        <v>27</v>
      </c>
      <c r="D24" s="848">
        <v>40</v>
      </c>
      <c r="E24" s="848">
        <v>30</v>
      </c>
      <c r="F24" s="848">
        <v>29</v>
      </c>
      <c r="G24" s="848">
        <v>25</v>
      </c>
      <c r="H24" s="848">
        <v>24</v>
      </c>
      <c r="I24" s="848">
        <v>19</v>
      </c>
      <c r="J24" s="848">
        <v>23</v>
      </c>
      <c r="K24" s="848">
        <v>16</v>
      </c>
      <c r="L24" s="848">
        <v>32</v>
      </c>
      <c r="M24" s="848">
        <v>14</v>
      </c>
      <c r="N24" s="848">
        <v>21</v>
      </c>
      <c r="O24" s="848">
        <f t="shared" si="0"/>
        <v>131</v>
      </c>
      <c r="P24" s="848">
        <f t="shared" si="1"/>
        <v>169</v>
      </c>
      <c r="Q24" s="848">
        <f t="shared" si="2"/>
        <v>300</v>
      </c>
      <c r="R24" s="1178" t="s">
        <v>182</v>
      </c>
      <c r="S24" s="1178"/>
    </row>
    <row r="25" spans="1:19" ht="18.95" customHeight="1">
      <c r="A25" s="1170" t="s">
        <v>70</v>
      </c>
      <c r="B25" s="1170"/>
      <c r="C25" s="848">
        <v>0</v>
      </c>
      <c r="D25" s="848">
        <v>41</v>
      </c>
      <c r="E25" s="848">
        <v>0</v>
      </c>
      <c r="F25" s="848">
        <v>35</v>
      </c>
      <c r="G25" s="848">
        <v>0</v>
      </c>
      <c r="H25" s="848">
        <v>41</v>
      </c>
      <c r="I25" s="848">
        <v>0</v>
      </c>
      <c r="J25" s="848">
        <v>39</v>
      </c>
      <c r="K25" s="848">
        <v>0</v>
      </c>
      <c r="L25" s="848">
        <v>39</v>
      </c>
      <c r="M25" s="848">
        <v>0</v>
      </c>
      <c r="N25" s="848">
        <v>32</v>
      </c>
      <c r="O25" s="848">
        <f t="shared" si="0"/>
        <v>0</v>
      </c>
      <c r="P25" s="848">
        <f t="shared" si="1"/>
        <v>227</v>
      </c>
      <c r="Q25" s="848">
        <f t="shared" si="2"/>
        <v>227</v>
      </c>
      <c r="R25" s="1178" t="s">
        <v>183</v>
      </c>
      <c r="S25" s="1178"/>
    </row>
    <row r="26" spans="1:19" ht="18.95" customHeight="1">
      <c r="A26" s="1170" t="s">
        <v>71</v>
      </c>
      <c r="B26" s="1170"/>
      <c r="C26" s="848">
        <v>32</v>
      </c>
      <c r="D26" s="848">
        <v>46</v>
      </c>
      <c r="E26" s="848">
        <v>29</v>
      </c>
      <c r="F26" s="848">
        <v>50</v>
      </c>
      <c r="G26" s="848">
        <v>27</v>
      </c>
      <c r="H26" s="848">
        <v>50</v>
      </c>
      <c r="I26" s="848">
        <v>31</v>
      </c>
      <c r="J26" s="848">
        <v>33</v>
      </c>
      <c r="K26" s="848">
        <v>20</v>
      </c>
      <c r="L26" s="848">
        <v>26</v>
      </c>
      <c r="M26" s="848">
        <v>19</v>
      </c>
      <c r="N26" s="848">
        <v>23</v>
      </c>
      <c r="O26" s="848">
        <f t="shared" si="0"/>
        <v>158</v>
      </c>
      <c r="P26" s="848">
        <f t="shared" si="1"/>
        <v>228</v>
      </c>
      <c r="Q26" s="848">
        <f t="shared" si="2"/>
        <v>386</v>
      </c>
      <c r="R26" s="1178" t="s">
        <v>671</v>
      </c>
      <c r="S26" s="1178"/>
    </row>
    <row r="27" spans="1:19" ht="18.95" customHeight="1" thickBot="1">
      <c r="A27" s="1301" t="s">
        <v>72</v>
      </c>
      <c r="B27" s="1301"/>
      <c r="C27" s="851">
        <v>66</v>
      </c>
      <c r="D27" s="851">
        <v>31</v>
      </c>
      <c r="E27" s="851">
        <v>61</v>
      </c>
      <c r="F27" s="851">
        <v>37</v>
      </c>
      <c r="G27" s="851">
        <v>66</v>
      </c>
      <c r="H27" s="851">
        <v>27</v>
      </c>
      <c r="I27" s="851">
        <v>65</v>
      </c>
      <c r="J27" s="851">
        <v>30</v>
      </c>
      <c r="K27" s="851">
        <v>63</v>
      </c>
      <c r="L27" s="851">
        <v>30</v>
      </c>
      <c r="M27" s="851">
        <v>65</v>
      </c>
      <c r="N27" s="851">
        <v>40</v>
      </c>
      <c r="O27" s="851">
        <f t="shared" si="0"/>
        <v>386</v>
      </c>
      <c r="P27" s="851">
        <f t="shared" si="1"/>
        <v>195</v>
      </c>
      <c r="Q27" s="851">
        <f t="shared" si="2"/>
        <v>581</v>
      </c>
      <c r="R27" s="1258" t="s">
        <v>282</v>
      </c>
      <c r="S27" s="1258"/>
    </row>
    <row r="28" spans="1:19" ht="18.95" customHeight="1" thickBot="1">
      <c r="A28" s="1348" t="s">
        <v>32</v>
      </c>
      <c r="B28" s="1348"/>
      <c r="C28" s="849">
        <f>SUM(C8:C27)</f>
        <v>501</v>
      </c>
      <c r="D28" s="849">
        <f t="shared" ref="D28:Q28" si="3">SUM(D8:D27)</f>
        <v>778</v>
      </c>
      <c r="E28" s="849">
        <f t="shared" si="3"/>
        <v>487</v>
      </c>
      <c r="F28" s="849">
        <f t="shared" si="3"/>
        <v>747</v>
      </c>
      <c r="G28" s="849">
        <f t="shared" si="3"/>
        <v>470</v>
      </c>
      <c r="H28" s="849">
        <f t="shared" si="3"/>
        <v>743</v>
      </c>
      <c r="I28" s="849">
        <f t="shared" si="3"/>
        <v>454</v>
      </c>
      <c r="J28" s="849">
        <f t="shared" si="3"/>
        <v>685</v>
      </c>
      <c r="K28" s="849">
        <f t="shared" si="3"/>
        <v>429</v>
      </c>
      <c r="L28" s="849">
        <f t="shared" si="3"/>
        <v>643</v>
      </c>
      <c r="M28" s="849">
        <f t="shared" si="3"/>
        <v>413</v>
      </c>
      <c r="N28" s="849">
        <f t="shared" si="3"/>
        <v>569</v>
      </c>
      <c r="O28" s="849">
        <f t="shared" si="3"/>
        <v>2754</v>
      </c>
      <c r="P28" s="849">
        <f t="shared" si="3"/>
        <v>4165</v>
      </c>
      <c r="Q28" s="849">
        <f t="shared" si="3"/>
        <v>6919</v>
      </c>
      <c r="R28" s="1260" t="s">
        <v>169</v>
      </c>
      <c r="S28" s="1260"/>
    </row>
    <row r="29" spans="1:19" ht="13.5" thickTop="1">
      <c r="R29" s="322"/>
      <c r="S29" s="322"/>
    </row>
    <row r="30" spans="1:19">
      <c r="R30" s="322"/>
      <c r="S30" s="322"/>
    </row>
    <row r="85" spans="3:15">
      <c r="C85" s="140"/>
      <c r="D85" s="140"/>
      <c r="E85" s="140"/>
      <c r="F85" s="140"/>
      <c r="G85" s="140"/>
      <c r="H85" s="140"/>
      <c r="I85" s="140"/>
      <c r="J85" s="140"/>
      <c r="K85" s="140"/>
      <c r="L85" s="140"/>
      <c r="M85" s="140"/>
      <c r="N85" s="140"/>
      <c r="O85" s="140"/>
    </row>
    <row r="86" spans="3:15">
      <c r="C86" s="140"/>
      <c r="D86" s="140"/>
      <c r="E86" s="140"/>
      <c r="F86" s="140"/>
      <c r="G86" s="140"/>
      <c r="H86" s="140"/>
      <c r="I86" s="140"/>
      <c r="J86" s="140"/>
      <c r="K86" s="140"/>
      <c r="L86" s="140"/>
      <c r="M86" s="140"/>
      <c r="N86" s="140"/>
      <c r="O86" s="140"/>
    </row>
    <row r="87" spans="3:15">
      <c r="C87" s="140"/>
      <c r="D87" s="140"/>
      <c r="E87" s="140"/>
      <c r="F87" s="140"/>
      <c r="G87" s="140"/>
      <c r="H87" s="140"/>
      <c r="I87" s="140"/>
      <c r="J87" s="140"/>
      <c r="K87" s="140"/>
      <c r="L87" s="140"/>
      <c r="M87" s="140"/>
      <c r="N87" s="140"/>
      <c r="O87" s="140"/>
    </row>
    <row r="88" spans="3:15">
      <c r="C88" s="140"/>
      <c r="D88" s="140"/>
      <c r="E88" s="140"/>
      <c r="F88" s="140"/>
      <c r="G88" s="140"/>
      <c r="H88" s="140"/>
      <c r="I88" s="140"/>
      <c r="J88" s="140"/>
      <c r="K88" s="140"/>
      <c r="L88" s="140"/>
      <c r="M88" s="140"/>
      <c r="N88" s="140"/>
      <c r="O88" s="140"/>
    </row>
  </sheetData>
  <mergeCells count="51">
    <mergeCell ref="A24:B24"/>
    <mergeCell ref="R24:S24"/>
    <mergeCell ref="A28:B28"/>
    <mergeCell ref="R28:S28"/>
    <mergeCell ref="A25:B25"/>
    <mergeCell ref="R25:S25"/>
    <mergeCell ref="A26:B26"/>
    <mergeCell ref="R26:S26"/>
    <mergeCell ref="A27:B27"/>
    <mergeCell ref="R27:S27"/>
    <mergeCell ref="A12:A17"/>
    <mergeCell ref="S12:S17"/>
    <mergeCell ref="R23:S23"/>
    <mergeCell ref="A19:B19"/>
    <mergeCell ref="R19:S19"/>
    <mergeCell ref="A20:B20"/>
    <mergeCell ref="R20:S20"/>
    <mergeCell ref="A21:B21"/>
    <mergeCell ref="R21:S21"/>
    <mergeCell ref="A22:B22"/>
    <mergeCell ref="R22:S22"/>
    <mergeCell ref="A23:B23"/>
    <mergeCell ref="R18:S18"/>
    <mergeCell ref="A10:B10"/>
    <mergeCell ref="R10:S10"/>
    <mergeCell ref="A11:B11"/>
    <mergeCell ref="R11:S11"/>
    <mergeCell ref="A9:B9"/>
    <mergeCell ref="R9:S9"/>
    <mergeCell ref="I4:J4"/>
    <mergeCell ref="K4:L4"/>
    <mergeCell ref="M4:N4"/>
    <mergeCell ref="O4:Q4"/>
    <mergeCell ref="C5:D5"/>
    <mergeCell ref="E5:F5"/>
    <mergeCell ref="R8:S8"/>
    <mergeCell ref="A8:B8"/>
    <mergeCell ref="A1:S1"/>
    <mergeCell ref="A2:S2"/>
    <mergeCell ref="G5:H5"/>
    <mergeCell ref="I5:J5"/>
    <mergeCell ref="K5:L5"/>
    <mergeCell ref="M5:N5"/>
    <mergeCell ref="A3:B3"/>
    <mergeCell ref="R3:S3"/>
    <mergeCell ref="R4:S7"/>
    <mergeCell ref="O5:Q5"/>
    <mergeCell ref="A4:B7"/>
    <mergeCell ref="C4:D4"/>
    <mergeCell ref="E4:F4"/>
    <mergeCell ref="G4:H4"/>
  </mergeCells>
  <printOptions horizontalCentered="1"/>
  <pageMargins left="1" right="1" top="1" bottom="1" header="1" footer="1"/>
  <pageSetup paperSize="9" scale="80" firstPageNumber="115" orientation="landscape" useFirstPageNumber="1"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rgb="FFFF0000"/>
  </sheetPr>
  <dimension ref="A1:X150"/>
  <sheetViews>
    <sheetView rightToLeft="1" view="pageBreakPreview" zoomScale="80" zoomScaleSheetLayoutView="80" workbookViewId="0">
      <selection activeCell="AC4" sqref="AC4:AE4"/>
    </sheetView>
  </sheetViews>
  <sheetFormatPr defaultRowHeight="12.75"/>
  <cols>
    <col min="1" max="1" width="3.140625" style="82" customWidth="1"/>
    <col min="2" max="2" width="11" style="82" customWidth="1"/>
    <col min="3" max="4" width="9.7109375" style="81" customWidth="1"/>
    <col min="5" max="5" width="8.85546875" style="81" customWidth="1"/>
    <col min="6" max="6" width="10.5703125" style="81" customWidth="1"/>
    <col min="7" max="7" width="9.42578125" style="82" customWidth="1"/>
    <col min="8" max="8" width="9.28515625" style="82" customWidth="1"/>
    <col min="9" max="14" width="9.5703125" style="82" customWidth="1"/>
    <col min="15" max="15" width="11.140625" style="82" customWidth="1"/>
    <col min="16" max="16" width="11.42578125" style="82" customWidth="1"/>
    <col min="17" max="17" width="10.5703125" style="82" customWidth="1"/>
    <col min="18" max="18" width="15.140625" style="82" customWidth="1"/>
    <col min="19" max="19" width="3.7109375" style="82" customWidth="1"/>
    <col min="20" max="16384" width="9.140625" style="82"/>
  </cols>
  <sheetData>
    <row r="1" spans="1:24" ht="26.25" customHeight="1">
      <c r="A1" s="1152" t="s">
        <v>1198</v>
      </c>
      <c r="B1" s="1152"/>
      <c r="C1" s="1152"/>
      <c r="D1" s="1152"/>
      <c r="E1" s="1152"/>
      <c r="F1" s="1152"/>
      <c r="G1" s="1152"/>
      <c r="H1" s="1152"/>
      <c r="I1" s="1152"/>
      <c r="J1" s="1152"/>
      <c r="K1" s="1152"/>
      <c r="L1" s="1152"/>
      <c r="M1" s="1152"/>
      <c r="N1" s="1152"/>
      <c r="O1" s="1152"/>
      <c r="P1" s="1152"/>
      <c r="Q1" s="1152"/>
      <c r="R1" s="1152"/>
      <c r="S1" s="1152"/>
    </row>
    <row r="2" spans="1:24" ht="20.25" customHeight="1">
      <c r="A2" s="1193" t="s">
        <v>998</v>
      </c>
      <c r="B2" s="1193"/>
      <c r="C2" s="1193"/>
      <c r="D2" s="1193"/>
      <c r="E2" s="1193"/>
      <c r="F2" s="1193"/>
      <c r="G2" s="1193"/>
      <c r="H2" s="1193"/>
      <c r="I2" s="1193"/>
      <c r="J2" s="1193"/>
      <c r="K2" s="1193"/>
      <c r="L2" s="1193"/>
      <c r="M2" s="1193"/>
      <c r="N2" s="1193"/>
      <c r="O2" s="1193"/>
      <c r="P2" s="1193"/>
      <c r="Q2" s="1193"/>
      <c r="R2" s="1193"/>
      <c r="S2" s="1193"/>
    </row>
    <row r="3" spans="1:24" ht="21" customHeight="1" thickBot="1">
      <c r="A3" s="1176" t="s">
        <v>872</v>
      </c>
      <c r="B3" s="1176"/>
      <c r="C3" s="151"/>
      <c r="D3" s="151"/>
      <c r="E3" s="151"/>
      <c r="F3" s="151"/>
      <c r="G3" s="151"/>
      <c r="H3" s="151"/>
      <c r="I3" s="151"/>
      <c r="J3" s="151"/>
      <c r="K3" s="151"/>
      <c r="L3" s="151"/>
      <c r="M3" s="151"/>
      <c r="N3" s="151"/>
      <c r="O3" s="151"/>
      <c r="P3" s="151"/>
      <c r="Q3" s="151"/>
      <c r="R3" s="1194" t="s">
        <v>685</v>
      </c>
      <c r="S3" s="1194"/>
    </row>
    <row r="4" spans="1:24" ht="21" customHeight="1" thickTop="1">
      <c r="A4" s="1140" t="s">
        <v>40</v>
      </c>
      <c r="B4" s="1140"/>
      <c r="C4" s="1188" t="s">
        <v>1194</v>
      </c>
      <c r="D4" s="1188"/>
      <c r="E4" s="1188"/>
      <c r="F4" s="1188"/>
      <c r="G4" s="1188"/>
      <c r="H4" s="1188"/>
      <c r="I4" s="1188"/>
      <c r="J4" s="1188"/>
      <c r="K4" s="1188"/>
      <c r="L4" s="1188"/>
      <c r="M4" s="1188"/>
      <c r="N4" s="1188"/>
      <c r="O4" s="1188"/>
      <c r="P4" s="1188"/>
      <c r="Q4" s="1188"/>
      <c r="R4" s="1164" t="s">
        <v>168</v>
      </c>
      <c r="S4" s="1164"/>
    </row>
    <row r="5" spans="1:24" ht="18" customHeight="1">
      <c r="A5" s="1141"/>
      <c r="B5" s="1141"/>
      <c r="C5" s="1207" t="s">
        <v>93</v>
      </c>
      <c r="D5" s="1207"/>
      <c r="E5" s="1207" t="s">
        <v>27</v>
      </c>
      <c r="F5" s="1207"/>
      <c r="G5" s="1141" t="s">
        <v>95</v>
      </c>
      <c r="H5" s="1141"/>
      <c r="I5" s="1141" t="s">
        <v>96</v>
      </c>
      <c r="J5" s="1141"/>
      <c r="K5" s="1207" t="s">
        <v>30</v>
      </c>
      <c r="L5" s="1207"/>
      <c r="M5" s="1207" t="s">
        <v>603</v>
      </c>
      <c r="N5" s="1207"/>
      <c r="O5" s="1207" t="s">
        <v>654</v>
      </c>
      <c r="P5" s="1207"/>
      <c r="Q5" s="1207"/>
      <c r="R5" s="1165"/>
      <c r="S5" s="1165"/>
    </row>
    <row r="6" spans="1:24" ht="16.5" customHeight="1">
      <c r="A6" s="1141"/>
      <c r="B6" s="1141"/>
      <c r="C6" s="823" t="s">
        <v>33</v>
      </c>
      <c r="D6" s="817" t="s">
        <v>34</v>
      </c>
      <c r="E6" s="823" t="s">
        <v>33</v>
      </c>
      <c r="F6" s="817" t="s">
        <v>34</v>
      </c>
      <c r="G6" s="823" t="s">
        <v>33</v>
      </c>
      <c r="H6" s="817" t="s">
        <v>34</v>
      </c>
      <c r="I6" s="823" t="s">
        <v>33</v>
      </c>
      <c r="J6" s="817" t="s">
        <v>34</v>
      </c>
      <c r="K6" s="823" t="s">
        <v>33</v>
      </c>
      <c r="L6" s="817" t="s">
        <v>34</v>
      </c>
      <c r="M6" s="823" t="s">
        <v>33</v>
      </c>
      <c r="N6" s="817" t="s">
        <v>34</v>
      </c>
      <c r="O6" s="823" t="s">
        <v>33</v>
      </c>
      <c r="P6" s="817" t="s">
        <v>34</v>
      </c>
      <c r="Q6" s="823" t="s">
        <v>1197</v>
      </c>
      <c r="R6" s="1165"/>
      <c r="S6" s="1165"/>
    </row>
    <row r="7" spans="1:24" ht="20.25" customHeight="1" thickBot="1">
      <c r="A7" s="1142"/>
      <c r="B7" s="1142"/>
      <c r="C7" s="822" t="s">
        <v>173</v>
      </c>
      <c r="D7" s="821" t="s">
        <v>172</v>
      </c>
      <c r="E7" s="822" t="s">
        <v>173</v>
      </c>
      <c r="F7" s="821" t="s">
        <v>172</v>
      </c>
      <c r="G7" s="822" t="s">
        <v>173</v>
      </c>
      <c r="H7" s="821" t="s">
        <v>172</v>
      </c>
      <c r="I7" s="822" t="s">
        <v>173</v>
      </c>
      <c r="J7" s="821" t="s">
        <v>172</v>
      </c>
      <c r="K7" s="822" t="s">
        <v>173</v>
      </c>
      <c r="L7" s="821" t="s">
        <v>172</v>
      </c>
      <c r="M7" s="822" t="s">
        <v>173</v>
      </c>
      <c r="N7" s="821" t="s">
        <v>172</v>
      </c>
      <c r="O7" s="822" t="s">
        <v>173</v>
      </c>
      <c r="P7" s="821" t="s">
        <v>172</v>
      </c>
      <c r="Q7" s="821" t="s">
        <v>169</v>
      </c>
      <c r="R7" s="1166"/>
      <c r="S7" s="1166"/>
    </row>
    <row r="8" spans="1:24" ht="21" customHeight="1">
      <c r="A8" s="347" t="s">
        <v>52</v>
      </c>
      <c r="B8" s="347"/>
      <c r="C8" s="817">
        <f>C38+C68</f>
        <v>64760</v>
      </c>
      <c r="D8" s="817">
        <f t="shared" ref="D8:N8" si="0">D38+D68</f>
        <v>60571</v>
      </c>
      <c r="E8" s="817">
        <f t="shared" si="0"/>
        <v>62173</v>
      </c>
      <c r="F8" s="817">
        <f t="shared" si="0"/>
        <v>58431</v>
      </c>
      <c r="G8" s="817">
        <f t="shared" si="0"/>
        <v>57553</v>
      </c>
      <c r="H8" s="817">
        <f t="shared" si="0"/>
        <v>54081</v>
      </c>
      <c r="I8" s="817">
        <f t="shared" si="0"/>
        <v>50852</v>
      </c>
      <c r="J8" s="817">
        <f t="shared" si="0"/>
        <v>46434</v>
      </c>
      <c r="K8" s="817">
        <f t="shared" si="0"/>
        <v>48797</v>
      </c>
      <c r="L8" s="817">
        <f t="shared" si="0"/>
        <v>38597</v>
      </c>
      <c r="M8" s="817">
        <f t="shared" si="0"/>
        <v>41812</v>
      </c>
      <c r="N8" s="817">
        <f t="shared" si="0"/>
        <v>30012</v>
      </c>
      <c r="O8" s="817">
        <f>M8+K8+I8+G8+E8+C8</f>
        <v>325947</v>
      </c>
      <c r="P8" s="817">
        <f>N8+L8+J8+H8+F8+D8</f>
        <v>288126</v>
      </c>
      <c r="Q8" s="817">
        <f>SUM(O8:P8)</f>
        <v>614073</v>
      </c>
      <c r="R8" s="1197" t="s">
        <v>583</v>
      </c>
      <c r="S8" s="1197"/>
      <c r="X8" s="82" t="s">
        <v>305</v>
      </c>
    </row>
    <row r="9" spans="1:24" ht="21" customHeight="1">
      <c r="A9" s="1170" t="s">
        <v>53</v>
      </c>
      <c r="B9" s="1170"/>
      <c r="C9" s="813">
        <f t="shared" ref="C9:N9" si="1">C39+C69</f>
        <v>37528</v>
      </c>
      <c r="D9" s="813">
        <f t="shared" si="1"/>
        <v>33779</v>
      </c>
      <c r="E9" s="813">
        <f t="shared" si="1"/>
        <v>33050</v>
      </c>
      <c r="F9" s="813">
        <f t="shared" si="1"/>
        <v>30708</v>
      </c>
      <c r="G9" s="813">
        <f t="shared" si="1"/>
        <v>32026</v>
      </c>
      <c r="H9" s="813">
        <f t="shared" si="1"/>
        <v>29218</v>
      </c>
      <c r="I9" s="813">
        <f t="shared" si="1"/>
        <v>31844</v>
      </c>
      <c r="J9" s="813">
        <f t="shared" si="1"/>
        <v>28740</v>
      </c>
      <c r="K9" s="813">
        <f t="shared" si="1"/>
        <v>29626</v>
      </c>
      <c r="L9" s="813">
        <f t="shared" si="1"/>
        <v>25454</v>
      </c>
      <c r="M9" s="813">
        <f t="shared" si="1"/>
        <v>21632</v>
      </c>
      <c r="N9" s="813">
        <f t="shared" si="1"/>
        <v>17510</v>
      </c>
      <c r="O9" s="813">
        <f t="shared" ref="O9:O28" si="2">M9+K9+I9+G9+E9+C9</f>
        <v>185706</v>
      </c>
      <c r="P9" s="813">
        <f t="shared" ref="P9:P28" si="3">N9+L9+J9+H9+F9+D9</f>
        <v>165409</v>
      </c>
      <c r="Q9" s="813">
        <f t="shared" ref="Q9:Q28" si="4">SUM(O9:P9)</f>
        <v>351115</v>
      </c>
      <c r="R9" s="1159" t="s">
        <v>284</v>
      </c>
      <c r="S9" s="1159"/>
    </row>
    <row r="10" spans="1:24" ht="21" customHeight="1">
      <c r="A10" s="1170" t="s">
        <v>54</v>
      </c>
      <c r="B10" s="1170"/>
      <c r="C10" s="813">
        <f t="shared" ref="C10:N10" si="5">C40+C70</f>
        <v>25772</v>
      </c>
      <c r="D10" s="813">
        <f t="shared" si="5"/>
        <v>24774</v>
      </c>
      <c r="E10" s="813">
        <f t="shared" si="5"/>
        <v>25531</v>
      </c>
      <c r="F10" s="813">
        <f t="shared" si="5"/>
        <v>24355</v>
      </c>
      <c r="G10" s="813">
        <f t="shared" si="5"/>
        <v>25714</v>
      </c>
      <c r="H10" s="813">
        <f t="shared" si="5"/>
        <v>24068</v>
      </c>
      <c r="I10" s="813">
        <f t="shared" si="5"/>
        <v>23246</v>
      </c>
      <c r="J10" s="813">
        <f t="shared" si="5"/>
        <v>21351</v>
      </c>
      <c r="K10" s="813">
        <f t="shared" si="5"/>
        <v>23464</v>
      </c>
      <c r="L10" s="813">
        <f t="shared" si="5"/>
        <v>20377</v>
      </c>
      <c r="M10" s="813">
        <f t="shared" si="5"/>
        <v>18699</v>
      </c>
      <c r="N10" s="813">
        <f t="shared" si="5"/>
        <v>15851</v>
      </c>
      <c r="O10" s="813">
        <f t="shared" si="2"/>
        <v>142426</v>
      </c>
      <c r="P10" s="813">
        <f t="shared" si="3"/>
        <v>130776</v>
      </c>
      <c r="Q10" s="813">
        <f t="shared" si="4"/>
        <v>273202</v>
      </c>
      <c r="R10" s="1178" t="s">
        <v>175</v>
      </c>
      <c r="S10" s="1178"/>
    </row>
    <row r="11" spans="1:24" ht="21" customHeight="1">
      <c r="A11" s="1170" t="s">
        <v>55</v>
      </c>
      <c r="B11" s="1170"/>
      <c r="C11" s="814">
        <f t="shared" ref="C11:N11" si="6">C41+C71</f>
        <v>29072</v>
      </c>
      <c r="D11" s="814">
        <f t="shared" si="6"/>
        <v>27558</v>
      </c>
      <c r="E11" s="813">
        <f t="shared" si="6"/>
        <v>27791</v>
      </c>
      <c r="F11" s="814">
        <f t="shared" si="6"/>
        <v>26318</v>
      </c>
      <c r="G11" s="814">
        <f t="shared" si="6"/>
        <v>28025</v>
      </c>
      <c r="H11" s="813">
        <f t="shared" si="6"/>
        <v>26097</v>
      </c>
      <c r="I11" s="814">
        <f t="shared" si="6"/>
        <v>27733</v>
      </c>
      <c r="J11" s="814">
        <f t="shared" si="6"/>
        <v>25446</v>
      </c>
      <c r="K11" s="813">
        <f t="shared" si="6"/>
        <v>28733</v>
      </c>
      <c r="L11" s="814">
        <f t="shared" si="6"/>
        <v>25084</v>
      </c>
      <c r="M11" s="814">
        <f t="shared" si="6"/>
        <v>21520</v>
      </c>
      <c r="N11" s="813">
        <f t="shared" si="6"/>
        <v>18987</v>
      </c>
      <c r="O11" s="814">
        <f t="shared" si="2"/>
        <v>162874</v>
      </c>
      <c r="P11" s="814">
        <f t="shared" si="3"/>
        <v>149490</v>
      </c>
      <c r="Q11" s="813">
        <f t="shared" si="4"/>
        <v>312364</v>
      </c>
      <c r="R11" s="1178" t="s">
        <v>676</v>
      </c>
      <c r="S11" s="1178"/>
    </row>
    <row r="12" spans="1:24" ht="21" customHeight="1">
      <c r="A12" s="1161" t="s">
        <v>279</v>
      </c>
      <c r="B12" s="153" t="s">
        <v>250</v>
      </c>
      <c r="C12" s="813">
        <f t="shared" ref="C12:N12" si="7">C42+C72</f>
        <v>23846</v>
      </c>
      <c r="D12" s="813">
        <f t="shared" si="7"/>
        <v>22633</v>
      </c>
      <c r="E12" s="813">
        <f t="shared" si="7"/>
        <v>22211</v>
      </c>
      <c r="F12" s="813">
        <f t="shared" si="7"/>
        <v>21624</v>
      </c>
      <c r="G12" s="813">
        <f t="shared" si="7"/>
        <v>21881</v>
      </c>
      <c r="H12" s="813">
        <f t="shared" si="7"/>
        <v>21534</v>
      </c>
      <c r="I12" s="813">
        <f t="shared" si="7"/>
        <v>21911</v>
      </c>
      <c r="J12" s="813">
        <f t="shared" si="7"/>
        <v>21178</v>
      </c>
      <c r="K12" s="813">
        <f t="shared" si="7"/>
        <v>22763</v>
      </c>
      <c r="L12" s="813">
        <f t="shared" si="7"/>
        <v>21005</v>
      </c>
      <c r="M12" s="813">
        <f t="shared" si="7"/>
        <v>17899</v>
      </c>
      <c r="N12" s="813">
        <f t="shared" si="7"/>
        <v>17280</v>
      </c>
      <c r="O12" s="813">
        <f t="shared" si="2"/>
        <v>130511</v>
      </c>
      <c r="P12" s="813">
        <f t="shared" si="3"/>
        <v>125254</v>
      </c>
      <c r="Q12" s="813">
        <f t="shared" si="4"/>
        <v>255765</v>
      </c>
      <c r="R12" s="369" t="s">
        <v>288</v>
      </c>
      <c r="S12" s="1180" t="s">
        <v>167</v>
      </c>
    </row>
    <row r="13" spans="1:24" ht="21" customHeight="1">
      <c r="A13" s="1161"/>
      <c r="B13" s="118" t="s">
        <v>251</v>
      </c>
      <c r="C13" s="813">
        <f t="shared" ref="C13:N13" si="8">C43+C73</f>
        <v>46868</v>
      </c>
      <c r="D13" s="813">
        <f t="shared" si="8"/>
        <v>44025</v>
      </c>
      <c r="E13" s="813">
        <f t="shared" si="8"/>
        <v>44116</v>
      </c>
      <c r="F13" s="813">
        <f t="shared" si="8"/>
        <v>41287</v>
      </c>
      <c r="G13" s="813">
        <f t="shared" si="8"/>
        <v>43420</v>
      </c>
      <c r="H13" s="813">
        <f t="shared" si="8"/>
        <v>39893</v>
      </c>
      <c r="I13" s="813">
        <f t="shared" si="8"/>
        <v>42751</v>
      </c>
      <c r="J13" s="813">
        <f t="shared" si="8"/>
        <v>39870</v>
      </c>
      <c r="K13" s="813">
        <f t="shared" si="8"/>
        <v>44238</v>
      </c>
      <c r="L13" s="813">
        <f t="shared" si="8"/>
        <v>39857</v>
      </c>
      <c r="M13" s="813">
        <f t="shared" si="8"/>
        <v>36016</v>
      </c>
      <c r="N13" s="813">
        <f t="shared" si="8"/>
        <v>30865</v>
      </c>
      <c r="O13" s="813">
        <f t="shared" si="2"/>
        <v>257409</v>
      </c>
      <c r="P13" s="813">
        <f t="shared" si="3"/>
        <v>235797</v>
      </c>
      <c r="Q13" s="813">
        <f t="shared" si="4"/>
        <v>493206</v>
      </c>
      <c r="R13" s="348" t="s">
        <v>289</v>
      </c>
      <c r="S13" s="1180"/>
    </row>
    <row r="14" spans="1:24" ht="21" customHeight="1">
      <c r="A14" s="1161"/>
      <c r="B14" s="118" t="s">
        <v>252</v>
      </c>
      <c r="C14" s="813">
        <f t="shared" ref="C14:N14" si="9">C44+C74</f>
        <v>19228</v>
      </c>
      <c r="D14" s="813">
        <f t="shared" si="9"/>
        <v>19055</v>
      </c>
      <c r="E14" s="813">
        <f t="shared" si="9"/>
        <v>17632</v>
      </c>
      <c r="F14" s="813">
        <f t="shared" si="9"/>
        <v>17719</v>
      </c>
      <c r="G14" s="813">
        <f t="shared" si="9"/>
        <v>18065</v>
      </c>
      <c r="H14" s="813">
        <f t="shared" si="9"/>
        <v>17487</v>
      </c>
      <c r="I14" s="813">
        <f t="shared" si="9"/>
        <v>18165</v>
      </c>
      <c r="J14" s="813">
        <f t="shared" si="9"/>
        <v>17179</v>
      </c>
      <c r="K14" s="813">
        <f t="shared" si="9"/>
        <v>19515</v>
      </c>
      <c r="L14" s="813">
        <f t="shared" si="9"/>
        <v>17334</v>
      </c>
      <c r="M14" s="813">
        <f t="shared" si="9"/>
        <v>14530</v>
      </c>
      <c r="N14" s="813">
        <f t="shared" si="9"/>
        <v>13570</v>
      </c>
      <c r="O14" s="813">
        <f t="shared" si="2"/>
        <v>107135</v>
      </c>
      <c r="P14" s="813">
        <f t="shared" si="3"/>
        <v>102344</v>
      </c>
      <c r="Q14" s="813">
        <f t="shared" si="4"/>
        <v>209479</v>
      </c>
      <c r="R14" s="348" t="s">
        <v>290</v>
      </c>
      <c r="S14" s="1180"/>
    </row>
    <row r="15" spans="1:24" ht="21" customHeight="1">
      <c r="A15" s="1161"/>
      <c r="B15" s="118" t="s">
        <v>604</v>
      </c>
      <c r="C15" s="813">
        <f t="shared" ref="C15:N15" si="10">C45+C75</f>
        <v>14586</v>
      </c>
      <c r="D15" s="813">
        <f t="shared" si="10"/>
        <v>13989</v>
      </c>
      <c r="E15" s="813">
        <f t="shared" si="10"/>
        <v>14229</v>
      </c>
      <c r="F15" s="813">
        <f t="shared" si="10"/>
        <v>13516</v>
      </c>
      <c r="G15" s="813">
        <f t="shared" si="10"/>
        <v>14367</v>
      </c>
      <c r="H15" s="813">
        <f t="shared" si="10"/>
        <v>13506</v>
      </c>
      <c r="I15" s="813">
        <f t="shared" si="10"/>
        <v>14425</v>
      </c>
      <c r="J15" s="813">
        <f t="shared" si="10"/>
        <v>13310</v>
      </c>
      <c r="K15" s="813">
        <f t="shared" si="10"/>
        <v>15273</v>
      </c>
      <c r="L15" s="813">
        <f t="shared" si="10"/>
        <v>13082</v>
      </c>
      <c r="M15" s="813">
        <f t="shared" si="10"/>
        <v>12465</v>
      </c>
      <c r="N15" s="813">
        <f t="shared" si="10"/>
        <v>10692</v>
      </c>
      <c r="O15" s="813">
        <f t="shared" si="2"/>
        <v>85345</v>
      </c>
      <c r="P15" s="813">
        <f t="shared" si="3"/>
        <v>78095</v>
      </c>
      <c r="Q15" s="813">
        <f t="shared" si="4"/>
        <v>163440</v>
      </c>
      <c r="R15" s="348" t="s">
        <v>291</v>
      </c>
      <c r="S15" s="1180"/>
    </row>
    <row r="16" spans="1:24" ht="21" customHeight="1">
      <c r="A16" s="1161"/>
      <c r="B16" s="118" t="s">
        <v>605</v>
      </c>
      <c r="C16" s="813">
        <f t="shared" ref="C16:N16" si="11">C46+C76</f>
        <v>27457</v>
      </c>
      <c r="D16" s="813">
        <f t="shared" si="11"/>
        <v>25426</v>
      </c>
      <c r="E16" s="813">
        <f t="shared" si="11"/>
        <v>26200</v>
      </c>
      <c r="F16" s="813">
        <f t="shared" si="11"/>
        <v>24548</v>
      </c>
      <c r="G16" s="813">
        <f t="shared" si="11"/>
        <v>26977</v>
      </c>
      <c r="H16" s="813">
        <f t="shared" si="11"/>
        <v>24974</v>
      </c>
      <c r="I16" s="813">
        <f t="shared" si="11"/>
        <v>26588</v>
      </c>
      <c r="J16" s="813">
        <f t="shared" si="11"/>
        <v>24735</v>
      </c>
      <c r="K16" s="813">
        <f t="shared" si="11"/>
        <v>27894</v>
      </c>
      <c r="L16" s="813">
        <f t="shared" si="11"/>
        <v>25221</v>
      </c>
      <c r="M16" s="813">
        <f t="shared" si="11"/>
        <v>24761</v>
      </c>
      <c r="N16" s="813">
        <f t="shared" si="11"/>
        <v>21532</v>
      </c>
      <c r="O16" s="813">
        <f t="shared" si="2"/>
        <v>159877</v>
      </c>
      <c r="P16" s="813">
        <f t="shared" si="3"/>
        <v>146436</v>
      </c>
      <c r="Q16" s="813">
        <f t="shared" si="4"/>
        <v>306313</v>
      </c>
      <c r="R16" s="348" t="s">
        <v>292</v>
      </c>
      <c r="S16" s="1180"/>
    </row>
    <row r="17" spans="1:22" ht="21" customHeight="1">
      <c r="A17" s="1162"/>
      <c r="B17" s="154" t="s">
        <v>606</v>
      </c>
      <c r="C17" s="813">
        <f t="shared" ref="C17:N17" si="12">C47+C77</f>
        <v>19623</v>
      </c>
      <c r="D17" s="813">
        <f t="shared" si="12"/>
        <v>18214</v>
      </c>
      <c r="E17" s="813">
        <f t="shared" si="12"/>
        <v>18461</v>
      </c>
      <c r="F17" s="813">
        <f t="shared" si="12"/>
        <v>17431</v>
      </c>
      <c r="G17" s="813">
        <f t="shared" si="12"/>
        <v>18739</v>
      </c>
      <c r="H17" s="813">
        <f t="shared" si="12"/>
        <v>17743</v>
      </c>
      <c r="I17" s="813">
        <f t="shared" si="12"/>
        <v>19513</v>
      </c>
      <c r="J17" s="813">
        <f t="shared" si="12"/>
        <v>18047</v>
      </c>
      <c r="K17" s="813">
        <f t="shared" si="12"/>
        <v>19873</v>
      </c>
      <c r="L17" s="813">
        <f t="shared" si="12"/>
        <v>17529</v>
      </c>
      <c r="M17" s="813">
        <f t="shared" si="12"/>
        <v>15576</v>
      </c>
      <c r="N17" s="813">
        <f t="shared" si="12"/>
        <v>14507</v>
      </c>
      <c r="O17" s="813">
        <f t="shared" si="2"/>
        <v>111785</v>
      </c>
      <c r="P17" s="813">
        <f t="shared" si="3"/>
        <v>103471</v>
      </c>
      <c r="Q17" s="813">
        <f t="shared" si="4"/>
        <v>215256</v>
      </c>
      <c r="R17" s="348" t="s">
        <v>293</v>
      </c>
      <c r="S17" s="1180"/>
      <c r="V17" s="82" t="s">
        <v>684</v>
      </c>
    </row>
    <row r="18" spans="1:22" ht="21" customHeight="1">
      <c r="A18" s="1170" t="s">
        <v>63</v>
      </c>
      <c r="B18" s="1170"/>
      <c r="C18" s="813">
        <f t="shared" ref="C18:N18" si="13">C48+C78</f>
        <v>39968</v>
      </c>
      <c r="D18" s="813">
        <f t="shared" si="13"/>
        <v>38022</v>
      </c>
      <c r="E18" s="813">
        <f t="shared" si="13"/>
        <v>37304</v>
      </c>
      <c r="F18" s="813">
        <f t="shared" si="13"/>
        <v>34794</v>
      </c>
      <c r="G18" s="813">
        <f t="shared" si="13"/>
        <v>38157</v>
      </c>
      <c r="H18" s="813">
        <f t="shared" si="13"/>
        <v>35991</v>
      </c>
      <c r="I18" s="813">
        <f t="shared" si="13"/>
        <v>37349</v>
      </c>
      <c r="J18" s="813">
        <f t="shared" si="13"/>
        <v>34859</v>
      </c>
      <c r="K18" s="813">
        <f t="shared" si="13"/>
        <v>31305</v>
      </c>
      <c r="L18" s="813">
        <f t="shared" si="13"/>
        <v>28029</v>
      </c>
      <c r="M18" s="813">
        <f t="shared" si="13"/>
        <v>23701</v>
      </c>
      <c r="N18" s="813">
        <f t="shared" si="13"/>
        <v>19219</v>
      </c>
      <c r="O18" s="813">
        <f t="shared" si="2"/>
        <v>207784</v>
      </c>
      <c r="P18" s="813">
        <f t="shared" si="3"/>
        <v>190914</v>
      </c>
      <c r="Q18" s="813">
        <f t="shared" si="4"/>
        <v>398698</v>
      </c>
      <c r="R18" s="1178" t="s">
        <v>297</v>
      </c>
      <c r="S18" s="1178"/>
    </row>
    <row r="19" spans="1:22" ht="21" customHeight="1">
      <c r="A19" s="1170" t="s">
        <v>64</v>
      </c>
      <c r="B19" s="1170"/>
      <c r="C19" s="813">
        <f t="shared" ref="C19:N19" si="14">C49+C79</f>
        <v>40896</v>
      </c>
      <c r="D19" s="813">
        <f t="shared" si="14"/>
        <v>37826</v>
      </c>
      <c r="E19" s="813">
        <f t="shared" si="14"/>
        <v>38284</v>
      </c>
      <c r="F19" s="813">
        <f t="shared" si="14"/>
        <v>36740</v>
      </c>
      <c r="G19" s="813">
        <f t="shared" si="14"/>
        <v>37773</v>
      </c>
      <c r="H19" s="813">
        <f t="shared" si="14"/>
        <v>34886</v>
      </c>
      <c r="I19" s="813">
        <f t="shared" si="14"/>
        <v>38238</v>
      </c>
      <c r="J19" s="813">
        <f t="shared" si="14"/>
        <v>33977</v>
      </c>
      <c r="K19" s="813">
        <f t="shared" si="14"/>
        <v>40121</v>
      </c>
      <c r="L19" s="813">
        <f t="shared" si="14"/>
        <v>34202</v>
      </c>
      <c r="M19" s="813">
        <f t="shared" si="14"/>
        <v>27436</v>
      </c>
      <c r="N19" s="813">
        <f t="shared" si="14"/>
        <v>24845</v>
      </c>
      <c r="O19" s="813">
        <f t="shared" si="2"/>
        <v>222748</v>
      </c>
      <c r="P19" s="813">
        <f t="shared" si="3"/>
        <v>202476</v>
      </c>
      <c r="Q19" s="813">
        <f t="shared" si="4"/>
        <v>425224</v>
      </c>
      <c r="R19" s="1178" t="s">
        <v>177</v>
      </c>
      <c r="S19" s="1178"/>
    </row>
    <row r="20" spans="1:22" ht="21" customHeight="1">
      <c r="A20" s="1170" t="s">
        <v>65</v>
      </c>
      <c r="B20" s="1170"/>
      <c r="C20" s="813">
        <f t="shared" ref="C20:N20" si="15">C50+C80</f>
        <v>25781</v>
      </c>
      <c r="D20" s="813">
        <f t="shared" si="15"/>
        <v>25176</v>
      </c>
      <c r="E20" s="813">
        <f t="shared" si="15"/>
        <v>24709</v>
      </c>
      <c r="F20" s="813">
        <f t="shared" si="15"/>
        <v>23576</v>
      </c>
      <c r="G20" s="813">
        <f t="shared" si="15"/>
        <v>25006</v>
      </c>
      <c r="H20" s="813">
        <f t="shared" si="15"/>
        <v>22763</v>
      </c>
      <c r="I20" s="813">
        <f t="shared" si="15"/>
        <v>25628</v>
      </c>
      <c r="J20" s="813">
        <f t="shared" si="15"/>
        <v>22576</v>
      </c>
      <c r="K20" s="813">
        <f t="shared" si="15"/>
        <v>26945</v>
      </c>
      <c r="L20" s="813">
        <f t="shared" si="15"/>
        <v>23829</v>
      </c>
      <c r="M20" s="813">
        <f t="shared" si="15"/>
        <v>20522</v>
      </c>
      <c r="N20" s="813">
        <f t="shared" si="15"/>
        <v>18039</v>
      </c>
      <c r="O20" s="813">
        <f t="shared" si="2"/>
        <v>148591</v>
      </c>
      <c r="P20" s="813">
        <f t="shared" si="3"/>
        <v>135959</v>
      </c>
      <c r="Q20" s="813">
        <f t="shared" si="4"/>
        <v>284550</v>
      </c>
      <c r="R20" s="1178" t="s">
        <v>178</v>
      </c>
      <c r="S20" s="1178"/>
    </row>
    <row r="21" spans="1:22" ht="21" customHeight="1">
      <c r="A21" s="1170" t="s">
        <v>66</v>
      </c>
      <c r="B21" s="1170"/>
      <c r="C21" s="813">
        <f t="shared" ref="C21:N21" si="16">C51+C81</f>
        <v>29560</v>
      </c>
      <c r="D21" s="813">
        <f t="shared" si="16"/>
        <v>28401</v>
      </c>
      <c r="E21" s="813">
        <f t="shared" si="16"/>
        <v>28490</v>
      </c>
      <c r="F21" s="813">
        <f t="shared" si="16"/>
        <v>26910</v>
      </c>
      <c r="G21" s="813">
        <f t="shared" si="16"/>
        <v>28268</v>
      </c>
      <c r="H21" s="813">
        <f t="shared" si="16"/>
        <v>25918</v>
      </c>
      <c r="I21" s="813">
        <f t="shared" si="16"/>
        <v>27885</v>
      </c>
      <c r="J21" s="813">
        <f t="shared" si="16"/>
        <v>25617</v>
      </c>
      <c r="K21" s="813">
        <f t="shared" si="16"/>
        <v>29606</v>
      </c>
      <c r="L21" s="813">
        <f t="shared" si="16"/>
        <v>25784</v>
      </c>
      <c r="M21" s="813">
        <f t="shared" si="16"/>
        <v>24810</v>
      </c>
      <c r="N21" s="813">
        <f t="shared" si="16"/>
        <v>21226</v>
      </c>
      <c r="O21" s="813">
        <f t="shared" si="2"/>
        <v>168619</v>
      </c>
      <c r="P21" s="813">
        <f t="shared" si="3"/>
        <v>153856</v>
      </c>
      <c r="Q21" s="813">
        <f t="shared" si="4"/>
        <v>322475</v>
      </c>
      <c r="R21" s="1178" t="s">
        <v>285</v>
      </c>
      <c r="S21" s="1178"/>
    </row>
    <row r="22" spans="1:22" ht="21" customHeight="1">
      <c r="A22" s="1170" t="s">
        <v>133</v>
      </c>
      <c r="B22" s="1170"/>
      <c r="C22" s="813">
        <f t="shared" ref="C22:M22" si="17">C52+C82</f>
        <v>25204</v>
      </c>
      <c r="D22" s="813">
        <f t="shared" si="17"/>
        <v>23023</v>
      </c>
      <c r="E22" s="813">
        <f t="shared" si="17"/>
        <v>24117</v>
      </c>
      <c r="F22" s="813">
        <f t="shared" si="17"/>
        <v>21445</v>
      </c>
      <c r="G22" s="813">
        <f t="shared" si="17"/>
        <v>23274</v>
      </c>
      <c r="H22" s="813">
        <f t="shared" si="17"/>
        <v>20673</v>
      </c>
      <c r="I22" s="813">
        <f t="shared" si="17"/>
        <v>22955</v>
      </c>
      <c r="J22" s="813">
        <f t="shared" si="17"/>
        <v>19590</v>
      </c>
      <c r="K22" s="813">
        <f t="shared" si="17"/>
        <v>24885</v>
      </c>
      <c r="L22" s="813">
        <f t="shared" si="17"/>
        <v>20747</v>
      </c>
      <c r="M22" s="813">
        <f t="shared" si="17"/>
        <v>17789</v>
      </c>
      <c r="N22" s="813">
        <v>14506</v>
      </c>
      <c r="O22" s="813">
        <f t="shared" si="2"/>
        <v>138224</v>
      </c>
      <c r="P22" s="813">
        <f t="shared" si="3"/>
        <v>119984</v>
      </c>
      <c r="Q22" s="813">
        <f t="shared" si="4"/>
        <v>258208</v>
      </c>
      <c r="R22" s="1178" t="s">
        <v>853</v>
      </c>
      <c r="S22" s="1178"/>
    </row>
    <row r="23" spans="1:22" ht="21" customHeight="1">
      <c r="A23" s="1170" t="s">
        <v>68</v>
      </c>
      <c r="B23" s="1170"/>
      <c r="C23" s="813">
        <f t="shared" ref="C23:N23" si="18">C53+C83</f>
        <v>17633</v>
      </c>
      <c r="D23" s="813">
        <f t="shared" si="18"/>
        <v>15817</v>
      </c>
      <c r="E23" s="813">
        <f t="shared" si="18"/>
        <v>15980</v>
      </c>
      <c r="F23" s="813">
        <f t="shared" si="18"/>
        <v>14470</v>
      </c>
      <c r="G23" s="813">
        <f t="shared" si="18"/>
        <v>16201</v>
      </c>
      <c r="H23" s="813">
        <f t="shared" si="18"/>
        <v>14140</v>
      </c>
      <c r="I23" s="813">
        <f t="shared" si="18"/>
        <v>16103</v>
      </c>
      <c r="J23" s="813">
        <f t="shared" si="18"/>
        <v>13757</v>
      </c>
      <c r="K23" s="813">
        <f t="shared" si="18"/>
        <v>17853</v>
      </c>
      <c r="L23" s="813">
        <f t="shared" si="18"/>
        <v>14057</v>
      </c>
      <c r="M23" s="813">
        <f t="shared" si="18"/>
        <v>12501</v>
      </c>
      <c r="N23" s="813">
        <f t="shared" si="18"/>
        <v>10225</v>
      </c>
      <c r="O23" s="813">
        <f t="shared" si="2"/>
        <v>96271</v>
      </c>
      <c r="P23" s="813">
        <f t="shared" si="3"/>
        <v>82466</v>
      </c>
      <c r="Q23" s="813">
        <f t="shared" si="4"/>
        <v>178737</v>
      </c>
      <c r="R23" s="1178" t="s">
        <v>287</v>
      </c>
      <c r="S23" s="1178"/>
    </row>
    <row r="24" spans="1:22" ht="21" customHeight="1">
      <c r="A24" s="1170" t="s">
        <v>69</v>
      </c>
      <c r="B24" s="1170"/>
      <c r="C24" s="813">
        <f t="shared" ref="C24:N24" si="19">C54+C84</f>
        <v>27898</v>
      </c>
      <c r="D24" s="813">
        <f t="shared" si="19"/>
        <v>25293</v>
      </c>
      <c r="E24" s="813">
        <f t="shared" si="19"/>
        <v>26006</v>
      </c>
      <c r="F24" s="813">
        <f t="shared" si="19"/>
        <v>23170</v>
      </c>
      <c r="G24" s="813">
        <f t="shared" si="19"/>
        <v>24891</v>
      </c>
      <c r="H24" s="813">
        <f t="shared" si="19"/>
        <v>21306</v>
      </c>
      <c r="I24" s="813">
        <f t="shared" si="19"/>
        <v>24739</v>
      </c>
      <c r="J24" s="813">
        <f t="shared" si="19"/>
        <v>20928</v>
      </c>
      <c r="K24" s="813">
        <f t="shared" si="19"/>
        <v>27339</v>
      </c>
      <c r="L24" s="813">
        <f t="shared" si="19"/>
        <v>21393</v>
      </c>
      <c r="M24" s="813">
        <f t="shared" si="19"/>
        <v>18390</v>
      </c>
      <c r="N24" s="813">
        <f t="shared" si="19"/>
        <v>15016</v>
      </c>
      <c r="O24" s="813">
        <f t="shared" si="2"/>
        <v>149263</v>
      </c>
      <c r="P24" s="813">
        <f t="shared" si="3"/>
        <v>127106</v>
      </c>
      <c r="Q24" s="813">
        <f t="shared" si="4"/>
        <v>276369</v>
      </c>
      <c r="R24" s="1178" t="s">
        <v>182</v>
      </c>
      <c r="S24" s="1178"/>
    </row>
    <row r="25" spans="1:22" ht="21" customHeight="1">
      <c r="A25" s="1170" t="s">
        <v>70</v>
      </c>
      <c r="B25" s="1170"/>
      <c r="C25" s="813">
        <f t="shared" ref="C25:N25" si="20">C55+C85</f>
        <v>42827</v>
      </c>
      <c r="D25" s="813">
        <f t="shared" si="20"/>
        <v>39662</v>
      </c>
      <c r="E25" s="813">
        <f t="shared" si="20"/>
        <v>40681</v>
      </c>
      <c r="F25" s="813">
        <f t="shared" si="20"/>
        <v>36622</v>
      </c>
      <c r="G25" s="813">
        <f t="shared" si="20"/>
        <v>39137</v>
      </c>
      <c r="H25" s="813">
        <f t="shared" si="20"/>
        <v>35410</v>
      </c>
      <c r="I25" s="813">
        <f t="shared" si="20"/>
        <v>37438</v>
      </c>
      <c r="J25" s="813">
        <f t="shared" si="20"/>
        <v>32917</v>
      </c>
      <c r="K25" s="813">
        <f t="shared" si="20"/>
        <v>40827</v>
      </c>
      <c r="L25" s="813">
        <f t="shared" si="20"/>
        <v>33247</v>
      </c>
      <c r="M25" s="813">
        <f t="shared" si="20"/>
        <v>30909</v>
      </c>
      <c r="N25" s="813">
        <f t="shared" si="20"/>
        <v>24977</v>
      </c>
      <c r="O25" s="813">
        <f t="shared" si="2"/>
        <v>231819</v>
      </c>
      <c r="P25" s="813">
        <f t="shared" si="3"/>
        <v>202835</v>
      </c>
      <c r="Q25" s="813">
        <f t="shared" si="4"/>
        <v>434654</v>
      </c>
      <c r="R25" s="1178" t="s">
        <v>183</v>
      </c>
      <c r="S25" s="1178"/>
    </row>
    <row r="26" spans="1:22" ht="21" customHeight="1">
      <c r="A26" s="1170" t="s">
        <v>71</v>
      </c>
      <c r="B26" s="1170"/>
      <c r="C26" s="813">
        <f t="shared" ref="C26:M26" si="21">C56+C86</f>
        <v>33698</v>
      </c>
      <c r="D26" s="813">
        <f t="shared" si="21"/>
        <v>28384</v>
      </c>
      <c r="E26" s="813">
        <f t="shared" si="21"/>
        <v>30017</v>
      </c>
      <c r="F26" s="813">
        <f t="shared" si="21"/>
        <v>20912</v>
      </c>
      <c r="G26" s="813">
        <f t="shared" si="21"/>
        <v>23140</v>
      </c>
      <c r="H26" s="813">
        <f t="shared" si="21"/>
        <v>17240</v>
      </c>
      <c r="I26" s="813">
        <f t="shared" si="21"/>
        <v>20088</v>
      </c>
      <c r="J26" s="813">
        <f t="shared" si="21"/>
        <v>12902</v>
      </c>
      <c r="K26" s="813">
        <f t="shared" si="21"/>
        <v>21429</v>
      </c>
      <c r="L26" s="813">
        <f t="shared" si="21"/>
        <v>15751</v>
      </c>
      <c r="M26" s="813">
        <f t="shared" si="21"/>
        <v>12968</v>
      </c>
      <c r="N26" s="813">
        <v>11356</v>
      </c>
      <c r="O26" s="813">
        <f t="shared" si="2"/>
        <v>141340</v>
      </c>
      <c r="P26" s="813">
        <f t="shared" si="3"/>
        <v>106545</v>
      </c>
      <c r="Q26" s="813">
        <f t="shared" si="4"/>
        <v>247885</v>
      </c>
      <c r="R26" s="1178" t="s">
        <v>671</v>
      </c>
      <c r="S26" s="1178"/>
    </row>
    <row r="27" spans="1:22" ht="21" customHeight="1" thickBot="1">
      <c r="A27" s="1172" t="s">
        <v>72</v>
      </c>
      <c r="B27" s="1172"/>
      <c r="C27" s="817">
        <f t="shared" ref="C27:N27" si="22">C57+C87</f>
        <v>57744</v>
      </c>
      <c r="D27" s="817">
        <f t="shared" si="22"/>
        <v>56443</v>
      </c>
      <c r="E27" s="817">
        <f t="shared" si="22"/>
        <v>54196</v>
      </c>
      <c r="F27" s="817">
        <f t="shared" si="22"/>
        <v>52844</v>
      </c>
      <c r="G27" s="817">
        <f t="shared" si="22"/>
        <v>53046</v>
      </c>
      <c r="H27" s="817">
        <f t="shared" si="22"/>
        <v>51484</v>
      </c>
      <c r="I27" s="817">
        <f t="shared" si="22"/>
        <v>53649</v>
      </c>
      <c r="J27" s="817">
        <f t="shared" si="22"/>
        <v>50391</v>
      </c>
      <c r="K27" s="817">
        <f t="shared" si="22"/>
        <v>56619</v>
      </c>
      <c r="L27" s="817">
        <f t="shared" si="22"/>
        <v>50876</v>
      </c>
      <c r="M27" s="817">
        <f t="shared" si="22"/>
        <v>41061</v>
      </c>
      <c r="N27" s="817">
        <f t="shared" si="22"/>
        <v>37761</v>
      </c>
      <c r="O27" s="817">
        <f t="shared" si="2"/>
        <v>316315</v>
      </c>
      <c r="P27" s="817">
        <f t="shared" si="3"/>
        <v>299799</v>
      </c>
      <c r="Q27" s="817">
        <f t="shared" si="4"/>
        <v>616114</v>
      </c>
      <c r="R27" s="1203" t="s">
        <v>327</v>
      </c>
      <c r="S27" s="1203"/>
    </row>
    <row r="28" spans="1:22" ht="21" customHeight="1" thickBot="1">
      <c r="A28" s="1174" t="s">
        <v>32</v>
      </c>
      <c r="B28" s="1174"/>
      <c r="C28" s="819">
        <f>SUM(C8:C27)</f>
        <v>649949</v>
      </c>
      <c r="D28" s="819">
        <f t="shared" ref="D28" si="23">SUM(D8:D27)</f>
        <v>608071</v>
      </c>
      <c r="E28" s="819">
        <f t="shared" ref="E28" si="24">SUM(E8:E27)</f>
        <v>611178</v>
      </c>
      <c r="F28" s="819">
        <f t="shared" ref="F28" si="25">SUM(F8:F27)</f>
        <v>567420</v>
      </c>
      <c r="G28" s="819">
        <f t="shared" ref="G28" si="26">SUM(G8:G27)</f>
        <v>595660</v>
      </c>
      <c r="H28" s="819">
        <f t="shared" ref="H28" si="27">SUM(H8:H27)</f>
        <v>548412</v>
      </c>
      <c r="I28" s="819">
        <f t="shared" ref="I28" si="28">SUM(I8:I27)</f>
        <v>581100</v>
      </c>
      <c r="J28" s="819">
        <f t="shared" ref="J28" si="29">SUM(J8:J27)</f>
        <v>523804</v>
      </c>
      <c r="K28" s="819">
        <f t="shared" ref="K28" si="30">SUM(K8:K27)</f>
        <v>597105</v>
      </c>
      <c r="L28" s="819">
        <f t="shared" ref="L28" si="31">SUM(L8:L27)</f>
        <v>511455</v>
      </c>
      <c r="M28" s="819">
        <f t="shared" ref="M28" si="32">SUM(M8:M27)</f>
        <v>454997</v>
      </c>
      <c r="N28" s="819">
        <f t="shared" ref="N28" si="33">SUM(N8:N27)</f>
        <v>387976</v>
      </c>
      <c r="O28" s="819">
        <f t="shared" si="2"/>
        <v>3489989</v>
      </c>
      <c r="P28" s="819">
        <f t="shared" si="3"/>
        <v>3147138</v>
      </c>
      <c r="Q28" s="819">
        <f t="shared" si="4"/>
        <v>6637127</v>
      </c>
      <c r="R28" s="1175" t="s">
        <v>169</v>
      </c>
      <c r="S28" s="1175"/>
    </row>
    <row r="29" spans="1:22" ht="13.5" thickTop="1"/>
    <row r="31" spans="1:22" ht="26.25" customHeight="1">
      <c r="A31" s="1152" t="s">
        <v>1195</v>
      </c>
      <c r="B31" s="1152"/>
      <c r="C31" s="1152"/>
      <c r="D31" s="1152"/>
      <c r="E31" s="1152"/>
      <c r="F31" s="1152"/>
      <c r="G31" s="1152"/>
      <c r="H31" s="1152"/>
      <c r="I31" s="1152"/>
      <c r="J31" s="1152"/>
      <c r="K31" s="1152"/>
      <c r="L31" s="1152"/>
      <c r="M31" s="1152"/>
      <c r="N31" s="1152"/>
      <c r="O31" s="1152"/>
      <c r="P31" s="1152"/>
      <c r="Q31" s="1152"/>
      <c r="R31" s="1152"/>
      <c r="S31" s="1152"/>
    </row>
    <row r="32" spans="1:22" ht="22.5" customHeight="1">
      <c r="A32" s="1193" t="s">
        <v>999</v>
      </c>
      <c r="B32" s="1193"/>
      <c r="C32" s="1193"/>
      <c r="D32" s="1193"/>
      <c r="E32" s="1193"/>
      <c r="F32" s="1193"/>
      <c r="G32" s="1193"/>
      <c r="H32" s="1193"/>
      <c r="I32" s="1193"/>
      <c r="J32" s="1193"/>
      <c r="K32" s="1193"/>
      <c r="L32" s="1193"/>
      <c r="M32" s="1193"/>
      <c r="N32" s="1193"/>
      <c r="O32" s="1193"/>
      <c r="P32" s="1193"/>
      <c r="Q32" s="1193"/>
      <c r="R32" s="1193"/>
      <c r="S32" s="1193"/>
    </row>
    <row r="33" spans="1:24" ht="19.5" customHeight="1" thickBot="1">
      <c r="A33" s="1176" t="s">
        <v>873</v>
      </c>
      <c r="B33" s="1176"/>
      <c r="C33" s="1176"/>
      <c r="D33" s="151"/>
      <c r="E33" s="151"/>
      <c r="F33" s="151"/>
      <c r="G33" s="151"/>
      <c r="H33" s="151"/>
      <c r="I33" s="151"/>
      <c r="J33" s="151"/>
      <c r="K33" s="151"/>
      <c r="L33" s="151"/>
      <c r="M33" s="151"/>
      <c r="N33" s="151"/>
      <c r="O33" s="151"/>
      <c r="P33" s="151"/>
      <c r="Q33" s="151"/>
      <c r="R33" s="1194" t="s">
        <v>874</v>
      </c>
      <c r="S33" s="1194"/>
    </row>
    <row r="34" spans="1:24" ht="21.75" customHeight="1" thickTop="1">
      <c r="A34" s="1140" t="s">
        <v>40</v>
      </c>
      <c r="B34" s="1140"/>
      <c r="C34" s="1188" t="s">
        <v>1194</v>
      </c>
      <c r="D34" s="1188"/>
      <c r="E34" s="1188"/>
      <c r="F34" s="1188"/>
      <c r="G34" s="1188"/>
      <c r="H34" s="1188"/>
      <c r="I34" s="1188"/>
      <c r="J34" s="1188"/>
      <c r="K34" s="1188"/>
      <c r="L34" s="1188"/>
      <c r="M34" s="1188"/>
      <c r="N34" s="1188"/>
      <c r="O34" s="1188"/>
      <c r="P34" s="1188"/>
      <c r="Q34" s="1188"/>
      <c r="R34" s="1164" t="s">
        <v>168</v>
      </c>
      <c r="S34" s="1164"/>
    </row>
    <row r="35" spans="1:24" ht="20.25" customHeight="1">
      <c r="A35" s="1141"/>
      <c r="B35" s="1141"/>
      <c r="C35" s="1207" t="s">
        <v>93</v>
      </c>
      <c r="D35" s="1207"/>
      <c r="E35" s="1207" t="s">
        <v>27</v>
      </c>
      <c r="F35" s="1207"/>
      <c r="G35" s="1141" t="s">
        <v>95</v>
      </c>
      <c r="H35" s="1141"/>
      <c r="I35" s="1141" t="s">
        <v>96</v>
      </c>
      <c r="J35" s="1141"/>
      <c r="K35" s="1207" t="s">
        <v>30</v>
      </c>
      <c r="L35" s="1207"/>
      <c r="M35" s="1207" t="s">
        <v>603</v>
      </c>
      <c r="N35" s="1207"/>
      <c r="O35" s="1207" t="s">
        <v>1335</v>
      </c>
      <c r="P35" s="1207"/>
      <c r="Q35" s="1207"/>
      <c r="R35" s="1165"/>
      <c r="S35" s="1165"/>
    </row>
    <row r="36" spans="1:24" ht="21" customHeight="1">
      <c r="A36" s="1141"/>
      <c r="B36" s="1141"/>
      <c r="C36" s="823" t="s">
        <v>33</v>
      </c>
      <c r="D36" s="817" t="s">
        <v>34</v>
      </c>
      <c r="E36" s="823" t="s">
        <v>33</v>
      </c>
      <c r="F36" s="817" t="s">
        <v>34</v>
      </c>
      <c r="G36" s="823" t="s">
        <v>33</v>
      </c>
      <c r="H36" s="817" t="s">
        <v>34</v>
      </c>
      <c r="I36" s="823" t="s">
        <v>33</v>
      </c>
      <c r="J36" s="817" t="s">
        <v>34</v>
      </c>
      <c r="K36" s="823" t="s">
        <v>33</v>
      </c>
      <c r="L36" s="817" t="s">
        <v>34</v>
      </c>
      <c r="M36" s="823" t="s">
        <v>33</v>
      </c>
      <c r="N36" s="817" t="s">
        <v>34</v>
      </c>
      <c r="O36" s="823" t="s">
        <v>33</v>
      </c>
      <c r="P36" s="817" t="s">
        <v>34</v>
      </c>
      <c r="Q36" s="823" t="s">
        <v>1197</v>
      </c>
      <c r="R36" s="1165"/>
      <c r="S36" s="1165"/>
    </row>
    <row r="37" spans="1:24" ht="19.5" customHeight="1" thickBot="1">
      <c r="A37" s="1142"/>
      <c r="B37" s="1142"/>
      <c r="C37" s="822" t="s">
        <v>173</v>
      </c>
      <c r="D37" s="821" t="s">
        <v>172</v>
      </c>
      <c r="E37" s="822" t="s">
        <v>173</v>
      </c>
      <c r="F37" s="821" t="s">
        <v>172</v>
      </c>
      <c r="G37" s="822" t="s">
        <v>173</v>
      </c>
      <c r="H37" s="821" t="s">
        <v>172</v>
      </c>
      <c r="I37" s="822" t="s">
        <v>173</v>
      </c>
      <c r="J37" s="821" t="s">
        <v>172</v>
      </c>
      <c r="K37" s="822" t="s">
        <v>173</v>
      </c>
      <c r="L37" s="821" t="s">
        <v>172</v>
      </c>
      <c r="M37" s="822" t="s">
        <v>173</v>
      </c>
      <c r="N37" s="821" t="s">
        <v>172</v>
      </c>
      <c r="O37" s="822" t="s">
        <v>173</v>
      </c>
      <c r="P37" s="821" t="s">
        <v>172</v>
      </c>
      <c r="Q37" s="821" t="s">
        <v>169</v>
      </c>
      <c r="R37" s="1166"/>
      <c r="S37" s="1166"/>
    </row>
    <row r="38" spans="1:24" ht="20.25" customHeight="1">
      <c r="A38" s="347" t="s">
        <v>52</v>
      </c>
      <c r="B38" s="347"/>
      <c r="C38" s="817">
        <v>64760</v>
      </c>
      <c r="D38" s="817">
        <v>60571</v>
      </c>
      <c r="E38" s="817">
        <v>62173</v>
      </c>
      <c r="F38" s="614">
        <v>58431</v>
      </c>
      <c r="G38" s="817">
        <v>57553</v>
      </c>
      <c r="H38" s="817">
        <v>54081</v>
      </c>
      <c r="I38" s="817">
        <v>50852</v>
      </c>
      <c r="J38" s="817">
        <v>46434</v>
      </c>
      <c r="K38" s="817">
        <v>48778</v>
      </c>
      <c r="L38" s="817">
        <v>38597</v>
      </c>
      <c r="M38" s="817">
        <v>41758</v>
      </c>
      <c r="N38" s="817">
        <v>30012</v>
      </c>
      <c r="O38" s="817">
        <f>SUM(C38,E38,G38,I38,K38,M38)</f>
        <v>325874</v>
      </c>
      <c r="P38" s="817">
        <f>SUM(D38,F38,H38,J38,L38,N38)</f>
        <v>288126</v>
      </c>
      <c r="Q38" s="817">
        <f>P38+O38</f>
        <v>614000</v>
      </c>
      <c r="R38" s="1197" t="s">
        <v>583</v>
      </c>
      <c r="S38" s="1197"/>
      <c r="X38" s="82" t="s">
        <v>305</v>
      </c>
    </row>
    <row r="39" spans="1:24" ht="20.25" customHeight="1">
      <c r="A39" s="1170" t="s">
        <v>53</v>
      </c>
      <c r="B39" s="1170"/>
      <c r="C39" s="813">
        <v>37526</v>
      </c>
      <c r="D39" s="813">
        <v>33779</v>
      </c>
      <c r="E39" s="813">
        <v>33043</v>
      </c>
      <c r="F39" s="615">
        <v>30706</v>
      </c>
      <c r="G39" s="813">
        <v>32019</v>
      </c>
      <c r="H39" s="813">
        <v>29215</v>
      </c>
      <c r="I39" s="813">
        <v>31820</v>
      </c>
      <c r="J39" s="813">
        <v>28729</v>
      </c>
      <c r="K39" s="813">
        <v>29584</v>
      </c>
      <c r="L39" s="813">
        <v>25435</v>
      </c>
      <c r="M39" s="813">
        <v>21569</v>
      </c>
      <c r="N39" s="813">
        <v>17492</v>
      </c>
      <c r="O39" s="813">
        <f t="shared" ref="O39:O57" si="34">SUM(C39,E39,G39,I39,K39,M39)</f>
        <v>185561</v>
      </c>
      <c r="P39" s="813">
        <f t="shared" ref="P39:P57" si="35">SUM(D39,F39,H39,J39,L39,N39)</f>
        <v>165356</v>
      </c>
      <c r="Q39" s="813">
        <f t="shared" ref="Q39:Q57" si="36">SUM(O39:P39)</f>
        <v>350917</v>
      </c>
      <c r="R39" s="1159" t="s">
        <v>284</v>
      </c>
      <c r="S39" s="1159"/>
    </row>
    <row r="40" spans="1:24" ht="20.25" customHeight="1">
      <c r="A40" s="1170" t="s">
        <v>54</v>
      </c>
      <c r="B40" s="1170"/>
      <c r="C40" s="813">
        <v>25757</v>
      </c>
      <c r="D40" s="813">
        <v>24767</v>
      </c>
      <c r="E40" s="813">
        <v>25512</v>
      </c>
      <c r="F40" s="615">
        <v>24351</v>
      </c>
      <c r="G40" s="813">
        <v>25698</v>
      </c>
      <c r="H40" s="813">
        <v>24065</v>
      </c>
      <c r="I40" s="813">
        <v>23231</v>
      </c>
      <c r="J40" s="813">
        <v>21342</v>
      </c>
      <c r="K40" s="813">
        <v>23432</v>
      </c>
      <c r="L40" s="813">
        <v>20367</v>
      </c>
      <c r="M40" s="813">
        <v>18661</v>
      </c>
      <c r="N40" s="813">
        <v>15833</v>
      </c>
      <c r="O40" s="813">
        <f t="shared" si="34"/>
        <v>142291</v>
      </c>
      <c r="P40" s="813">
        <f t="shared" si="35"/>
        <v>130725</v>
      </c>
      <c r="Q40" s="813">
        <f t="shared" si="36"/>
        <v>273016</v>
      </c>
      <c r="R40" s="1178" t="s">
        <v>175</v>
      </c>
      <c r="S40" s="1178"/>
    </row>
    <row r="41" spans="1:24" ht="20.25" customHeight="1">
      <c r="A41" s="1170" t="s">
        <v>55</v>
      </c>
      <c r="B41" s="1170"/>
      <c r="C41" s="814">
        <v>29072</v>
      </c>
      <c r="D41" s="814">
        <v>27558</v>
      </c>
      <c r="E41" s="813">
        <v>27791</v>
      </c>
      <c r="F41" s="615">
        <v>26318</v>
      </c>
      <c r="G41" s="813">
        <v>28025</v>
      </c>
      <c r="H41" s="813">
        <v>26097</v>
      </c>
      <c r="I41" s="813">
        <v>27733</v>
      </c>
      <c r="J41" s="814">
        <v>25446</v>
      </c>
      <c r="K41" s="814">
        <v>28733</v>
      </c>
      <c r="L41" s="814">
        <v>25084</v>
      </c>
      <c r="M41" s="814">
        <v>21520</v>
      </c>
      <c r="N41" s="814">
        <v>18987</v>
      </c>
      <c r="O41" s="813">
        <f t="shared" si="34"/>
        <v>162874</v>
      </c>
      <c r="P41" s="813">
        <f t="shared" si="35"/>
        <v>149490</v>
      </c>
      <c r="Q41" s="813">
        <f t="shared" si="36"/>
        <v>312364</v>
      </c>
      <c r="R41" s="1178" t="s">
        <v>676</v>
      </c>
      <c r="S41" s="1178"/>
    </row>
    <row r="42" spans="1:24" ht="20.25" customHeight="1">
      <c r="A42" s="1161" t="s">
        <v>279</v>
      </c>
      <c r="B42" s="153" t="s">
        <v>250</v>
      </c>
      <c r="C42" s="813">
        <v>23846</v>
      </c>
      <c r="D42" s="813">
        <v>22633</v>
      </c>
      <c r="E42" s="813">
        <v>22211</v>
      </c>
      <c r="F42" s="615">
        <v>21624</v>
      </c>
      <c r="G42" s="813">
        <v>21876</v>
      </c>
      <c r="H42" s="813">
        <v>21534</v>
      </c>
      <c r="I42" s="813">
        <v>21905</v>
      </c>
      <c r="J42" s="813">
        <v>21178</v>
      </c>
      <c r="K42" s="813">
        <v>22723</v>
      </c>
      <c r="L42" s="813">
        <v>21005</v>
      </c>
      <c r="M42" s="813">
        <v>17849</v>
      </c>
      <c r="N42" s="813">
        <v>17280</v>
      </c>
      <c r="O42" s="813">
        <f t="shared" si="34"/>
        <v>130410</v>
      </c>
      <c r="P42" s="813">
        <f t="shared" si="35"/>
        <v>125254</v>
      </c>
      <c r="Q42" s="813">
        <f t="shared" si="36"/>
        <v>255664</v>
      </c>
      <c r="R42" s="369" t="s">
        <v>288</v>
      </c>
      <c r="S42" s="1180" t="s">
        <v>167</v>
      </c>
    </row>
    <row r="43" spans="1:24" ht="20.25" customHeight="1">
      <c r="A43" s="1161"/>
      <c r="B43" s="118" t="s">
        <v>251</v>
      </c>
      <c r="C43" s="813">
        <v>46868</v>
      </c>
      <c r="D43" s="813">
        <v>44025</v>
      </c>
      <c r="E43" s="813">
        <v>44116</v>
      </c>
      <c r="F43" s="615">
        <v>41287</v>
      </c>
      <c r="G43" s="813">
        <v>43420</v>
      </c>
      <c r="H43" s="813">
        <v>39893</v>
      </c>
      <c r="I43" s="813">
        <v>42751</v>
      </c>
      <c r="J43" s="813">
        <v>39870</v>
      </c>
      <c r="K43" s="813">
        <v>44238</v>
      </c>
      <c r="L43" s="813">
        <v>39857</v>
      </c>
      <c r="M43" s="813">
        <v>36016</v>
      </c>
      <c r="N43" s="813">
        <v>30865</v>
      </c>
      <c r="O43" s="813">
        <f t="shared" si="34"/>
        <v>257409</v>
      </c>
      <c r="P43" s="813">
        <f t="shared" si="35"/>
        <v>235797</v>
      </c>
      <c r="Q43" s="813">
        <f t="shared" si="36"/>
        <v>493206</v>
      </c>
      <c r="R43" s="348" t="s">
        <v>289</v>
      </c>
      <c r="S43" s="1180"/>
    </row>
    <row r="44" spans="1:24" ht="20.25" customHeight="1">
      <c r="A44" s="1161"/>
      <c r="B44" s="118" t="s">
        <v>252</v>
      </c>
      <c r="C44" s="813">
        <v>19228</v>
      </c>
      <c r="D44" s="813">
        <v>19055</v>
      </c>
      <c r="E44" s="813">
        <v>17632</v>
      </c>
      <c r="F44" s="615">
        <v>17719</v>
      </c>
      <c r="G44" s="813">
        <v>18065</v>
      </c>
      <c r="H44" s="813">
        <v>17487</v>
      </c>
      <c r="I44" s="813">
        <v>18165</v>
      </c>
      <c r="J44" s="813">
        <v>17179</v>
      </c>
      <c r="K44" s="813">
        <v>19515</v>
      </c>
      <c r="L44" s="813">
        <v>17334</v>
      </c>
      <c r="M44" s="813">
        <v>14530</v>
      </c>
      <c r="N44" s="813">
        <v>13570</v>
      </c>
      <c r="O44" s="813">
        <f t="shared" si="34"/>
        <v>107135</v>
      </c>
      <c r="P44" s="813">
        <f t="shared" si="35"/>
        <v>102344</v>
      </c>
      <c r="Q44" s="813">
        <f t="shared" si="36"/>
        <v>209479</v>
      </c>
      <c r="R44" s="348" t="s">
        <v>290</v>
      </c>
      <c r="S44" s="1180"/>
    </row>
    <row r="45" spans="1:24" ht="20.25" customHeight="1">
      <c r="A45" s="1161"/>
      <c r="B45" s="118" t="s">
        <v>604</v>
      </c>
      <c r="C45" s="813">
        <v>14586</v>
      </c>
      <c r="D45" s="813">
        <v>13989</v>
      </c>
      <c r="E45" s="813">
        <v>14229</v>
      </c>
      <c r="F45" s="615">
        <v>13516</v>
      </c>
      <c r="G45" s="813">
        <v>14367</v>
      </c>
      <c r="H45" s="813">
        <v>13506</v>
      </c>
      <c r="I45" s="813">
        <v>14425</v>
      </c>
      <c r="J45" s="813">
        <v>13310</v>
      </c>
      <c r="K45" s="813">
        <v>15273</v>
      </c>
      <c r="L45" s="813">
        <v>13082</v>
      </c>
      <c r="M45" s="813">
        <v>12465</v>
      </c>
      <c r="N45" s="813">
        <v>10692</v>
      </c>
      <c r="O45" s="813">
        <f t="shared" si="34"/>
        <v>85345</v>
      </c>
      <c r="P45" s="813">
        <f t="shared" si="35"/>
        <v>78095</v>
      </c>
      <c r="Q45" s="813">
        <f t="shared" si="36"/>
        <v>163440</v>
      </c>
      <c r="R45" s="348" t="s">
        <v>291</v>
      </c>
      <c r="S45" s="1180"/>
    </row>
    <row r="46" spans="1:24" ht="20.25" customHeight="1">
      <c r="A46" s="1161"/>
      <c r="B46" s="118" t="s">
        <v>605</v>
      </c>
      <c r="C46" s="813">
        <v>27457</v>
      </c>
      <c r="D46" s="813">
        <v>25426</v>
      </c>
      <c r="E46" s="813">
        <v>26200</v>
      </c>
      <c r="F46" s="615">
        <v>24548</v>
      </c>
      <c r="G46" s="813">
        <v>26977</v>
      </c>
      <c r="H46" s="813">
        <v>24974</v>
      </c>
      <c r="I46" s="813">
        <v>26588</v>
      </c>
      <c r="J46" s="813">
        <v>24735</v>
      </c>
      <c r="K46" s="813">
        <v>27894</v>
      </c>
      <c r="L46" s="813">
        <v>25221</v>
      </c>
      <c r="M46" s="813">
        <v>24761</v>
      </c>
      <c r="N46" s="813">
        <v>21532</v>
      </c>
      <c r="O46" s="813">
        <f t="shared" si="34"/>
        <v>159877</v>
      </c>
      <c r="P46" s="813">
        <f t="shared" si="35"/>
        <v>146436</v>
      </c>
      <c r="Q46" s="813">
        <f t="shared" si="36"/>
        <v>306313</v>
      </c>
      <c r="R46" s="348" t="s">
        <v>292</v>
      </c>
      <c r="S46" s="1180"/>
    </row>
    <row r="47" spans="1:24" ht="20.25" customHeight="1">
      <c r="A47" s="1162"/>
      <c r="B47" s="154" t="s">
        <v>606</v>
      </c>
      <c r="C47" s="813">
        <v>19623</v>
      </c>
      <c r="D47" s="813">
        <v>18214</v>
      </c>
      <c r="E47" s="813">
        <v>18461</v>
      </c>
      <c r="F47" s="615">
        <v>17430</v>
      </c>
      <c r="G47" s="813">
        <v>18739</v>
      </c>
      <c r="H47" s="813">
        <v>17743</v>
      </c>
      <c r="I47" s="813">
        <v>19513</v>
      </c>
      <c r="J47" s="813">
        <v>18047</v>
      </c>
      <c r="K47" s="813">
        <v>19863</v>
      </c>
      <c r="L47" s="813">
        <v>17525</v>
      </c>
      <c r="M47" s="813">
        <v>15556</v>
      </c>
      <c r="N47" s="813">
        <v>14499</v>
      </c>
      <c r="O47" s="813">
        <f t="shared" si="34"/>
        <v>111755</v>
      </c>
      <c r="P47" s="813">
        <f t="shared" si="35"/>
        <v>103458</v>
      </c>
      <c r="Q47" s="813">
        <f t="shared" si="36"/>
        <v>215213</v>
      </c>
      <c r="R47" s="348" t="s">
        <v>293</v>
      </c>
      <c r="S47" s="1180"/>
    </row>
    <row r="48" spans="1:24" ht="20.25" customHeight="1">
      <c r="A48" s="1170" t="s">
        <v>63</v>
      </c>
      <c r="B48" s="1170"/>
      <c r="C48" s="813">
        <v>39903</v>
      </c>
      <c r="D48" s="813">
        <v>38022</v>
      </c>
      <c r="E48" s="813">
        <v>37262</v>
      </c>
      <c r="F48" s="615">
        <v>34794</v>
      </c>
      <c r="G48" s="813">
        <v>38087</v>
      </c>
      <c r="H48" s="813">
        <v>35991</v>
      </c>
      <c r="I48" s="813">
        <v>37287</v>
      </c>
      <c r="J48" s="813">
        <v>34859</v>
      </c>
      <c r="K48" s="813">
        <v>31178</v>
      </c>
      <c r="L48" s="813">
        <v>28029</v>
      </c>
      <c r="M48" s="813">
        <v>23423</v>
      </c>
      <c r="N48" s="813">
        <v>19219</v>
      </c>
      <c r="O48" s="813">
        <f t="shared" si="34"/>
        <v>207140</v>
      </c>
      <c r="P48" s="813">
        <f t="shared" si="35"/>
        <v>190914</v>
      </c>
      <c r="Q48" s="813">
        <f t="shared" si="36"/>
        <v>398054</v>
      </c>
      <c r="R48" s="1178" t="s">
        <v>297</v>
      </c>
      <c r="S48" s="1178"/>
    </row>
    <row r="49" spans="1:19" ht="20.25" customHeight="1">
      <c r="A49" s="1170" t="s">
        <v>64</v>
      </c>
      <c r="B49" s="1170"/>
      <c r="C49" s="813">
        <v>40896</v>
      </c>
      <c r="D49" s="813">
        <v>37826</v>
      </c>
      <c r="E49" s="813">
        <v>38284</v>
      </c>
      <c r="F49" s="615">
        <v>36740</v>
      </c>
      <c r="G49" s="813">
        <v>37773</v>
      </c>
      <c r="H49" s="813">
        <v>34886</v>
      </c>
      <c r="I49" s="813">
        <v>38238</v>
      </c>
      <c r="J49" s="813">
        <v>33977</v>
      </c>
      <c r="K49" s="813">
        <v>40121</v>
      </c>
      <c r="L49" s="813">
        <v>34202</v>
      </c>
      <c r="M49" s="813">
        <v>27436</v>
      </c>
      <c r="N49" s="813">
        <v>24845</v>
      </c>
      <c r="O49" s="813">
        <f t="shared" si="34"/>
        <v>222748</v>
      </c>
      <c r="P49" s="813">
        <f t="shared" si="35"/>
        <v>202476</v>
      </c>
      <c r="Q49" s="813">
        <f t="shared" si="36"/>
        <v>425224</v>
      </c>
      <c r="R49" s="1178" t="s">
        <v>177</v>
      </c>
      <c r="S49" s="1178"/>
    </row>
    <row r="50" spans="1:19" ht="20.25" customHeight="1">
      <c r="A50" s="1170" t="s">
        <v>65</v>
      </c>
      <c r="B50" s="1170"/>
      <c r="C50" s="813">
        <v>25781</v>
      </c>
      <c r="D50" s="813">
        <v>25176</v>
      </c>
      <c r="E50" s="813">
        <v>24709</v>
      </c>
      <c r="F50" s="615">
        <v>23576</v>
      </c>
      <c r="G50" s="813">
        <v>25006</v>
      </c>
      <c r="H50" s="813">
        <v>22763</v>
      </c>
      <c r="I50" s="813">
        <v>25628</v>
      </c>
      <c r="J50" s="813">
        <v>22576</v>
      </c>
      <c r="K50" s="813">
        <v>26945</v>
      </c>
      <c r="L50" s="813">
        <v>23829</v>
      </c>
      <c r="M50" s="813">
        <v>20522</v>
      </c>
      <c r="N50" s="813">
        <v>18039</v>
      </c>
      <c r="O50" s="813">
        <f t="shared" si="34"/>
        <v>148591</v>
      </c>
      <c r="P50" s="813">
        <f t="shared" si="35"/>
        <v>135959</v>
      </c>
      <c r="Q50" s="813">
        <f t="shared" si="36"/>
        <v>284550</v>
      </c>
      <c r="R50" s="1178" t="s">
        <v>178</v>
      </c>
      <c r="S50" s="1178"/>
    </row>
    <row r="51" spans="1:19" ht="20.25" customHeight="1">
      <c r="A51" s="1170" t="s">
        <v>66</v>
      </c>
      <c r="B51" s="1170"/>
      <c r="C51" s="813">
        <v>29560</v>
      </c>
      <c r="D51" s="813">
        <v>28401</v>
      </c>
      <c r="E51" s="813">
        <v>28490</v>
      </c>
      <c r="F51" s="615">
        <v>26910</v>
      </c>
      <c r="G51" s="813">
        <v>28268</v>
      </c>
      <c r="H51" s="813">
        <v>25918</v>
      </c>
      <c r="I51" s="813">
        <v>27885</v>
      </c>
      <c r="J51" s="813">
        <v>25617</v>
      </c>
      <c r="K51" s="813">
        <v>29606</v>
      </c>
      <c r="L51" s="813">
        <v>25784</v>
      </c>
      <c r="M51" s="813">
        <v>24810</v>
      </c>
      <c r="N51" s="813">
        <v>21226</v>
      </c>
      <c r="O51" s="813">
        <f t="shared" si="34"/>
        <v>168619</v>
      </c>
      <c r="P51" s="813">
        <f t="shared" si="35"/>
        <v>153856</v>
      </c>
      <c r="Q51" s="813">
        <f t="shared" si="36"/>
        <v>322475</v>
      </c>
      <c r="R51" s="1178" t="s">
        <v>285</v>
      </c>
      <c r="S51" s="1178"/>
    </row>
    <row r="52" spans="1:19" ht="20.25" customHeight="1">
      <c r="A52" s="1170" t="s">
        <v>133</v>
      </c>
      <c r="B52" s="1170"/>
      <c r="C52" s="813">
        <v>25204</v>
      </c>
      <c r="D52" s="813">
        <v>23023</v>
      </c>
      <c r="E52" s="813">
        <v>24117</v>
      </c>
      <c r="F52" s="615">
        <v>21445</v>
      </c>
      <c r="G52" s="813">
        <v>23274</v>
      </c>
      <c r="H52" s="813">
        <v>20673</v>
      </c>
      <c r="I52" s="813">
        <v>22955</v>
      </c>
      <c r="J52" s="813">
        <v>19590</v>
      </c>
      <c r="K52" s="813">
        <v>24885</v>
      </c>
      <c r="L52" s="813">
        <v>20747</v>
      </c>
      <c r="M52" s="813">
        <v>17789</v>
      </c>
      <c r="N52" s="813">
        <v>14506</v>
      </c>
      <c r="O52" s="813">
        <f t="shared" si="34"/>
        <v>138224</v>
      </c>
      <c r="P52" s="813">
        <f t="shared" si="35"/>
        <v>119984</v>
      </c>
      <c r="Q52" s="813">
        <f t="shared" si="36"/>
        <v>258208</v>
      </c>
      <c r="R52" s="1178" t="s">
        <v>853</v>
      </c>
      <c r="S52" s="1178"/>
    </row>
    <row r="53" spans="1:19" ht="20.25" customHeight="1">
      <c r="A53" s="1170" t="s">
        <v>68</v>
      </c>
      <c r="B53" s="1170"/>
      <c r="C53" s="813">
        <v>17633</v>
      </c>
      <c r="D53" s="813">
        <v>15817</v>
      </c>
      <c r="E53" s="813">
        <v>15980</v>
      </c>
      <c r="F53" s="615">
        <v>14470</v>
      </c>
      <c r="G53" s="813">
        <v>16201</v>
      </c>
      <c r="H53" s="813">
        <v>14140</v>
      </c>
      <c r="I53" s="813">
        <v>16103</v>
      </c>
      <c r="J53" s="813">
        <v>13757</v>
      </c>
      <c r="K53" s="813">
        <v>17853</v>
      </c>
      <c r="L53" s="813">
        <v>14057</v>
      </c>
      <c r="M53" s="813">
        <v>12501</v>
      </c>
      <c r="N53" s="813">
        <v>10225</v>
      </c>
      <c r="O53" s="813">
        <f t="shared" si="34"/>
        <v>96271</v>
      </c>
      <c r="P53" s="813">
        <f t="shared" si="35"/>
        <v>82466</v>
      </c>
      <c r="Q53" s="813">
        <f t="shared" si="36"/>
        <v>178737</v>
      </c>
      <c r="R53" s="1178" t="s">
        <v>287</v>
      </c>
      <c r="S53" s="1178"/>
    </row>
    <row r="54" spans="1:19" ht="20.25" customHeight="1">
      <c r="A54" s="1170" t="s">
        <v>69</v>
      </c>
      <c r="B54" s="1170"/>
      <c r="C54" s="813">
        <v>27898</v>
      </c>
      <c r="D54" s="813">
        <v>25293</v>
      </c>
      <c r="E54" s="813">
        <v>26006</v>
      </c>
      <c r="F54" s="615">
        <v>23170</v>
      </c>
      <c r="G54" s="813">
        <v>24891</v>
      </c>
      <c r="H54" s="813">
        <v>21306</v>
      </c>
      <c r="I54" s="813">
        <v>24739</v>
      </c>
      <c r="J54" s="813">
        <v>20928</v>
      </c>
      <c r="K54" s="813">
        <v>27339</v>
      </c>
      <c r="L54" s="813">
        <v>21393</v>
      </c>
      <c r="M54" s="813">
        <v>18390</v>
      </c>
      <c r="N54" s="813">
        <v>15016</v>
      </c>
      <c r="O54" s="813">
        <f t="shared" si="34"/>
        <v>149263</v>
      </c>
      <c r="P54" s="813">
        <f t="shared" si="35"/>
        <v>127106</v>
      </c>
      <c r="Q54" s="813">
        <f t="shared" si="36"/>
        <v>276369</v>
      </c>
      <c r="R54" s="1178" t="s">
        <v>182</v>
      </c>
      <c r="S54" s="1178"/>
    </row>
    <row r="55" spans="1:19" ht="20.25" customHeight="1">
      <c r="A55" s="1170" t="s">
        <v>70</v>
      </c>
      <c r="B55" s="1170"/>
      <c r="C55" s="813">
        <v>42827</v>
      </c>
      <c r="D55" s="813">
        <v>39662</v>
      </c>
      <c r="E55" s="813">
        <v>40681</v>
      </c>
      <c r="F55" s="615">
        <v>36622</v>
      </c>
      <c r="G55" s="813">
        <v>39137</v>
      </c>
      <c r="H55" s="813">
        <v>35410</v>
      </c>
      <c r="I55" s="813">
        <v>37438</v>
      </c>
      <c r="J55" s="813">
        <v>32917</v>
      </c>
      <c r="K55" s="813">
        <v>40777</v>
      </c>
      <c r="L55" s="813">
        <v>33247</v>
      </c>
      <c r="M55" s="813">
        <v>30800</v>
      </c>
      <c r="N55" s="813">
        <v>24977</v>
      </c>
      <c r="O55" s="813">
        <f t="shared" si="34"/>
        <v>231660</v>
      </c>
      <c r="P55" s="813">
        <f t="shared" si="35"/>
        <v>202835</v>
      </c>
      <c r="Q55" s="813">
        <f t="shared" si="36"/>
        <v>434495</v>
      </c>
      <c r="R55" s="1178" t="s">
        <v>183</v>
      </c>
      <c r="S55" s="1178"/>
    </row>
    <row r="56" spans="1:19" ht="20.25" customHeight="1">
      <c r="A56" s="1170" t="s">
        <v>71</v>
      </c>
      <c r="B56" s="1170"/>
      <c r="C56" s="813">
        <v>33698</v>
      </c>
      <c r="D56" s="813">
        <v>28384</v>
      </c>
      <c r="E56" s="813">
        <v>30017</v>
      </c>
      <c r="F56" s="615">
        <v>20912</v>
      </c>
      <c r="G56" s="813">
        <v>23140</v>
      </c>
      <c r="H56" s="813">
        <v>17240</v>
      </c>
      <c r="I56" s="813">
        <v>20071</v>
      </c>
      <c r="J56" s="813">
        <v>12902</v>
      </c>
      <c r="K56" s="813">
        <v>21358</v>
      </c>
      <c r="L56" s="813">
        <v>15751</v>
      </c>
      <c r="M56" s="813">
        <v>12875</v>
      </c>
      <c r="N56" s="813">
        <v>11356</v>
      </c>
      <c r="O56" s="813">
        <f t="shared" si="34"/>
        <v>141159</v>
      </c>
      <c r="P56" s="813">
        <f t="shared" si="35"/>
        <v>106545</v>
      </c>
      <c r="Q56" s="813">
        <f t="shared" si="36"/>
        <v>247704</v>
      </c>
      <c r="R56" s="1178" t="s">
        <v>671</v>
      </c>
      <c r="S56" s="1178"/>
    </row>
    <row r="57" spans="1:19" ht="20.25" customHeight="1" thickBot="1">
      <c r="A57" s="1172" t="s">
        <v>72</v>
      </c>
      <c r="B57" s="1172"/>
      <c r="C57" s="817">
        <v>57744</v>
      </c>
      <c r="D57" s="817">
        <v>56443</v>
      </c>
      <c r="E57" s="817">
        <v>54196</v>
      </c>
      <c r="F57" s="614">
        <v>52844</v>
      </c>
      <c r="G57" s="817">
        <v>53046</v>
      </c>
      <c r="H57" s="817">
        <v>51484</v>
      </c>
      <c r="I57" s="817">
        <v>53649</v>
      </c>
      <c r="J57" s="817">
        <v>50391</v>
      </c>
      <c r="K57" s="817">
        <v>56619</v>
      </c>
      <c r="L57" s="817">
        <v>50876</v>
      </c>
      <c r="M57" s="817">
        <v>41061</v>
      </c>
      <c r="N57" s="817">
        <v>37761</v>
      </c>
      <c r="O57" s="817">
        <f t="shared" si="34"/>
        <v>316315</v>
      </c>
      <c r="P57" s="817">
        <f t="shared" si="35"/>
        <v>299799</v>
      </c>
      <c r="Q57" s="817">
        <f t="shared" si="36"/>
        <v>616114</v>
      </c>
      <c r="R57" s="1203" t="s">
        <v>327</v>
      </c>
      <c r="S57" s="1203"/>
    </row>
    <row r="58" spans="1:19" ht="20.25" customHeight="1" thickBot="1">
      <c r="A58" s="1174" t="s">
        <v>32</v>
      </c>
      <c r="B58" s="1174"/>
      <c r="C58" s="819">
        <f>SUM(C38:C57)</f>
        <v>649867</v>
      </c>
      <c r="D58" s="819">
        <f t="shared" ref="D58:Q58" si="37">SUM(D38:D57)</f>
        <v>608064</v>
      </c>
      <c r="E58" s="819">
        <f t="shared" si="37"/>
        <v>611110</v>
      </c>
      <c r="F58" s="819">
        <f t="shared" si="37"/>
        <v>567413</v>
      </c>
      <c r="G58" s="819">
        <f t="shared" si="37"/>
        <v>595562</v>
      </c>
      <c r="H58" s="819">
        <f t="shared" si="37"/>
        <v>548406</v>
      </c>
      <c r="I58" s="819">
        <f t="shared" si="37"/>
        <v>580976</v>
      </c>
      <c r="J58" s="819">
        <f t="shared" si="37"/>
        <v>523784</v>
      </c>
      <c r="K58" s="819">
        <f t="shared" si="37"/>
        <v>596714</v>
      </c>
      <c r="L58" s="819">
        <f t="shared" si="37"/>
        <v>511422</v>
      </c>
      <c r="M58" s="819">
        <f t="shared" si="37"/>
        <v>454292</v>
      </c>
      <c r="N58" s="819">
        <f t="shared" si="37"/>
        <v>387932</v>
      </c>
      <c r="O58" s="819">
        <f t="shared" si="37"/>
        <v>3488521</v>
      </c>
      <c r="P58" s="819">
        <f t="shared" si="37"/>
        <v>3147021</v>
      </c>
      <c r="Q58" s="819">
        <f t="shared" si="37"/>
        <v>6635542</v>
      </c>
      <c r="R58" s="1175" t="s">
        <v>169</v>
      </c>
      <c r="S58" s="1175"/>
    </row>
    <row r="59" spans="1:19" ht="13.5" thickTop="1">
      <c r="C59" s="336"/>
      <c r="D59" s="336"/>
      <c r="E59" s="336"/>
      <c r="F59" s="336"/>
      <c r="G59" s="336"/>
      <c r="H59" s="336"/>
      <c r="I59" s="336"/>
      <c r="J59" s="336"/>
      <c r="K59" s="336"/>
      <c r="L59" s="336"/>
      <c r="M59" s="336"/>
      <c r="N59" s="336"/>
      <c r="O59" s="336"/>
      <c r="P59" s="336"/>
      <c r="Q59" s="336"/>
      <c r="R59" s="332"/>
      <c r="S59" s="332"/>
    </row>
    <row r="60" spans="1:19" ht="9" customHeight="1">
      <c r="C60" s="336"/>
      <c r="D60" s="336"/>
      <c r="E60" s="336"/>
      <c r="F60" s="336"/>
      <c r="G60" s="336"/>
      <c r="H60" s="336"/>
      <c r="I60" s="336"/>
      <c r="J60" s="336"/>
      <c r="K60" s="336"/>
      <c r="L60" s="336"/>
      <c r="M60" s="336"/>
      <c r="N60" s="336"/>
      <c r="O60" s="336"/>
      <c r="P60" s="336"/>
      <c r="Q60" s="336"/>
    </row>
    <row r="61" spans="1:19" ht="25.5" customHeight="1">
      <c r="A61" s="1152" t="s">
        <v>1196</v>
      </c>
      <c r="B61" s="1152"/>
      <c r="C61" s="1152"/>
      <c r="D61" s="1152"/>
      <c r="E61" s="1152"/>
      <c r="F61" s="1152"/>
      <c r="G61" s="1152"/>
      <c r="H61" s="1152"/>
      <c r="I61" s="1152"/>
      <c r="J61" s="1152"/>
      <c r="K61" s="1152"/>
      <c r="L61" s="1152"/>
      <c r="M61" s="1152"/>
      <c r="N61" s="1152"/>
      <c r="O61" s="1152"/>
      <c r="P61" s="1152"/>
      <c r="Q61" s="1152"/>
      <c r="R61" s="1152"/>
      <c r="S61" s="1152"/>
    </row>
    <row r="62" spans="1:19" ht="24" customHeight="1">
      <c r="A62" s="1193" t="s">
        <v>1000</v>
      </c>
      <c r="B62" s="1193"/>
      <c r="C62" s="1193"/>
      <c r="D62" s="1193"/>
      <c r="E62" s="1193"/>
      <c r="F62" s="1193"/>
      <c r="G62" s="1193"/>
      <c r="H62" s="1193"/>
      <c r="I62" s="1193"/>
      <c r="J62" s="1193"/>
      <c r="K62" s="1193"/>
      <c r="L62" s="1193"/>
      <c r="M62" s="1193"/>
      <c r="N62" s="1193"/>
      <c r="O62" s="1193"/>
      <c r="P62" s="1193"/>
      <c r="Q62" s="1193"/>
      <c r="R62" s="1193"/>
      <c r="S62" s="1193"/>
    </row>
    <row r="63" spans="1:19" ht="19.5" customHeight="1" thickBot="1">
      <c r="A63" s="1176" t="s">
        <v>875</v>
      </c>
      <c r="B63" s="1176"/>
      <c r="C63" s="1176"/>
      <c r="D63" s="151"/>
      <c r="E63" s="151"/>
      <c r="F63" s="151"/>
      <c r="G63" s="151"/>
      <c r="H63" s="151"/>
      <c r="I63" s="151"/>
      <c r="J63" s="151"/>
      <c r="K63" s="151"/>
      <c r="L63" s="151"/>
      <c r="M63" s="151"/>
      <c r="N63" s="151"/>
      <c r="O63" s="151"/>
      <c r="P63" s="151"/>
      <c r="Q63" s="151"/>
      <c r="R63" s="1194" t="s">
        <v>876</v>
      </c>
      <c r="S63" s="1194"/>
    </row>
    <row r="64" spans="1:19" ht="24" customHeight="1" thickTop="1">
      <c r="A64" s="1140" t="s">
        <v>40</v>
      </c>
      <c r="B64" s="1140"/>
      <c r="C64" s="1188" t="s">
        <v>1194</v>
      </c>
      <c r="D64" s="1188"/>
      <c r="E64" s="1188"/>
      <c r="F64" s="1188"/>
      <c r="G64" s="1188"/>
      <c r="H64" s="1188"/>
      <c r="I64" s="1188"/>
      <c r="J64" s="1188"/>
      <c r="K64" s="1188"/>
      <c r="L64" s="1188"/>
      <c r="M64" s="1188"/>
      <c r="N64" s="1188"/>
      <c r="O64" s="1188"/>
      <c r="P64" s="1188"/>
      <c r="Q64" s="1188"/>
      <c r="R64" s="1164" t="s">
        <v>168</v>
      </c>
      <c r="S64" s="1164"/>
    </row>
    <row r="65" spans="1:19" ht="23.25" customHeight="1">
      <c r="A65" s="1141"/>
      <c r="B65" s="1141"/>
      <c r="C65" s="1207" t="s">
        <v>93</v>
      </c>
      <c r="D65" s="1207"/>
      <c r="E65" s="1207" t="s">
        <v>27</v>
      </c>
      <c r="F65" s="1207"/>
      <c r="G65" s="1141" t="s">
        <v>95</v>
      </c>
      <c r="H65" s="1141"/>
      <c r="I65" s="1141" t="s">
        <v>96</v>
      </c>
      <c r="J65" s="1141"/>
      <c r="K65" s="1207" t="s">
        <v>30</v>
      </c>
      <c r="L65" s="1207"/>
      <c r="M65" s="1207" t="s">
        <v>603</v>
      </c>
      <c r="N65" s="1207"/>
      <c r="O65" s="1207" t="s">
        <v>1335</v>
      </c>
      <c r="P65" s="1207"/>
      <c r="Q65" s="1207"/>
      <c r="R65" s="1165"/>
      <c r="S65" s="1165"/>
    </row>
    <row r="66" spans="1:19" ht="17.25" customHeight="1">
      <c r="A66" s="1141"/>
      <c r="B66" s="1141"/>
      <c r="C66" s="823" t="s">
        <v>33</v>
      </c>
      <c r="D66" s="817" t="s">
        <v>34</v>
      </c>
      <c r="E66" s="823" t="s">
        <v>33</v>
      </c>
      <c r="F66" s="817" t="s">
        <v>34</v>
      </c>
      <c r="G66" s="823" t="s">
        <v>33</v>
      </c>
      <c r="H66" s="817" t="s">
        <v>34</v>
      </c>
      <c r="I66" s="823" t="s">
        <v>33</v>
      </c>
      <c r="J66" s="817" t="s">
        <v>34</v>
      </c>
      <c r="K66" s="823" t="s">
        <v>33</v>
      </c>
      <c r="L66" s="817" t="s">
        <v>34</v>
      </c>
      <c r="M66" s="823" t="s">
        <v>33</v>
      </c>
      <c r="N66" s="817" t="s">
        <v>34</v>
      </c>
      <c r="O66" s="823" t="s">
        <v>33</v>
      </c>
      <c r="P66" s="817" t="s">
        <v>34</v>
      </c>
      <c r="Q66" s="823" t="s">
        <v>1197</v>
      </c>
      <c r="R66" s="1165"/>
      <c r="S66" s="1165"/>
    </row>
    <row r="67" spans="1:19" ht="23.25" customHeight="1" thickBot="1">
      <c r="A67" s="1142"/>
      <c r="B67" s="1142"/>
      <c r="C67" s="822" t="s">
        <v>173</v>
      </c>
      <c r="D67" s="821" t="s">
        <v>172</v>
      </c>
      <c r="E67" s="822" t="s">
        <v>173</v>
      </c>
      <c r="F67" s="821" t="s">
        <v>172</v>
      </c>
      <c r="G67" s="822" t="s">
        <v>173</v>
      </c>
      <c r="H67" s="821" t="s">
        <v>172</v>
      </c>
      <c r="I67" s="822" t="s">
        <v>173</v>
      </c>
      <c r="J67" s="821" t="s">
        <v>172</v>
      </c>
      <c r="K67" s="822" t="s">
        <v>173</v>
      </c>
      <c r="L67" s="821" t="s">
        <v>172</v>
      </c>
      <c r="M67" s="822" t="s">
        <v>173</v>
      </c>
      <c r="N67" s="821" t="s">
        <v>172</v>
      </c>
      <c r="O67" s="822" t="s">
        <v>173</v>
      </c>
      <c r="P67" s="821" t="s">
        <v>172</v>
      </c>
      <c r="Q67" s="821" t="s">
        <v>169</v>
      </c>
      <c r="R67" s="1166"/>
      <c r="S67" s="1166"/>
    </row>
    <row r="68" spans="1:19" ht="20.25" customHeight="1">
      <c r="A68" s="347" t="s">
        <v>52</v>
      </c>
      <c r="B68" s="347"/>
      <c r="C68" s="817">
        <v>0</v>
      </c>
      <c r="D68" s="817">
        <v>0</v>
      </c>
      <c r="E68" s="817">
        <v>0</v>
      </c>
      <c r="F68" s="614">
        <v>0</v>
      </c>
      <c r="G68" s="817">
        <v>0</v>
      </c>
      <c r="H68" s="817">
        <v>0</v>
      </c>
      <c r="I68" s="817">
        <v>0</v>
      </c>
      <c r="J68" s="817">
        <v>0</v>
      </c>
      <c r="K68" s="817">
        <v>19</v>
      </c>
      <c r="L68" s="817">
        <v>0</v>
      </c>
      <c r="M68" s="817">
        <v>54</v>
      </c>
      <c r="N68" s="817">
        <v>0</v>
      </c>
      <c r="O68" s="817">
        <f>SUM(C68,E68,G68,I68,K68,M68)</f>
        <v>73</v>
      </c>
      <c r="P68" s="817">
        <f>SUM(D68,F68,H68,J68,L68,N68)</f>
        <v>0</v>
      </c>
      <c r="Q68" s="817">
        <f>SUM(O68:P68)</f>
        <v>73</v>
      </c>
      <c r="R68" s="1197" t="s">
        <v>583</v>
      </c>
      <c r="S68" s="1197"/>
    </row>
    <row r="69" spans="1:19" ht="20.25" customHeight="1">
      <c r="A69" s="1170" t="s">
        <v>53</v>
      </c>
      <c r="B69" s="1170"/>
      <c r="C69" s="813">
        <v>2</v>
      </c>
      <c r="D69" s="813">
        <v>0</v>
      </c>
      <c r="E69" s="813">
        <v>7</v>
      </c>
      <c r="F69" s="615">
        <v>2</v>
      </c>
      <c r="G69" s="813">
        <v>7</v>
      </c>
      <c r="H69" s="813">
        <v>3</v>
      </c>
      <c r="I69" s="813">
        <v>24</v>
      </c>
      <c r="J69" s="813">
        <v>11</v>
      </c>
      <c r="K69" s="813">
        <v>42</v>
      </c>
      <c r="L69" s="813">
        <v>19</v>
      </c>
      <c r="M69" s="813">
        <v>63</v>
      </c>
      <c r="N69" s="813">
        <v>18</v>
      </c>
      <c r="O69" s="813">
        <f t="shared" ref="O69:P87" si="38">SUM(C69,E69,G69,I69,K69,M69)</f>
        <v>145</v>
      </c>
      <c r="P69" s="813">
        <f t="shared" si="38"/>
        <v>53</v>
      </c>
      <c r="Q69" s="813">
        <f t="shared" ref="Q69:Q87" si="39">SUM(O69:P69)</f>
        <v>198</v>
      </c>
      <c r="R69" s="1159" t="s">
        <v>284</v>
      </c>
      <c r="S69" s="1159"/>
    </row>
    <row r="70" spans="1:19" ht="20.25" customHeight="1">
      <c r="A70" s="1170" t="s">
        <v>54</v>
      </c>
      <c r="B70" s="1170"/>
      <c r="C70" s="813">
        <v>15</v>
      </c>
      <c r="D70" s="813">
        <v>7</v>
      </c>
      <c r="E70" s="813">
        <v>19</v>
      </c>
      <c r="F70" s="615">
        <v>4</v>
      </c>
      <c r="G70" s="813">
        <v>16</v>
      </c>
      <c r="H70" s="813">
        <v>3</v>
      </c>
      <c r="I70" s="813">
        <v>15</v>
      </c>
      <c r="J70" s="813">
        <v>9</v>
      </c>
      <c r="K70" s="813">
        <v>32</v>
      </c>
      <c r="L70" s="813">
        <v>10</v>
      </c>
      <c r="M70" s="813">
        <v>38</v>
      </c>
      <c r="N70" s="813">
        <v>18</v>
      </c>
      <c r="O70" s="813">
        <f t="shared" si="38"/>
        <v>135</v>
      </c>
      <c r="P70" s="813">
        <f t="shared" si="38"/>
        <v>51</v>
      </c>
      <c r="Q70" s="813">
        <f t="shared" si="39"/>
        <v>186</v>
      </c>
      <c r="R70" s="1178" t="s">
        <v>175</v>
      </c>
      <c r="S70" s="1178"/>
    </row>
    <row r="71" spans="1:19" ht="20.25" customHeight="1">
      <c r="A71" s="1170" t="s">
        <v>55</v>
      </c>
      <c r="B71" s="1170"/>
      <c r="C71" s="814">
        <v>0</v>
      </c>
      <c r="D71" s="814">
        <v>0</v>
      </c>
      <c r="E71" s="813">
        <v>0</v>
      </c>
      <c r="F71" s="615">
        <v>0</v>
      </c>
      <c r="G71" s="813">
        <v>0</v>
      </c>
      <c r="H71" s="813">
        <v>0</v>
      </c>
      <c r="I71" s="813">
        <v>0</v>
      </c>
      <c r="J71" s="814">
        <v>0</v>
      </c>
      <c r="K71" s="814">
        <v>0</v>
      </c>
      <c r="L71" s="814">
        <v>0</v>
      </c>
      <c r="M71" s="814">
        <v>0</v>
      </c>
      <c r="N71" s="814">
        <v>0</v>
      </c>
      <c r="O71" s="813">
        <f t="shared" si="38"/>
        <v>0</v>
      </c>
      <c r="P71" s="813">
        <f t="shared" si="38"/>
        <v>0</v>
      </c>
      <c r="Q71" s="813">
        <f t="shared" si="39"/>
        <v>0</v>
      </c>
      <c r="R71" s="1178" t="s">
        <v>676</v>
      </c>
      <c r="S71" s="1178"/>
    </row>
    <row r="72" spans="1:19" ht="20.25" customHeight="1">
      <c r="A72" s="1161" t="s">
        <v>279</v>
      </c>
      <c r="B72" s="153" t="s">
        <v>250</v>
      </c>
      <c r="C72" s="813">
        <v>0</v>
      </c>
      <c r="D72" s="813">
        <v>0</v>
      </c>
      <c r="E72" s="813">
        <v>0</v>
      </c>
      <c r="F72" s="615">
        <v>0</v>
      </c>
      <c r="G72" s="813">
        <v>5</v>
      </c>
      <c r="H72" s="813">
        <v>0</v>
      </c>
      <c r="I72" s="813">
        <v>6</v>
      </c>
      <c r="J72" s="813">
        <v>0</v>
      </c>
      <c r="K72" s="813">
        <v>40</v>
      </c>
      <c r="L72" s="813">
        <v>0</v>
      </c>
      <c r="M72" s="813">
        <v>50</v>
      </c>
      <c r="N72" s="813">
        <v>0</v>
      </c>
      <c r="O72" s="813">
        <f t="shared" si="38"/>
        <v>101</v>
      </c>
      <c r="P72" s="813">
        <f t="shared" si="38"/>
        <v>0</v>
      </c>
      <c r="Q72" s="813">
        <f t="shared" si="39"/>
        <v>101</v>
      </c>
      <c r="R72" s="369" t="s">
        <v>288</v>
      </c>
      <c r="S72" s="1180" t="s">
        <v>167</v>
      </c>
    </row>
    <row r="73" spans="1:19" ht="20.25" customHeight="1">
      <c r="A73" s="1161"/>
      <c r="B73" s="118" t="s">
        <v>251</v>
      </c>
      <c r="C73" s="813">
        <v>0</v>
      </c>
      <c r="D73" s="813">
        <v>0</v>
      </c>
      <c r="E73" s="813">
        <v>0</v>
      </c>
      <c r="F73" s="615">
        <v>0</v>
      </c>
      <c r="G73" s="813">
        <v>0</v>
      </c>
      <c r="H73" s="813">
        <v>0</v>
      </c>
      <c r="I73" s="813">
        <v>0</v>
      </c>
      <c r="J73" s="813">
        <v>0</v>
      </c>
      <c r="K73" s="813">
        <v>0</v>
      </c>
      <c r="L73" s="813">
        <v>0</v>
      </c>
      <c r="M73" s="813">
        <v>0</v>
      </c>
      <c r="N73" s="813">
        <v>0</v>
      </c>
      <c r="O73" s="813">
        <f t="shared" si="38"/>
        <v>0</v>
      </c>
      <c r="P73" s="813">
        <f t="shared" si="38"/>
        <v>0</v>
      </c>
      <c r="Q73" s="813">
        <f t="shared" si="39"/>
        <v>0</v>
      </c>
      <c r="R73" s="348" t="s">
        <v>289</v>
      </c>
      <c r="S73" s="1180"/>
    </row>
    <row r="74" spans="1:19" ht="20.25" customHeight="1">
      <c r="A74" s="1161"/>
      <c r="B74" s="118" t="s">
        <v>252</v>
      </c>
      <c r="C74" s="813">
        <v>0</v>
      </c>
      <c r="D74" s="813">
        <v>0</v>
      </c>
      <c r="E74" s="813">
        <v>0</v>
      </c>
      <c r="F74" s="615">
        <v>0</v>
      </c>
      <c r="G74" s="813">
        <v>0</v>
      </c>
      <c r="H74" s="813">
        <v>0</v>
      </c>
      <c r="I74" s="813">
        <v>0</v>
      </c>
      <c r="J74" s="813">
        <v>0</v>
      </c>
      <c r="K74" s="813">
        <v>0</v>
      </c>
      <c r="L74" s="813">
        <v>0</v>
      </c>
      <c r="M74" s="813">
        <v>0</v>
      </c>
      <c r="N74" s="813">
        <v>0</v>
      </c>
      <c r="O74" s="813">
        <f t="shared" si="38"/>
        <v>0</v>
      </c>
      <c r="P74" s="813">
        <f t="shared" si="38"/>
        <v>0</v>
      </c>
      <c r="Q74" s="813">
        <f t="shared" si="39"/>
        <v>0</v>
      </c>
      <c r="R74" s="348" t="s">
        <v>290</v>
      </c>
      <c r="S74" s="1180"/>
    </row>
    <row r="75" spans="1:19" ht="20.25" customHeight="1">
      <c r="A75" s="1161"/>
      <c r="B75" s="118" t="s">
        <v>604</v>
      </c>
      <c r="C75" s="813">
        <v>0</v>
      </c>
      <c r="D75" s="813">
        <v>0</v>
      </c>
      <c r="E75" s="813">
        <v>0</v>
      </c>
      <c r="F75" s="615">
        <v>0</v>
      </c>
      <c r="G75" s="813">
        <v>0</v>
      </c>
      <c r="H75" s="813">
        <v>0</v>
      </c>
      <c r="I75" s="813">
        <v>0</v>
      </c>
      <c r="J75" s="813">
        <v>0</v>
      </c>
      <c r="K75" s="813">
        <v>0</v>
      </c>
      <c r="L75" s="813">
        <v>0</v>
      </c>
      <c r="M75" s="813">
        <v>0</v>
      </c>
      <c r="N75" s="813">
        <v>0</v>
      </c>
      <c r="O75" s="813">
        <f t="shared" si="38"/>
        <v>0</v>
      </c>
      <c r="P75" s="813">
        <f t="shared" si="38"/>
        <v>0</v>
      </c>
      <c r="Q75" s="813">
        <f t="shared" si="39"/>
        <v>0</v>
      </c>
      <c r="R75" s="348" t="s">
        <v>291</v>
      </c>
      <c r="S75" s="1180"/>
    </row>
    <row r="76" spans="1:19" ht="20.25" customHeight="1">
      <c r="A76" s="1161"/>
      <c r="B76" s="118" t="s">
        <v>605</v>
      </c>
      <c r="C76" s="813">
        <v>0</v>
      </c>
      <c r="D76" s="813">
        <v>0</v>
      </c>
      <c r="E76" s="813">
        <v>0</v>
      </c>
      <c r="F76" s="615">
        <v>0</v>
      </c>
      <c r="G76" s="813">
        <v>0</v>
      </c>
      <c r="H76" s="813">
        <v>0</v>
      </c>
      <c r="I76" s="813">
        <v>0</v>
      </c>
      <c r="J76" s="813">
        <v>0</v>
      </c>
      <c r="K76" s="813">
        <v>0</v>
      </c>
      <c r="L76" s="813">
        <v>0</v>
      </c>
      <c r="M76" s="813">
        <v>0</v>
      </c>
      <c r="N76" s="813">
        <v>0</v>
      </c>
      <c r="O76" s="813">
        <f t="shared" si="38"/>
        <v>0</v>
      </c>
      <c r="P76" s="813">
        <f t="shared" si="38"/>
        <v>0</v>
      </c>
      <c r="Q76" s="813">
        <f t="shared" si="39"/>
        <v>0</v>
      </c>
      <c r="R76" s="348" t="s">
        <v>292</v>
      </c>
      <c r="S76" s="1180"/>
    </row>
    <row r="77" spans="1:19" ht="20.25" customHeight="1">
      <c r="A77" s="1162"/>
      <c r="B77" s="154" t="s">
        <v>606</v>
      </c>
      <c r="C77" s="813">
        <v>0</v>
      </c>
      <c r="D77" s="813">
        <v>0</v>
      </c>
      <c r="E77" s="813">
        <v>0</v>
      </c>
      <c r="F77" s="615">
        <v>1</v>
      </c>
      <c r="G77" s="813">
        <v>0</v>
      </c>
      <c r="H77" s="813">
        <v>0</v>
      </c>
      <c r="I77" s="813">
        <v>0</v>
      </c>
      <c r="J77" s="813">
        <v>0</v>
      </c>
      <c r="K77" s="813">
        <v>10</v>
      </c>
      <c r="L77" s="813">
        <v>4</v>
      </c>
      <c r="M77" s="813">
        <v>20</v>
      </c>
      <c r="N77" s="813">
        <v>8</v>
      </c>
      <c r="O77" s="813">
        <f t="shared" si="38"/>
        <v>30</v>
      </c>
      <c r="P77" s="813">
        <f t="shared" si="38"/>
        <v>13</v>
      </c>
      <c r="Q77" s="813">
        <f t="shared" si="39"/>
        <v>43</v>
      </c>
      <c r="R77" s="348" t="s">
        <v>293</v>
      </c>
      <c r="S77" s="1180"/>
    </row>
    <row r="78" spans="1:19" ht="20.25" customHeight="1">
      <c r="A78" s="1170" t="s">
        <v>63</v>
      </c>
      <c r="B78" s="1170"/>
      <c r="C78" s="813">
        <v>65</v>
      </c>
      <c r="D78" s="813">
        <v>0</v>
      </c>
      <c r="E78" s="813">
        <v>42</v>
      </c>
      <c r="F78" s="615">
        <v>0</v>
      </c>
      <c r="G78" s="813">
        <v>70</v>
      </c>
      <c r="H78" s="813">
        <v>0</v>
      </c>
      <c r="I78" s="813">
        <v>62</v>
      </c>
      <c r="J78" s="813">
        <v>0</v>
      </c>
      <c r="K78" s="813">
        <v>127</v>
      </c>
      <c r="L78" s="813">
        <v>0</v>
      </c>
      <c r="M78" s="813">
        <v>278</v>
      </c>
      <c r="N78" s="813">
        <v>0</v>
      </c>
      <c r="O78" s="813">
        <f t="shared" si="38"/>
        <v>644</v>
      </c>
      <c r="P78" s="813">
        <f t="shared" si="38"/>
        <v>0</v>
      </c>
      <c r="Q78" s="813">
        <f t="shared" si="39"/>
        <v>644</v>
      </c>
      <c r="R78" s="1178" t="s">
        <v>297</v>
      </c>
      <c r="S78" s="1178"/>
    </row>
    <row r="79" spans="1:19" ht="20.25" customHeight="1">
      <c r="A79" s="1170" t="s">
        <v>64</v>
      </c>
      <c r="B79" s="1170"/>
      <c r="C79" s="813">
        <v>0</v>
      </c>
      <c r="D79" s="813">
        <v>0</v>
      </c>
      <c r="E79" s="813">
        <v>0</v>
      </c>
      <c r="F79" s="615">
        <v>0</v>
      </c>
      <c r="G79" s="813">
        <v>0</v>
      </c>
      <c r="H79" s="813">
        <v>0</v>
      </c>
      <c r="I79" s="813">
        <v>0</v>
      </c>
      <c r="J79" s="813">
        <v>0</v>
      </c>
      <c r="K79" s="813">
        <v>0</v>
      </c>
      <c r="L79" s="813">
        <v>0</v>
      </c>
      <c r="M79" s="813">
        <v>0</v>
      </c>
      <c r="N79" s="813">
        <v>0</v>
      </c>
      <c r="O79" s="813">
        <f t="shared" si="38"/>
        <v>0</v>
      </c>
      <c r="P79" s="813">
        <f t="shared" si="38"/>
        <v>0</v>
      </c>
      <c r="Q79" s="813">
        <f t="shared" si="39"/>
        <v>0</v>
      </c>
      <c r="R79" s="1178" t="s">
        <v>177</v>
      </c>
      <c r="S79" s="1178"/>
    </row>
    <row r="80" spans="1:19" ht="20.25" customHeight="1">
      <c r="A80" s="1170" t="s">
        <v>65</v>
      </c>
      <c r="B80" s="1170"/>
      <c r="C80" s="813">
        <v>0</v>
      </c>
      <c r="D80" s="813">
        <v>0</v>
      </c>
      <c r="E80" s="813">
        <v>0</v>
      </c>
      <c r="F80" s="615">
        <v>0</v>
      </c>
      <c r="G80" s="813">
        <v>0</v>
      </c>
      <c r="H80" s="813">
        <v>0</v>
      </c>
      <c r="I80" s="813">
        <v>0</v>
      </c>
      <c r="J80" s="813">
        <v>0</v>
      </c>
      <c r="K80" s="813">
        <v>0</v>
      </c>
      <c r="L80" s="813">
        <v>0</v>
      </c>
      <c r="M80" s="813">
        <v>0</v>
      </c>
      <c r="N80" s="813">
        <v>0</v>
      </c>
      <c r="O80" s="813">
        <f t="shared" si="38"/>
        <v>0</v>
      </c>
      <c r="P80" s="813">
        <f t="shared" si="38"/>
        <v>0</v>
      </c>
      <c r="Q80" s="813">
        <f t="shared" si="39"/>
        <v>0</v>
      </c>
      <c r="R80" s="1178" t="s">
        <v>178</v>
      </c>
      <c r="S80" s="1178"/>
    </row>
    <row r="81" spans="1:19" ht="20.25" customHeight="1">
      <c r="A81" s="1170" t="s">
        <v>66</v>
      </c>
      <c r="B81" s="1170"/>
      <c r="C81" s="813">
        <v>0</v>
      </c>
      <c r="D81" s="813">
        <v>0</v>
      </c>
      <c r="E81" s="813">
        <v>0</v>
      </c>
      <c r="F81" s="615">
        <v>0</v>
      </c>
      <c r="G81" s="813">
        <v>0</v>
      </c>
      <c r="H81" s="813">
        <v>0</v>
      </c>
      <c r="I81" s="813">
        <v>0</v>
      </c>
      <c r="J81" s="813">
        <v>0</v>
      </c>
      <c r="K81" s="813">
        <v>0</v>
      </c>
      <c r="L81" s="813">
        <v>0</v>
      </c>
      <c r="M81" s="813">
        <v>0</v>
      </c>
      <c r="N81" s="813">
        <v>0</v>
      </c>
      <c r="O81" s="813">
        <f t="shared" si="38"/>
        <v>0</v>
      </c>
      <c r="P81" s="813">
        <f t="shared" si="38"/>
        <v>0</v>
      </c>
      <c r="Q81" s="813">
        <f t="shared" si="39"/>
        <v>0</v>
      </c>
      <c r="R81" s="1178" t="s">
        <v>285</v>
      </c>
      <c r="S81" s="1178"/>
    </row>
    <row r="82" spans="1:19" ht="20.25" customHeight="1">
      <c r="A82" s="1170" t="s">
        <v>133</v>
      </c>
      <c r="B82" s="1170"/>
      <c r="C82" s="813">
        <v>0</v>
      </c>
      <c r="D82" s="813">
        <v>0</v>
      </c>
      <c r="E82" s="813">
        <v>0</v>
      </c>
      <c r="F82" s="615">
        <v>0</v>
      </c>
      <c r="G82" s="813">
        <v>0</v>
      </c>
      <c r="H82" s="813">
        <v>0</v>
      </c>
      <c r="I82" s="813">
        <v>0</v>
      </c>
      <c r="J82" s="813">
        <v>0</v>
      </c>
      <c r="K82" s="813">
        <v>0</v>
      </c>
      <c r="L82" s="813">
        <v>0</v>
      </c>
      <c r="M82" s="813">
        <v>0</v>
      </c>
      <c r="N82" s="813">
        <v>0</v>
      </c>
      <c r="O82" s="813">
        <f t="shared" si="38"/>
        <v>0</v>
      </c>
      <c r="P82" s="813">
        <f t="shared" si="38"/>
        <v>0</v>
      </c>
      <c r="Q82" s="813">
        <f t="shared" si="39"/>
        <v>0</v>
      </c>
      <c r="R82" s="1178" t="s">
        <v>853</v>
      </c>
      <c r="S82" s="1178"/>
    </row>
    <row r="83" spans="1:19" ht="20.25" customHeight="1">
      <c r="A83" s="1170" t="s">
        <v>68</v>
      </c>
      <c r="B83" s="1170"/>
      <c r="C83" s="813">
        <v>0</v>
      </c>
      <c r="D83" s="813">
        <v>0</v>
      </c>
      <c r="E83" s="813">
        <v>0</v>
      </c>
      <c r="F83" s="615">
        <v>0</v>
      </c>
      <c r="G83" s="813">
        <v>0</v>
      </c>
      <c r="H83" s="813">
        <v>0</v>
      </c>
      <c r="I83" s="813">
        <v>0</v>
      </c>
      <c r="J83" s="813">
        <v>0</v>
      </c>
      <c r="K83" s="813">
        <v>0</v>
      </c>
      <c r="L83" s="813">
        <v>0</v>
      </c>
      <c r="M83" s="813">
        <v>0</v>
      </c>
      <c r="N83" s="813">
        <v>0</v>
      </c>
      <c r="O83" s="813">
        <f t="shared" si="38"/>
        <v>0</v>
      </c>
      <c r="P83" s="813">
        <f t="shared" si="38"/>
        <v>0</v>
      </c>
      <c r="Q83" s="813">
        <f t="shared" si="39"/>
        <v>0</v>
      </c>
      <c r="R83" s="1178" t="s">
        <v>287</v>
      </c>
      <c r="S83" s="1178"/>
    </row>
    <row r="84" spans="1:19" ht="20.25" customHeight="1">
      <c r="A84" s="1170" t="s">
        <v>69</v>
      </c>
      <c r="B84" s="1170"/>
      <c r="C84" s="813">
        <v>0</v>
      </c>
      <c r="D84" s="813">
        <v>0</v>
      </c>
      <c r="E84" s="813">
        <v>0</v>
      </c>
      <c r="F84" s="615">
        <v>0</v>
      </c>
      <c r="G84" s="813">
        <v>0</v>
      </c>
      <c r="H84" s="813">
        <v>0</v>
      </c>
      <c r="I84" s="813">
        <v>0</v>
      </c>
      <c r="J84" s="813">
        <v>0</v>
      </c>
      <c r="K84" s="813">
        <v>0</v>
      </c>
      <c r="L84" s="813">
        <v>0</v>
      </c>
      <c r="M84" s="813">
        <v>0</v>
      </c>
      <c r="N84" s="813">
        <v>0</v>
      </c>
      <c r="O84" s="813">
        <f t="shared" si="38"/>
        <v>0</v>
      </c>
      <c r="P84" s="813">
        <f t="shared" si="38"/>
        <v>0</v>
      </c>
      <c r="Q84" s="813">
        <f t="shared" si="39"/>
        <v>0</v>
      </c>
      <c r="R84" s="1178" t="s">
        <v>182</v>
      </c>
      <c r="S84" s="1178"/>
    </row>
    <row r="85" spans="1:19" ht="20.25" customHeight="1">
      <c r="A85" s="1170" t="s">
        <v>70</v>
      </c>
      <c r="B85" s="1170"/>
      <c r="C85" s="813">
        <v>0</v>
      </c>
      <c r="D85" s="813">
        <v>0</v>
      </c>
      <c r="E85" s="813">
        <v>0</v>
      </c>
      <c r="F85" s="615">
        <v>0</v>
      </c>
      <c r="G85" s="813">
        <v>0</v>
      </c>
      <c r="H85" s="813">
        <v>0</v>
      </c>
      <c r="I85" s="813">
        <v>0</v>
      </c>
      <c r="J85" s="813">
        <v>0</v>
      </c>
      <c r="K85" s="813">
        <v>50</v>
      </c>
      <c r="L85" s="813">
        <v>0</v>
      </c>
      <c r="M85" s="813">
        <v>109</v>
      </c>
      <c r="N85" s="813">
        <v>0</v>
      </c>
      <c r="O85" s="813">
        <f t="shared" si="38"/>
        <v>159</v>
      </c>
      <c r="P85" s="813">
        <f t="shared" si="38"/>
        <v>0</v>
      </c>
      <c r="Q85" s="813">
        <f t="shared" si="39"/>
        <v>159</v>
      </c>
      <c r="R85" s="1178" t="s">
        <v>183</v>
      </c>
      <c r="S85" s="1178"/>
    </row>
    <row r="86" spans="1:19" ht="20.25" customHeight="1">
      <c r="A86" s="1170" t="s">
        <v>71</v>
      </c>
      <c r="B86" s="1170"/>
      <c r="C86" s="813">
        <v>0</v>
      </c>
      <c r="D86" s="813">
        <v>0</v>
      </c>
      <c r="E86" s="813">
        <v>0</v>
      </c>
      <c r="F86" s="615">
        <v>0</v>
      </c>
      <c r="G86" s="813">
        <v>0</v>
      </c>
      <c r="H86" s="813">
        <v>0</v>
      </c>
      <c r="I86" s="813">
        <v>17</v>
      </c>
      <c r="J86" s="813">
        <v>0</v>
      </c>
      <c r="K86" s="813">
        <v>71</v>
      </c>
      <c r="L86" s="813">
        <v>0</v>
      </c>
      <c r="M86" s="813">
        <v>93</v>
      </c>
      <c r="N86" s="813">
        <v>0</v>
      </c>
      <c r="O86" s="813">
        <f t="shared" si="38"/>
        <v>181</v>
      </c>
      <c r="P86" s="813">
        <f t="shared" si="38"/>
        <v>0</v>
      </c>
      <c r="Q86" s="813">
        <f t="shared" si="39"/>
        <v>181</v>
      </c>
      <c r="R86" s="1178" t="s">
        <v>671</v>
      </c>
      <c r="S86" s="1178"/>
    </row>
    <row r="87" spans="1:19" ht="20.25" customHeight="1" thickBot="1">
      <c r="A87" s="1172" t="s">
        <v>72</v>
      </c>
      <c r="B87" s="1172"/>
      <c r="C87" s="817">
        <v>0</v>
      </c>
      <c r="D87" s="817">
        <v>0</v>
      </c>
      <c r="E87" s="817">
        <v>0</v>
      </c>
      <c r="F87" s="614">
        <v>0</v>
      </c>
      <c r="G87" s="817">
        <v>0</v>
      </c>
      <c r="H87" s="817">
        <v>0</v>
      </c>
      <c r="I87" s="817">
        <v>0</v>
      </c>
      <c r="J87" s="817">
        <v>0</v>
      </c>
      <c r="K87" s="817">
        <v>0</v>
      </c>
      <c r="L87" s="817">
        <v>0</v>
      </c>
      <c r="M87" s="817">
        <v>0</v>
      </c>
      <c r="N87" s="817">
        <v>0</v>
      </c>
      <c r="O87" s="817">
        <f t="shared" si="38"/>
        <v>0</v>
      </c>
      <c r="P87" s="817">
        <f t="shared" si="38"/>
        <v>0</v>
      </c>
      <c r="Q87" s="817">
        <f t="shared" si="39"/>
        <v>0</v>
      </c>
      <c r="R87" s="1203" t="s">
        <v>327</v>
      </c>
      <c r="S87" s="1203"/>
    </row>
    <row r="88" spans="1:19" ht="20.25" customHeight="1" thickBot="1">
      <c r="A88" s="1174" t="s">
        <v>32</v>
      </c>
      <c r="B88" s="1174"/>
      <c r="C88" s="819">
        <f>SUM(C68:C87)</f>
        <v>82</v>
      </c>
      <c r="D88" s="819">
        <f t="shared" ref="D88:Q88" si="40">SUM(D68:D87)</f>
        <v>7</v>
      </c>
      <c r="E88" s="819">
        <f t="shared" si="40"/>
        <v>68</v>
      </c>
      <c r="F88" s="819">
        <f t="shared" si="40"/>
        <v>7</v>
      </c>
      <c r="G88" s="819">
        <f t="shared" si="40"/>
        <v>98</v>
      </c>
      <c r="H88" s="819">
        <f t="shared" si="40"/>
        <v>6</v>
      </c>
      <c r="I88" s="819">
        <f t="shared" si="40"/>
        <v>124</v>
      </c>
      <c r="J88" s="819">
        <f t="shared" si="40"/>
        <v>20</v>
      </c>
      <c r="K88" s="819">
        <f t="shared" si="40"/>
        <v>391</v>
      </c>
      <c r="L88" s="819">
        <f t="shared" si="40"/>
        <v>33</v>
      </c>
      <c r="M88" s="819">
        <f t="shared" si="40"/>
        <v>705</v>
      </c>
      <c r="N88" s="819">
        <f t="shared" si="40"/>
        <v>44</v>
      </c>
      <c r="O88" s="819">
        <f t="shared" si="40"/>
        <v>1468</v>
      </c>
      <c r="P88" s="819">
        <f t="shared" si="40"/>
        <v>117</v>
      </c>
      <c r="Q88" s="819">
        <f t="shared" si="40"/>
        <v>1585</v>
      </c>
      <c r="R88" s="1175" t="s">
        <v>169</v>
      </c>
      <c r="S88" s="1175"/>
    </row>
    <row r="89" spans="1:19" ht="13.5" thickTop="1">
      <c r="C89" s="336"/>
      <c r="D89" s="336"/>
      <c r="E89" s="336"/>
      <c r="F89" s="336"/>
      <c r="G89" s="336"/>
      <c r="H89" s="336"/>
      <c r="I89" s="336"/>
      <c r="J89" s="336"/>
      <c r="K89" s="336"/>
      <c r="L89" s="336"/>
      <c r="M89" s="336"/>
      <c r="N89" s="336"/>
      <c r="O89" s="336"/>
      <c r="P89" s="336"/>
      <c r="Q89" s="336"/>
      <c r="R89" s="332"/>
      <c r="S89" s="332"/>
    </row>
    <row r="147" spans="3:18">
      <c r="C147" s="155"/>
      <c r="D147" s="155"/>
      <c r="E147" s="155"/>
      <c r="F147" s="155"/>
      <c r="G147" s="142"/>
      <c r="H147" s="142"/>
      <c r="I147" s="142"/>
      <c r="J147" s="142"/>
      <c r="K147" s="142"/>
      <c r="L147" s="142"/>
      <c r="M147" s="142"/>
      <c r="N147" s="142"/>
      <c r="O147" s="142"/>
      <c r="P147" s="142"/>
      <c r="Q147" s="142"/>
      <c r="R147" s="142"/>
    </row>
    <row r="148" spans="3:18">
      <c r="C148" s="155"/>
      <c r="D148" s="155"/>
      <c r="E148" s="155"/>
      <c r="F148" s="155"/>
      <c r="G148" s="142"/>
      <c r="H148" s="142"/>
      <c r="I148" s="142"/>
      <c r="J148" s="142"/>
      <c r="K148" s="142"/>
      <c r="L148" s="142"/>
      <c r="M148" s="142"/>
      <c r="N148" s="142"/>
      <c r="O148" s="142"/>
      <c r="P148" s="142"/>
      <c r="Q148" s="142"/>
      <c r="R148" s="142"/>
    </row>
    <row r="149" spans="3:18">
      <c r="C149" s="155"/>
      <c r="D149" s="155"/>
      <c r="E149" s="155"/>
      <c r="F149" s="155"/>
      <c r="G149" s="142"/>
      <c r="H149" s="142"/>
      <c r="I149" s="142"/>
      <c r="J149" s="142"/>
      <c r="K149" s="142"/>
      <c r="L149" s="142"/>
      <c r="M149" s="142"/>
      <c r="N149" s="142"/>
      <c r="O149" s="142"/>
      <c r="P149" s="142"/>
      <c r="Q149" s="142"/>
      <c r="R149" s="142"/>
    </row>
    <row r="150" spans="3:18">
      <c r="C150" s="155"/>
      <c r="D150" s="155"/>
      <c r="E150" s="155"/>
      <c r="F150" s="155"/>
      <c r="G150" s="142"/>
      <c r="H150" s="142"/>
      <c r="I150" s="142"/>
      <c r="J150" s="142"/>
      <c r="K150" s="142"/>
      <c r="L150" s="142"/>
      <c r="M150" s="142"/>
      <c r="N150" s="142"/>
      <c r="O150" s="142"/>
      <c r="P150" s="142"/>
      <c r="Q150" s="142"/>
      <c r="R150" s="142"/>
    </row>
  </sheetData>
  <mergeCells count="135">
    <mergeCell ref="A41:B41"/>
    <mergeCell ref="R41:S41"/>
    <mergeCell ref="A51:B51"/>
    <mergeCell ref="R51:S51"/>
    <mergeCell ref="A42:A47"/>
    <mergeCell ref="S42:S47"/>
    <mergeCell ref="A52:B52"/>
    <mergeCell ref="R52:S52"/>
    <mergeCell ref="A53:B53"/>
    <mergeCell ref="R53:S53"/>
    <mergeCell ref="A31:S31"/>
    <mergeCell ref="A32:S32"/>
    <mergeCell ref="R33:S33"/>
    <mergeCell ref="A34:B37"/>
    <mergeCell ref="R34:S37"/>
    <mergeCell ref="A40:B40"/>
    <mergeCell ref="R40:S40"/>
    <mergeCell ref="C34:Q34"/>
    <mergeCell ref="R38:S38"/>
    <mergeCell ref="A39:B39"/>
    <mergeCell ref="R39:S39"/>
    <mergeCell ref="C35:D35"/>
    <mergeCell ref="E35:F35"/>
    <mergeCell ref="G35:H35"/>
    <mergeCell ref="I35:J35"/>
    <mergeCell ref="K35:L35"/>
    <mergeCell ref="M35:N35"/>
    <mergeCell ref="A33:C33"/>
    <mergeCell ref="O35:Q35"/>
    <mergeCell ref="A54:B54"/>
    <mergeCell ref="R54:S54"/>
    <mergeCell ref="A55:B55"/>
    <mergeCell ref="R55:S55"/>
    <mergeCell ref="A56:B56"/>
    <mergeCell ref="R56:S56"/>
    <mergeCell ref="A48:B48"/>
    <mergeCell ref="R68:S68"/>
    <mergeCell ref="A69:B69"/>
    <mergeCell ref="R69:S69"/>
    <mergeCell ref="A63:C63"/>
    <mergeCell ref="R48:S48"/>
    <mergeCell ref="A49:B49"/>
    <mergeCell ref="R49:S49"/>
    <mergeCell ref="A50:B50"/>
    <mergeCell ref="R50:S50"/>
    <mergeCell ref="A61:S61"/>
    <mergeCell ref="A62:S62"/>
    <mergeCell ref="R63:S63"/>
    <mergeCell ref="A57:B57"/>
    <mergeCell ref="R57:S57"/>
    <mergeCell ref="A58:B58"/>
    <mergeCell ref="R58:S58"/>
    <mergeCell ref="A70:B70"/>
    <mergeCell ref="R70:S70"/>
    <mergeCell ref="A64:B67"/>
    <mergeCell ref="C64:Q64"/>
    <mergeCell ref="R64:S67"/>
    <mergeCell ref="C65:D65"/>
    <mergeCell ref="E65:F65"/>
    <mergeCell ref="G65:H65"/>
    <mergeCell ref="I65:J65"/>
    <mergeCell ref="K65:L65"/>
    <mergeCell ref="M65:N65"/>
    <mergeCell ref="O65:Q65"/>
    <mergeCell ref="A80:B80"/>
    <mergeCell ref="R80:S80"/>
    <mergeCell ref="A81:B81"/>
    <mergeCell ref="R81:S81"/>
    <mergeCell ref="A71:B71"/>
    <mergeCell ref="R71:S71"/>
    <mergeCell ref="A72:A77"/>
    <mergeCell ref="S72:S77"/>
    <mergeCell ref="A78:B78"/>
    <mergeCell ref="R78:S78"/>
    <mergeCell ref="A88:B88"/>
    <mergeCell ref="R88:S88"/>
    <mergeCell ref="A1:S1"/>
    <mergeCell ref="A2:S2"/>
    <mergeCell ref="A3:B3"/>
    <mergeCell ref="R3:S3"/>
    <mergeCell ref="A4:B7"/>
    <mergeCell ref="C4:Q4"/>
    <mergeCell ref="R4:S7"/>
    <mergeCell ref="C5:D5"/>
    <mergeCell ref="A85:B85"/>
    <mergeCell ref="R85:S85"/>
    <mergeCell ref="A86:B86"/>
    <mergeCell ref="R86:S86"/>
    <mergeCell ref="A87:B87"/>
    <mergeCell ref="R87:S87"/>
    <mergeCell ref="A82:B82"/>
    <mergeCell ref="R82:S82"/>
    <mergeCell ref="A83:B83"/>
    <mergeCell ref="R83:S83"/>
    <mergeCell ref="A84:B84"/>
    <mergeCell ref="R84:S84"/>
    <mergeCell ref="A79:B79"/>
    <mergeCell ref="R79:S79"/>
    <mergeCell ref="A10:B10"/>
    <mergeCell ref="R10:S10"/>
    <mergeCell ref="A11:B11"/>
    <mergeCell ref="R11:S11"/>
    <mergeCell ref="A12:A17"/>
    <mergeCell ref="S12:S17"/>
    <mergeCell ref="K5:L5"/>
    <mergeCell ref="M5:N5"/>
    <mergeCell ref="O5:Q5"/>
    <mergeCell ref="R8:S8"/>
    <mergeCell ref="A9:B9"/>
    <mergeCell ref="R9:S9"/>
    <mergeCell ref="E5:F5"/>
    <mergeCell ref="G5:H5"/>
    <mergeCell ref="I5:J5"/>
    <mergeCell ref="A21:B21"/>
    <mergeCell ref="R21:S21"/>
    <mergeCell ref="A22:B22"/>
    <mergeCell ref="R22:S22"/>
    <mergeCell ref="A23:B23"/>
    <mergeCell ref="R23:S23"/>
    <mergeCell ref="A18:B18"/>
    <mergeCell ref="R18:S18"/>
    <mergeCell ref="A19:B19"/>
    <mergeCell ref="R19:S19"/>
    <mergeCell ref="A20:B20"/>
    <mergeCell ref="R20:S20"/>
    <mergeCell ref="A27:B27"/>
    <mergeCell ref="R27:S27"/>
    <mergeCell ref="A28:B28"/>
    <mergeCell ref="R28:S28"/>
    <mergeCell ref="A24:B24"/>
    <mergeCell ref="R24:S24"/>
    <mergeCell ref="A25:B25"/>
    <mergeCell ref="R25:S25"/>
    <mergeCell ref="A26:B26"/>
    <mergeCell ref="R26:S26"/>
  </mergeCells>
  <printOptions horizontalCentered="1"/>
  <pageMargins left="0.39370078740157499" right="0.39370078740157499" top="1" bottom="1" header="1" footer="1"/>
  <pageSetup paperSize="9" scale="75" firstPageNumber="32" orientation="landscape" useFirstPageNumber="1" r:id="rId1"/>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tabColor theme="7" tint="-0.249977111117893"/>
  </sheetPr>
  <dimension ref="A1:R119"/>
  <sheetViews>
    <sheetView rightToLeft="1" view="pageBreakPreview" zoomScale="75" zoomScaleSheetLayoutView="75" workbookViewId="0">
      <selection activeCell="AA59" sqref="AA59"/>
    </sheetView>
  </sheetViews>
  <sheetFormatPr defaultRowHeight="12.75"/>
  <cols>
    <col min="1" max="1" width="4.42578125" style="133" customWidth="1"/>
    <col min="2" max="2" width="11.42578125" style="133" customWidth="1"/>
    <col min="3" max="8" width="11" style="133" customWidth="1"/>
    <col min="9" max="9" width="9.42578125" style="133" customWidth="1"/>
    <col min="10" max="10" width="9.5703125" style="133" customWidth="1"/>
    <col min="11" max="11" width="11" style="133" customWidth="1"/>
    <col min="12" max="12" width="9.5703125" style="133" customWidth="1"/>
    <col min="13" max="13" width="11" style="133" customWidth="1"/>
    <col min="14" max="14" width="18" style="133" customWidth="1"/>
    <col min="15" max="15" width="5.42578125" style="133" customWidth="1"/>
    <col min="16" max="16384" width="9.140625" style="133"/>
  </cols>
  <sheetData>
    <row r="1" spans="1:16" ht="25.5" customHeight="1">
      <c r="A1" s="1251" t="s">
        <v>1321</v>
      </c>
      <c r="B1" s="1251"/>
      <c r="C1" s="1251"/>
      <c r="D1" s="1251"/>
      <c r="E1" s="1251"/>
      <c r="F1" s="1251"/>
      <c r="G1" s="1251"/>
      <c r="H1" s="1251"/>
      <c r="I1" s="1251"/>
      <c r="J1" s="1251"/>
      <c r="K1" s="1251"/>
      <c r="L1" s="1251"/>
      <c r="M1" s="1251"/>
      <c r="N1" s="1251"/>
      <c r="O1" s="1252"/>
    </row>
    <row r="2" spans="1:16" ht="21.75" customHeight="1">
      <c r="A2" s="1253" t="s">
        <v>843</v>
      </c>
      <c r="B2" s="1253"/>
      <c r="C2" s="1253"/>
      <c r="D2" s="1253"/>
      <c r="E2" s="1253"/>
      <c r="F2" s="1253"/>
      <c r="G2" s="1253"/>
      <c r="H2" s="1253"/>
      <c r="I2" s="1253"/>
      <c r="J2" s="1253"/>
      <c r="K2" s="1253"/>
      <c r="L2" s="1253"/>
      <c r="M2" s="1253"/>
      <c r="N2" s="1253"/>
      <c r="O2" s="1253"/>
    </row>
    <row r="3" spans="1:16" s="174" customFormat="1" ht="24" customHeight="1" thickBot="1">
      <c r="A3" s="1176" t="s">
        <v>847</v>
      </c>
      <c r="B3" s="1176"/>
      <c r="C3" s="143"/>
      <c r="D3" s="143"/>
      <c r="E3" s="143"/>
      <c r="F3" s="143"/>
      <c r="G3" s="143"/>
      <c r="H3" s="143"/>
      <c r="I3" s="143"/>
      <c r="J3" s="143"/>
      <c r="K3" s="143"/>
      <c r="L3" s="143"/>
      <c r="M3" s="143"/>
      <c r="N3" s="1154" t="s">
        <v>1152</v>
      </c>
      <c r="O3" s="1154"/>
      <c r="P3" s="173"/>
    </row>
    <row r="4" spans="1:16" ht="19.5" customHeight="1" thickTop="1">
      <c r="A4" s="1140" t="s">
        <v>40</v>
      </c>
      <c r="B4" s="1140"/>
      <c r="C4" s="1254" t="s">
        <v>355</v>
      </c>
      <c r="D4" s="1254"/>
      <c r="E4" s="1254" t="s">
        <v>356</v>
      </c>
      <c r="F4" s="1254"/>
      <c r="G4" s="1254" t="s">
        <v>357</v>
      </c>
      <c r="H4" s="1254"/>
      <c r="I4" s="1254" t="s">
        <v>358</v>
      </c>
      <c r="J4" s="1254"/>
      <c r="K4" s="1254" t="s">
        <v>1339</v>
      </c>
      <c r="L4" s="1254"/>
      <c r="M4" s="1254"/>
      <c r="N4" s="1164" t="s">
        <v>168</v>
      </c>
      <c r="O4" s="1164"/>
      <c r="P4" s="140"/>
    </row>
    <row r="5" spans="1:16" ht="19.5" customHeight="1">
      <c r="A5" s="1141"/>
      <c r="B5" s="1141"/>
      <c r="C5" s="1256" t="s">
        <v>360</v>
      </c>
      <c r="D5" s="1256"/>
      <c r="E5" s="1256" t="s">
        <v>361</v>
      </c>
      <c r="F5" s="1256"/>
      <c r="G5" s="1256" t="s">
        <v>362</v>
      </c>
      <c r="H5" s="1256"/>
      <c r="I5" s="1256" t="s">
        <v>363</v>
      </c>
      <c r="J5" s="1256"/>
      <c r="K5" s="1256" t="s">
        <v>169</v>
      </c>
      <c r="L5" s="1256"/>
      <c r="M5" s="1256"/>
      <c r="N5" s="1165"/>
      <c r="O5" s="1165"/>
      <c r="P5" s="140"/>
    </row>
    <row r="6" spans="1:16" ht="18.75" customHeight="1">
      <c r="A6" s="1141"/>
      <c r="B6" s="1141"/>
      <c r="C6" s="270" t="s">
        <v>102</v>
      </c>
      <c r="D6" s="270" t="s">
        <v>103</v>
      </c>
      <c r="E6" s="270" t="s">
        <v>102</v>
      </c>
      <c r="F6" s="270" t="s">
        <v>103</v>
      </c>
      <c r="G6" s="270" t="s">
        <v>102</v>
      </c>
      <c r="H6" s="270" t="s">
        <v>103</v>
      </c>
      <c r="I6" s="270" t="s">
        <v>102</v>
      </c>
      <c r="J6" s="270" t="s">
        <v>103</v>
      </c>
      <c r="K6" s="270" t="s">
        <v>102</v>
      </c>
      <c r="L6" s="270" t="s">
        <v>103</v>
      </c>
      <c r="M6" s="270" t="s">
        <v>35</v>
      </c>
      <c r="N6" s="1165"/>
      <c r="O6" s="1165"/>
      <c r="P6" s="140"/>
    </row>
    <row r="7" spans="1:16" ht="23.25" customHeight="1" thickBot="1">
      <c r="A7" s="1141"/>
      <c r="B7" s="1141"/>
      <c r="C7" s="493" t="s">
        <v>318</v>
      </c>
      <c r="D7" s="493" t="s">
        <v>319</v>
      </c>
      <c r="E7" s="493" t="s">
        <v>318</v>
      </c>
      <c r="F7" s="493" t="s">
        <v>319</v>
      </c>
      <c r="G7" s="493" t="s">
        <v>318</v>
      </c>
      <c r="H7" s="493" t="s">
        <v>319</v>
      </c>
      <c r="I7" s="493" t="s">
        <v>318</v>
      </c>
      <c r="J7" s="493" t="s">
        <v>319</v>
      </c>
      <c r="K7" s="493" t="s">
        <v>318</v>
      </c>
      <c r="L7" s="493" t="s">
        <v>319</v>
      </c>
      <c r="M7" s="493" t="s">
        <v>169</v>
      </c>
      <c r="N7" s="1165"/>
      <c r="O7" s="1165"/>
    </row>
    <row r="8" spans="1:16" ht="19.5" customHeight="1">
      <c r="A8" s="1204" t="s">
        <v>52</v>
      </c>
      <c r="B8" s="1204"/>
      <c r="C8" s="326">
        <v>0</v>
      </c>
      <c r="D8" s="326">
        <v>0</v>
      </c>
      <c r="E8" s="326">
        <v>0</v>
      </c>
      <c r="F8" s="326">
        <v>0</v>
      </c>
      <c r="G8" s="326">
        <v>0</v>
      </c>
      <c r="H8" s="326">
        <v>0</v>
      </c>
      <c r="I8" s="326">
        <v>0</v>
      </c>
      <c r="J8" s="326">
        <v>0</v>
      </c>
      <c r="K8" s="326">
        <f>SUM(C8,E8,G8,I8)</f>
        <v>0</v>
      </c>
      <c r="L8" s="326">
        <f>SUM(D8,F8,H8,J8)</f>
        <v>0</v>
      </c>
      <c r="M8" s="326">
        <f>SUM(K8:L8)</f>
        <v>0</v>
      </c>
      <c r="N8" s="1199" t="s">
        <v>583</v>
      </c>
      <c r="O8" s="1199"/>
    </row>
    <row r="9" spans="1:16" ht="19.5" customHeight="1">
      <c r="A9" s="1255" t="s">
        <v>53</v>
      </c>
      <c r="B9" s="1255"/>
      <c r="C9" s="96">
        <v>0</v>
      </c>
      <c r="D9" s="96">
        <v>0</v>
      </c>
      <c r="E9" s="96">
        <v>0</v>
      </c>
      <c r="F9" s="96">
        <v>0</v>
      </c>
      <c r="G9" s="96">
        <v>0</v>
      </c>
      <c r="H9" s="96">
        <v>0</v>
      </c>
      <c r="I9" s="96">
        <v>0</v>
      </c>
      <c r="J9" s="96">
        <v>0</v>
      </c>
      <c r="K9" s="96">
        <f t="shared" ref="K9:K27" si="0">SUM(C9,E9,G9,I9)</f>
        <v>0</v>
      </c>
      <c r="L9" s="96">
        <f t="shared" ref="L9:L27" si="1">SUM(D9,F9,H9,J9)</f>
        <v>0</v>
      </c>
      <c r="M9" s="96">
        <f t="shared" ref="M9:M27" si="2">SUM(K9:L9)</f>
        <v>0</v>
      </c>
      <c r="N9" s="1159" t="s">
        <v>284</v>
      </c>
      <c r="O9" s="1159"/>
    </row>
    <row r="10" spans="1:16" ht="19.5" customHeight="1">
      <c r="A10" s="1255" t="s">
        <v>54</v>
      </c>
      <c r="B10" s="1255"/>
      <c r="C10" s="96">
        <v>0</v>
      </c>
      <c r="D10" s="96">
        <v>2</v>
      </c>
      <c r="E10" s="96">
        <v>0</v>
      </c>
      <c r="F10" s="96">
        <v>0</v>
      </c>
      <c r="G10" s="96">
        <v>0</v>
      </c>
      <c r="H10" s="96">
        <v>20</v>
      </c>
      <c r="I10" s="96">
        <v>0</v>
      </c>
      <c r="J10" s="96">
        <v>0</v>
      </c>
      <c r="K10" s="96">
        <f t="shared" si="0"/>
        <v>0</v>
      </c>
      <c r="L10" s="96">
        <f t="shared" si="1"/>
        <v>22</v>
      </c>
      <c r="M10" s="96">
        <f t="shared" si="2"/>
        <v>22</v>
      </c>
      <c r="N10" s="1178" t="s">
        <v>175</v>
      </c>
      <c r="O10" s="1178"/>
    </row>
    <row r="11" spans="1:16" ht="19.5" customHeight="1">
      <c r="A11" s="1255" t="s">
        <v>55</v>
      </c>
      <c r="B11" s="1255"/>
      <c r="C11" s="96">
        <v>1</v>
      </c>
      <c r="D11" s="96">
        <v>1</v>
      </c>
      <c r="E11" s="96">
        <v>0</v>
      </c>
      <c r="F11" s="96">
        <v>0</v>
      </c>
      <c r="G11" s="96">
        <v>9</v>
      </c>
      <c r="H11" s="96">
        <v>15</v>
      </c>
      <c r="I11" s="96">
        <v>1</v>
      </c>
      <c r="J11" s="96">
        <v>1</v>
      </c>
      <c r="K11" s="96">
        <f t="shared" si="0"/>
        <v>11</v>
      </c>
      <c r="L11" s="96">
        <f t="shared" si="1"/>
        <v>17</v>
      </c>
      <c r="M11" s="96">
        <f t="shared" si="2"/>
        <v>28</v>
      </c>
      <c r="N11" s="1178" t="s">
        <v>676</v>
      </c>
      <c r="O11" s="1178"/>
    </row>
    <row r="12" spans="1:16" ht="19.5" customHeight="1">
      <c r="A12" s="1189" t="s">
        <v>283</v>
      </c>
      <c r="B12" s="490" t="s">
        <v>270</v>
      </c>
      <c r="C12" s="96">
        <v>0</v>
      </c>
      <c r="D12" s="96">
        <v>1</v>
      </c>
      <c r="E12" s="96">
        <v>0</v>
      </c>
      <c r="F12" s="96">
        <v>1</v>
      </c>
      <c r="G12" s="96">
        <v>0</v>
      </c>
      <c r="H12" s="96">
        <v>10</v>
      </c>
      <c r="I12" s="96">
        <v>0</v>
      </c>
      <c r="J12" s="96">
        <v>0</v>
      </c>
      <c r="K12" s="96">
        <f t="shared" si="0"/>
        <v>0</v>
      </c>
      <c r="L12" s="96">
        <f t="shared" si="1"/>
        <v>12</v>
      </c>
      <c r="M12" s="96">
        <f t="shared" si="2"/>
        <v>12</v>
      </c>
      <c r="N12" s="502" t="s">
        <v>288</v>
      </c>
      <c r="O12" s="1220" t="s">
        <v>167</v>
      </c>
    </row>
    <row r="13" spans="1:16" ht="19.5" customHeight="1">
      <c r="A13" s="1189"/>
      <c r="B13" s="490" t="s">
        <v>271</v>
      </c>
      <c r="C13" s="96">
        <v>0</v>
      </c>
      <c r="D13" s="96">
        <v>1</v>
      </c>
      <c r="E13" s="96">
        <v>0</v>
      </c>
      <c r="F13" s="96">
        <v>1</v>
      </c>
      <c r="G13" s="96">
        <v>0</v>
      </c>
      <c r="H13" s="96">
        <v>18</v>
      </c>
      <c r="I13" s="96">
        <v>0</v>
      </c>
      <c r="J13" s="96">
        <v>0</v>
      </c>
      <c r="K13" s="96">
        <f t="shared" si="0"/>
        <v>0</v>
      </c>
      <c r="L13" s="96">
        <f t="shared" si="1"/>
        <v>20</v>
      </c>
      <c r="M13" s="96">
        <f t="shared" si="2"/>
        <v>20</v>
      </c>
      <c r="N13" s="502" t="s">
        <v>289</v>
      </c>
      <c r="O13" s="1220"/>
    </row>
    <row r="14" spans="1:16" ht="19.5" customHeight="1">
      <c r="A14" s="1189"/>
      <c r="B14" s="490" t="s">
        <v>272</v>
      </c>
      <c r="C14" s="96">
        <v>2</v>
      </c>
      <c r="D14" s="96">
        <v>1</v>
      </c>
      <c r="E14" s="96">
        <v>2</v>
      </c>
      <c r="F14" s="96">
        <v>1</v>
      </c>
      <c r="G14" s="96">
        <v>24</v>
      </c>
      <c r="H14" s="96">
        <v>27</v>
      </c>
      <c r="I14" s="96">
        <v>1</v>
      </c>
      <c r="J14" s="96">
        <v>1</v>
      </c>
      <c r="K14" s="96">
        <f t="shared" si="0"/>
        <v>29</v>
      </c>
      <c r="L14" s="96">
        <f t="shared" si="1"/>
        <v>30</v>
      </c>
      <c r="M14" s="96">
        <f t="shared" si="2"/>
        <v>59</v>
      </c>
      <c r="N14" s="502" t="s">
        <v>290</v>
      </c>
      <c r="O14" s="1220"/>
    </row>
    <row r="15" spans="1:16" ht="19.5" customHeight="1">
      <c r="A15" s="1189"/>
      <c r="B15" s="490" t="s">
        <v>267</v>
      </c>
      <c r="C15" s="96">
        <v>0</v>
      </c>
      <c r="D15" s="96">
        <v>0</v>
      </c>
      <c r="E15" s="96">
        <v>0</v>
      </c>
      <c r="F15" s="96">
        <v>0</v>
      </c>
      <c r="G15" s="96">
        <v>0</v>
      </c>
      <c r="H15" s="96">
        <v>0</v>
      </c>
      <c r="I15" s="96">
        <v>0</v>
      </c>
      <c r="J15" s="96">
        <v>0</v>
      </c>
      <c r="K15" s="96">
        <f t="shared" si="0"/>
        <v>0</v>
      </c>
      <c r="L15" s="96">
        <f t="shared" si="1"/>
        <v>0</v>
      </c>
      <c r="M15" s="96">
        <f t="shared" si="2"/>
        <v>0</v>
      </c>
      <c r="N15" s="502" t="s">
        <v>291</v>
      </c>
      <c r="O15" s="1220"/>
    </row>
    <row r="16" spans="1:16" ht="19.5" customHeight="1">
      <c r="A16" s="1189"/>
      <c r="B16" s="490" t="s">
        <v>268</v>
      </c>
      <c r="C16" s="96">
        <v>1</v>
      </c>
      <c r="D16" s="96">
        <v>1</v>
      </c>
      <c r="E16" s="96">
        <v>2</v>
      </c>
      <c r="F16" s="96">
        <v>1</v>
      </c>
      <c r="G16" s="96">
        <v>6</v>
      </c>
      <c r="H16" s="96">
        <v>16</v>
      </c>
      <c r="I16" s="96">
        <v>0</v>
      </c>
      <c r="J16" s="96">
        <v>1</v>
      </c>
      <c r="K16" s="96">
        <f t="shared" si="0"/>
        <v>9</v>
      </c>
      <c r="L16" s="96">
        <f t="shared" si="1"/>
        <v>19</v>
      </c>
      <c r="M16" s="96">
        <f t="shared" si="2"/>
        <v>28</v>
      </c>
      <c r="N16" s="502" t="s">
        <v>292</v>
      </c>
      <c r="O16" s="1220"/>
    </row>
    <row r="17" spans="1:18" ht="19.5" customHeight="1">
      <c r="A17" s="1189"/>
      <c r="B17" s="490" t="s">
        <v>269</v>
      </c>
      <c r="C17" s="96">
        <v>1</v>
      </c>
      <c r="D17" s="96">
        <v>2</v>
      </c>
      <c r="E17" s="96">
        <v>0</v>
      </c>
      <c r="F17" s="96">
        <v>3</v>
      </c>
      <c r="G17" s="96">
        <v>7</v>
      </c>
      <c r="H17" s="96">
        <v>34</v>
      </c>
      <c r="I17" s="96">
        <v>0</v>
      </c>
      <c r="J17" s="96">
        <v>0</v>
      </c>
      <c r="K17" s="96">
        <f t="shared" si="0"/>
        <v>8</v>
      </c>
      <c r="L17" s="96">
        <f t="shared" si="1"/>
        <v>39</v>
      </c>
      <c r="M17" s="96">
        <f t="shared" si="2"/>
        <v>47</v>
      </c>
      <c r="N17" s="502" t="s">
        <v>293</v>
      </c>
      <c r="O17" s="1220"/>
    </row>
    <row r="18" spans="1:18" ht="19.5" customHeight="1">
      <c r="A18" s="1170" t="s">
        <v>63</v>
      </c>
      <c r="B18" s="1170"/>
      <c r="C18" s="93">
        <v>0</v>
      </c>
      <c r="D18" s="93">
        <v>0</v>
      </c>
      <c r="E18" s="93">
        <v>0</v>
      </c>
      <c r="F18" s="93">
        <v>0</v>
      </c>
      <c r="G18" s="93">
        <v>0</v>
      </c>
      <c r="H18" s="93">
        <v>0</v>
      </c>
      <c r="I18" s="86">
        <v>0</v>
      </c>
      <c r="J18" s="93">
        <v>0</v>
      </c>
      <c r="K18" s="96">
        <f t="shared" si="0"/>
        <v>0</v>
      </c>
      <c r="L18" s="96">
        <f t="shared" si="1"/>
        <v>0</v>
      </c>
      <c r="M18" s="96">
        <f t="shared" si="2"/>
        <v>0</v>
      </c>
      <c r="N18" s="1178" t="s">
        <v>297</v>
      </c>
      <c r="O18" s="1178"/>
    </row>
    <row r="19" spans="1:18" ht="19.5" customHeight="1">
      <c r="A19" s="1255" t="s">
        <v>64</v>
      </c>
      <c r="B19" s="1255"/>
      <c r="C19" s="96">
        <v>1</v>
      </c>
      <c r="D19" s="96">
        <v>1</v>
      </c>
      <c r="E19" s="96">
        <v>0</v>
      </c>
      <c r="F19" s="96">
        <v>1</v>
      </c>
      <c r="G19" s="96">
        <v>8</v>
      </c>
      <c r="H19" s="96">
        <v>16</v>
      </c>
      <c r="I19" s="96">
        <v>0</v>
      </c>
      <c r="J19" s="96">
        <v>0</v>
      </c>
      <c r="K19" s="96">
        <f t="shared" si="0"/>
        <v>9</v>
      </c>
      <c r="L19" s="96">
        <f t="shared" si="1"/>
        <v>18</v>
      </c>
      <c r="M19" s="96">
        <f t="shared" si="2"/>
        <v>27</v>
      </c>
      <c r="N19" s="1178" t="s">
        <v>177</v>
      </c>
      <c r="O19" s="1178"/>
    </row>
    <row r="20" spans="1:18" ht="19.5" customHeight="1">
      <c r="A20" s="1255" t="s">
        <v>65</v>
      </c>
      <c r="B20" s="1255"/>
      <c r="C20" s="96">
        <v>0</v>
      </c>
      <c r="D20" s="96">
        <v>1</v>
      </c>
      <c r="E20" s="96">
        <v>0</v>
      </c>
      <c r="F20" s="96">
        <v>1</v>
      </c>
      <c r="G20" s="96">
        <v>0</v>
      </c>
      <c r="H20" s="96">
        <v>18</v>
      </c>
      <c r="I20" s="96">
        <v>0</v>
      </c>
      <c r="J20" s="96">
        <v>0</v>
      </c>
      <c r="K20" s="96">
        <f t="shared" si="0"/>
        <v>0</v>
      </c>
      <c r="L20" s="96">
        <f t="shared" si="1"/>
        <v>20</v>
      </c>
      <c r="M20" s="96">
        <f t="shared" si="2"/>
        <v>20</v>
      </c>
      <c r="N20" s="1178" t="s">
        <v>178</v>
      </c>
      <c r="O20" s="1178"/>
    </row>
    <row r="21" spans="1:18" ht="19.5" customHeight="1">
      <c r="A21" s="1255" t="s">
        <v>66</v>
      </c>
      <c r="B21" s="1255"/>
      <c r="C21" s="96">
        <v>2</v>
      </c>
      <c r="D21" s="96">
        <v>2</v>
      </c>
      <c r="E21" s="96">
        <v>3</v>
      </c>
      <c r="F21" s="96">
        <v>3</v>
      </c>
      <c r="G21" s="96">
        <v>22</v>
      </c>
      <c r="H21" s="96">
        <v>44</v>
      </c>
      <c r="I21" s="96">
        <v>1</v>
      </c>
      <c r="J21" s="96">
        <v>0</v>
      </c>
      <c r="K21" s="96">
        <f t="shared" si="0"/>
        <v>28</v>
      </c>
      <c r="L21" s="96">
        <f t="shared" si="1"/>
        <v>49</v>
      </c>
      <c r="M21" s="96">
        <f t="shared" si="2"/>
        <v>77</v>
      </c>
      <c r="N21" s="1178" t="s">
        <v>285</v>
      </c>
      <c r="O21" s="1178"/>
      <c r="Q21" s="175"/>
      <c r="R21" s="175"/>
    </row>
    <row r="22" spans="1:18" ht="19.5" customHeight="1">
      <c r="A22" s="1255" t="s">
        <v>133</v>
      </c>
      <c r="B22" s="1255"/>
      <c r="C22" s="96">
        <v>2</v>
      </c>
      <c r="D22" s="96">
        <v>0</v>
      </c>
      <c r="E22" s="96">
        <v>3</v>
      </c>
      <c r="F22" s="96">
        <v>0</v>
      </c>
      <c r="G22" s="96">
        <v>16</v>
      </c>
      <c r="H22" s="96">
        <v>28</v>
      </c>
      <c r="I22" s="96">
        <v>0</v>
      </c>
      <c r="J22" s="96">
        <v>0</v>
      </c>
      <c r="K22" s="96">
        <f t="shared" si="0"/>
        <v>21</v>
      </c>
      <c r="L22" s="96">
        <f t="shared" si="1"/>
        <v>28</v>
      </c>
      <c r="M22" s="96">
        <f t="shared" si="2"/>
        <v>49</v>
      </c>
      <c r="N22" s="1178" t="s">
        <v>853</v>
      </c>
      <c r="O22" s="1178"/>
    </row>
    <row r="23" spans="1:18" ht="19.5" customHeight="1">
      <c r="A23" s="1255" t="s">
        <v>68</v>
      </c>
      <c r="B23" s="1255"/>
      <c r="C23" s="96">
        <v>0</v>
      </c>
      <c r="D23" s="96">
        <v>1</v>
      </c>
      <c r="E23" s="96">
        <v>0</v>
      </c>
      <c r="F23" s="96">
        <v>1</v>
      </c>
      <c r="G23" s="96">
        <v>0</v>
      </c>
      <c r="H23" s="96">
        <v>7</v>
      </c>
      <c r="I23" s="96">
        <v>0</v>
      </c>
      <c r="J23" s="96">
        <v>0</v>
      </c>
      <c r="K23" s="96">
        <f t="shared" si="0"/>
        <v>0</v>
      </c>
      <c r="L23" s="96">
        <f t="shared" si="1"/>
        <v>9</v>
      </c>
      <c r="M23" s="96">
        <f t="shared" si="2"/>
        <v>9</v>
      </c>
      <c r="N23" s="1178" t="s">
        <v>287</v>
      </c>
      <c r="O23" s="1178"/>
    </row>
    <row r="24" spans="1:18" ht="19.5" customHeight="1">
      <c r="A24" s="1255" t="s">
        <v>69</v>
      </c>
      <c r="B24" s="1255"/>
      <c r="C24" s="96">
        <v>1</v>
      </c>
      <c r="D24" s="96">
        <v>1</v>
      </c>
      <c r="E24" s="96">
        <v>0</v>
      </c>
      <c r="F24" s="96">
        <v>1</v>
      </c>
      <c r="G24" s="96">
        <v>5</v>
      </c>
      <c r="H24" s="96">
        <v>15</v>
      </c>
      <c r="I24" s="96">
        <v>0</v>
      </c>
      <c r="J24" s="96">
        <v>0</v>
      </c>
      <c r="K24" s="96">
        <f t="shared" si="0"/>
        <v>6</v>
      </c>
      <c r="L24" s="96">
        <f t="shared" si="1"/>
        <v>17</v>
      </c>
      <c r="M24" s="96">
        <f t="shared" si="2"/>
        <v>23</v>
      </c>
      <c r="N24" s="1178" t="s">
        <v>182</v>
      </c>
      <c r="O24" s="1178"/>
    </row>
    <row r="25" spans="1:18" ht="19.5" customHeight="1">
      <c r="A25" s="1255" t="s">
        <v>70</v>
      </c>
      <c r="B25" s="1255"/>
      <c r="C25" s="96">
        <v>0</v>
      </c>
      <c r="D25" s="96">
        <v>1</v>
      </c>
      <c r="E25" s="96">
        <v>0</v>
      </c>
      <c r="F25" s="96">
        <v>1</v>
      </c>
      <c r="G25" s="96">
        <v>0</v>
      </c>
      <c r="H25" s="96">
        <v>14</v>
      </c>
      <c r="I25" s="96">
        <v>0</v>
      </c>
      <c r="J25" s="96">
        <v>1</v>
      </c>
      <c r="K25" s="96">
        <f t="shared" si="0"/>
        <v>0</v>
      </c>
      <c r="L25" s="96">
        <f t="shared" si="1"/>
        <v>17</v>
      </c>
      <c r="M25" s="96">
        <f t="shared" si="2"/>
        <v>17</v>
      </c>
      <c r="N25" s="1178" t="s">
        <v>183</v>
      </c>
      <c r="O25" s="1178"/>
    </row>
    <row r="26" spans="1:18" ht="19.5" customHeight="1">
      <c r="A26" s="1255" t="s">
        <v>71</v>
      </c>
      <c r="B26" s="1255"/>
      <c r="C26" s="96">
        <v>1</v>
      </c>
      <c r="D26" s="96">
        <v>1</v>
      </c>
      <c r="E26" s="96">
        <v>0</v>
      </c>
      <c r="F26" s="96">
        <v>1</v>
      </c>
      <c r="G26" s="96">
        <v>11</v>
      </c>
      <c r="H26" s="96">
        <v>20</v>
      </c>
      <c r="I26" s="96">
        <v>0</v>
      </c>
      <c r="J26" s="96">
        <v>0</v>
      </c>
      <c r="K26" s="96">
        <f t="shared" si="0"/>
        <v>12</v>
      </c>
      <c r="L26" s="96">
        <f t="shared" si="1"/>
        <v>22</v>
      </c>
      <c r="M26" s="96">
        <f t="shared" si="2"/>
        <v>34</v>
      </c>
      <c r="N26" s="1178" t="s">
        <v>671</v>
      </c>
      <c r="O26" s="1178"/>
    </row>
    <row r="27" spans="1:18" ht="19.5" customHeight="1" thickBot="1">
      <c r="A27" s="1257" t="s">
        <v>72</v>
      </c>
      <c r="B27" s="1257"/>
      <c r="C27" s="497">
        <v>1</v>
      </c>
      <c r="D27" s="497">
        <v>1</v>
      </c>
      <c r="E27" s="497">
        <v>2</v>
      </c>
      <c r="F27" s="497">
        <v>0</v>
      </c>
      <c r="G27" s="497">
        <v>7</v>
      </c>
      <c r="H27" s="497">
        <v>21</v>
      </c>
      <c r="I27" s="497">
        <v>0</v>
      </c>
      <c r="J27" s="497">
        <v>0</v>
      </c>
      <c r="K27" s="497">
        <f t="shared" si="0"/>
        <v>10</v>
      </c>
      <c r="L27" s="497">
        <f t="shared" si="1"/>
        <v>22</v>
      </c>
      <c r="M27" s="497">
        <f t="shared" si="2"/>
        <v>32</v>
      </c>
      <c r="N27" s="1258" t="s">
        <v>282</v>
      </c>
      <c r="O27" s="1258"/>
    </row>
    <row r="28" spans="1:18" ht="19.5" customHeight="1" thickBot="1">
      <c r="A28" s="1259" t="s">
        <v>32</v>
      </c>
      <c r="B28" s="1259"/>
      <c r="C28" s="537">
        <f>SUM(C8:C27)</f>
        <v>13</v>
      </c>
      <c r="D28" s="537">
        <f t="shared" ref="D28:M28" si="3">SUM(D8:D27)</f>
        <v>18</v>
      </c>
      <c r="E28" s="537">
        <f t="shared" si="3"/>
        <v>12</v>
      </c>
      <c r="F28" s="537">
        <f t="shared" si="3"/>
        <v>16</v>
      </c>
      <c r="G28" s="537">
        <f t="shared" si="3"/>
        <v>115</v>
      </c>
      <c r="H28" s="537">
        <f t="shared" si="3"/>
        <v>323</v>
      </c>
      <c r="I28" s="537">
        <f t="shared" si="3"/>
        <v>3</v>
      </c>
      <c r="J28" s="537">
        <f t="shared" si="3"/>
        <v>4</v>
      </c>
      <c r="K28" s="537">
        <f t="shared" si="3"/>
        <v>143</v>
      </c>
      <c r="L28" s="537">
        <f t="shared" si="3"/>
        <v>361</v>
      </c>
      <c r="M28" s="537">
        <f t="shared" si="3"/>
        <v>504</v>
      </c>
      <c r="N28" s="1260" t="s">
        <v>169</v>
      </c>
      <c r="O28" s="1260"/>
    </row>
    <row r="29" spans="1:18" ht="13.5" thickTop="1"/>
    <row r="116" spans="3:15">
      <c r="C116" s="140"/>
      <c r="D116" s="140"/>
      <c r="E116" s="140"/>
      <c r="F116" s="140"/>
      <c r="G116" s="140"/>
      <c r="H116" s="140"/>
      <c r="I116" s="140"/>
      <c r="J116" s="140"/>
      <c r="K116" s="140"/>
      <c r="L116" s="140"/>
      <c r="M116" s="140"/>
      <c r="N116" s="140"/>
      <c r="O116" s="140"/>
    </row>
    <row r="117" spans="3:15">
      <c r="C117" s="140"/>
      <c r="D117" s="140"/>
      <c r="E117" s="140"/>
      <c r="F117" s="140"/>
      <c r="G117" s="140"/>
      <c r="H117" s="140"/>
      <c r="I117" s="140"/>
      <c r="J117" s="140"/>
      <c r="K117" s="140"/>
      <c r="L117" s="140"/>
      <c r="M117" s="140"/>
      <c r="N117" s="140"/>
      <c r="O117" s="140"/>
    </row>
    <row r="118" spans="3:15">
      <c r="C118" s="140"/>
      <c r="D118" s="140"/>
      <c r="E118" s="140"/>
      <c r="F118" s="140"/>
      <c r="G118" s="140"/>
      <c r="H118" s="140"/>
      <c r="I118" s="140"/>
      <c r="J118" s="140"/>
      <c r="K118" s="140"/>
      <c r="L118" s="140"/>
      <c r="M118" s="140"/>
      <c r="N118" s="140"/>
      <c r="O118" s="140"/>
    </row>
    <row r="119" spans="3:15">
      <c r="C119" s="140"/>
      <c r="D119" s="140"/>
      <c r="E119" s="140"/>
      <c r="F119" s="140"/>
      <c r="G119" s="140"/>
      <c r="H119" s="140"/>
      <c r="I119" s="140"/>
      <c r="J119" s="140"/>
      <c r="K119" s="140"/>
      <c r="L119" s="140"/>
      <c r="M119" s="140"/>
      <c r="N119" s="140"/>
      <c r="O119" s="140"/>
    </row>
  </sheetData>
  <protectedRanges>
    <protectedRange sqref="F18:J18" name="نطاق1"/>
  </protectedRanges>
  <mergeCells count="48">
    <mergeCell ref="A1:O1"/>
    <mergeCell ref="A2:O2"/>
    <mergeCell ref="A3:B3"/>
    <mergeCell ref="N3:O3"/>
    <mergeCell ref="A4:B7"/>
    <mergeCell ref="C4:D4"/>
    <mergeCell ref="E4:F4"/>
    <mergeCell ref="G4:H4"/>
    <mergeCell ref="I4:J4"/>
    <mergeCell ref="K4:M4"/>
    <mergeCell ref="A11:B11"/>
    <mergeCell ref="N11:O11"/>
    <mergeCell ref="N4:O7"/>
    <mergeCell ref="C5:D5"/>
    <mergeCell ref="E5:F5"/>
    <mergeCell ref="G5:H5"/>
    <mergeCell ref="I5:J5"/>
    <mergeCell ref="N8:O8"/>
    <mergeCell ref="A9:B9"/>
    <mergeCell ref="N9:O9"/>
    <mergeCell ref="A10:B10"/>
    <mergeCell ref="N10:O10"/>
    <mergeCell ref="A8:B8"/>
    <mergeCell ref="K5:M5"/>
    <mergeCell ref="A12:A17"/>
    <mergeCell ref="O12:O17"/>
    <mergeCell ref="A18:B18"/>
    <mergeCell ref="N18:O18"/>
    <mergeCell ref="A19:B19"/>
    <mergeCell ref="N19:O19"/>
    <mergeCell ref="A20:B20"/>
    <mergeCell ref="N20:O20"/>
    <mergeCell ref="A21:B21"/>
    <mergeCell ref="N21:O21"/>
    <mergeCell ref="A22:B22"/>
    <mergeCell ref="N22:O22"/>
    <mergeCell ref="A23:B23"/>
    <mergeCell ref="N23:O23"/>
    <mergeCell ref="A24:B24"/>
    <mergeCell ref="N24:O24"/>
    <mergeCell ref="A25:B25"/>
    <mergeCell ref="N25:O25"/>
    <mergeCell ref="A26:B26"/>
    <mergeCell ref="N26:O26"/>
    <mergeCell ref="A27:B27"/>
    <mergeCell ref="N27:O27"/>
    <mergeCell ref="A28:B28"/>
    <mergeCell ref="N28:O28"/>
  </mergeCells>
  <printOptions horizontalCentered="1"/>
  <pageMargins left="1" right="1" top="1" bottom="1" header="1" footer="1"/>
  <pageSetup paperSize="9" scale="80" firstPageNumber="53" orientation="landscape" useFirstPageNumber="1"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tabColor theme="7" tint="-0.249977111117893"/>
  </sheetPr>
  <dimension ref="A1:BE54"/>
  <sheetViews>
    <sheetView rightToLeft="1" view="pageBreakPreview" topLeftCell="AG1" zoomScale="80" zoomScaleNormal="75" zoomScaleSheetLayoutView="80" workbookViewId="0">
      <selection activeCell="AA59" sqref="AA59"/>
    </sheetView>
  </sheetViews>
  <sheetFormatPr defaultRowHeight="12.75"/>
  <cols>
    <col min="1" max="1" width="4.85546875" style="133" customWidth="1"/>
    <col min="2" max="2" width="10.140625" style="133" customWidth="1"/>
    <col min="3" max="3" width="5.140625" style="133" customWidth="1"/>
    <col min="4" max="4" width="8.42578125" style="133" customWidth="1"/>
    <col min="5" max="5" width="8" style="133" customWidth="1"/>
    <col min="6" max="6" width="10.42578125" style="133" customWidth="1"/>
    <col min="7" max="7" width="8.5703125" style="133" customWidth="1"/>
    <col min="8" max="8" width="10.140625" style="133" customWidth="1"/>
    <col min="9" max="9" width="5" style="133" customWidth="1"/>
    <col min="10" max="11" width="6.5703125" style="133" customWidth="1"/>
    <col min="12" max="12" width="7.85546875" style="133" customWidth="1"/>
    <col min="13" max="13" width="5.7109375" style="133" customWidth="1"/>
    <col min="14" max="14" width="8.5703125" style="133" customWidth="1"/>
    <col min="15" max="15" width="5.140625" style="133" customWidth="1"/>
    <col min="16" max="16" width="7.28515625" style="133" customWidth="1"/>
    <col min="17" max="17" width="6.5703125" style="133" customWidth="1"/>
    <col min="18" max="18" width="9" style="133" customWidth="1"/>
    <col min="19" max="19" width="15.42578125" style="133" customWidth="1"/>
    <col min="20" max="20" width="5.140625" style="133" customWidth="1"/>
    <col min="21" max="21" width="5" style="133" customWidth="1"/>
    <col min="22" max="22" width="10.28515625" style="133" customWidth="1"/>
    <col min="23" max="23" width="6.7109375" style="133" customWidth="1"/>
    <col min="24" max="24" width="7.28515625" style="133" customWidth="1"/>
    <col min="25" max="25" width="7.85546875" style="133" customWidth="1"/>
    <col min="26" max="26" width="8.140625" style="133" customWidth="1"/>
    <col min="27" max="27" width="8.28515625" style="133" customWidth="1"/>
    <col min="28" max="28" width="7.28515625" style="133" customWidth="1"/>
    <col min="29" max="29" width="8.140625" style="133" customWidth="1"/>
    <col min="30" max="30" width="7.85546875" style="133" customWidth="1"/>
    <col min="31" max="33" width="9.28515625" style="133" bestFit="1" customWidth="1"/>
    <col min="34" max="35" width="10" style="133" bestFit="1" customWidth="1"/>
    <col min="36" max="36" width="9.28515625" style="133" customWidth="1"/>
    <col min="37" max="37" width="16.7109375" style="133" customWidth="1"/>
    <col min="38" max="38" width="6.140625" style="133" customWidth="1"/>
    <col min="39" max="39" width="4.85546875" style="133" customWidth="1"/>
    <col min="40" max="40" width="10.5703125" style="133" customWidth="1"/>
    <col min="41" max="41" width="6.42578125" style="133" customWidth="1"/>
    <col min="42" max="42" width="7.85546875" style="133" customWidth="1"/>
    <col min="43" max="43" width="7" style="133" customWidth="1"/>
    <col min="44" max="44" width="7.5703125" style="133" customWidth="1"/>
    <col min="45" max="45" width="6.7109375" style="133" customWidth="1"/>
    <col min="46" max="46" width="7.5703125" style="133" customWidth="1"/>
    <col min="47" max="47" width="7.85546875" style="133" customWidth="1"/>
    <col min="48" max="48" width="9.140625" style="133"/>
    <col min="49" max="49" width="6.42578125" style="133" customWidth="1"/>
    <col min="50" max="50" width="7.7109375" style="133" customWidth="1"/>
    <col min="51" max="51" width="6.42578125" style="133" customWidth="1"/>
    <col min="52" max="52" width="9.85546875" style="133" customWidth="1"/>
    <col min="53" max="55" width="9.140625" style="133"/>
    <col min="56" max="56" width="14.85546875" style="133" customWidth="1"/>
    <col min="57" max="57" width="5.42578125" style="133" customWidth="1"/>
    <col min="58" max="16384" width="9.140625" style="133"/>
  </cols>
  <sheetData>
    <row r="1" spans="1:57" ht="20.25" customHeight="1">
      <c r="A1" s="1252" t="s">
        <v>1322</v>
      </c>
      <c r="B1" s="1252"/>
      <c r="C1" s="1252"/>
      <c r="D1" s="1252"/>
      <c r="E1" s="1252"/>
      <c r="F1" s="1252"/>
      <c r="G1" s="1252"/>
      <c r="H1" s="1252"/>
      <c r="I1" s="1252"/>
      <c r="J1" s="1252"/>
      <c r="K1" s="1252"/>
      <c r="L1" s="1252"/>
      <c r="M1" s="1252"/>
      <c r="N1" s="1252"/>
      <c r="O1" s="1252"/>
      <c r="P1" s="1252"/>
      <c r="Q1" s="1252"/>
      <c r="R1" s="1252"/>
      <c r="S1" s="1252"/>
      <c r="T1" s="1252"/>
    </row>
    <row r="2" spans="1:57" s="322" customFormat="1" ht="21" customHeight="1">
      <c r="A2" s="1253" t="s">
        <v>844</v>
      </c>
      <c r="B2" s="1253"/>
      <c r="C2" s="1253"/>
      <c r="D2" s="1253"/>
      <c r="E2" s="1253"/>
      <c r="F2" s="1253"/>
      <c r="G2" s="1253"/>
      <c r="H2" s="1253"/>
      <c r="I2" s="1253"/>
      <c r="J2" s="1253"/>
      <c r="K2" s="1253"/>
      <c r="L2" s="1253"/>
      <c r="M2" s="1253"/>
      <c r="N2" s="1253"/>
      <c r="O2" s="1253"/>
      <c r="P2" s="1253"/>
      <c r="Q2" s="1253"/>
      <c r="R2" s="1253"/>
      <c r="S2" s="1253"/>
      <c r="T2" s="1253"/>
    </row>
    <row r="3" spans="1:57" ht="18.75" customHeight="1" thickBot="1">
      <c r="A3" s="1262" t="s">
        <v>1155</v>
      </c>
      <c r="B3" s="1262"/>
      <c r="C3" s="1262"/>
      <c r="D3" s="262"/>
      <c r="S3" s="1261" t="s">
        <v>848</v>
      </c>
      <c r="T3" s="1261"/>
      <c r="U3" s="1262" t="s">
        <v>1153</v>
      </c>
      <c r="V3" s="1262"/>
      <c r="W3" s="1262"/>
      <c r="X3" s="314"/>
      <c r="AK3" s="1261" t="s">
        <v>1154</v>
      </c>
      <c r="AL3" s="1261"/>
      <c r="AM3" s="1262" t="s">
        <v>1153</v>
      </c>
      <c r="AN3" s="1262"/>
      <c r="AO3" s="1262"/>
      <c r="AP3" s="314"/>
      <c r="BC3" s="1261" t="s">
        <v>1154</v>
      </c>
      <c r="BD3" s="1261"/>
      <c r="BE3" s="1261"/>
    </row>
    <row r="4" spans="1:57" ht="18.75" customHeight="1" thickTop="1">
      <c r="A4" s="1254" t="s">
        <v>40</v>
      </c>
      <c r="B4" s="1254"/>
      <c r="C4" s="1254" t="s">
        <v>364</v>
      </c>
      <c r="D4" s="1254"/>
      <c r="E4" s="1254" t="s">
        <v>365</v>
      </c>
      <c r="F4" s="1254"/>
      <c r="G4" s="1254" t="s">
        <v>366</v>
      </c>
      <c r="H4" s="1254"/>
      <c r="I4" s="1254" t="s">
        <v>367</v>
      </c>
      <c r="J4" s="1254"/>
      <c r="K4" s="1254" t="s">
        <v>368</v>
      </c>
      <c r="L4" s="1254"/>
      <c r="M4" s="1254" t="s">
        <v>369</v>
      </c>
      <c r="N4" s="1254"/>
      <c r="O4" s="1254" t="s">
        <v>370</v>
      </c>
      <c r="P4" s="1254"/>
      <c r="Q4" s="1254" t="s">
        <v>371</v>
      </c>
      <c r="R4" s="1264"/>
      <c r="S4" s="1140" t="s">
        <v>168</v>
      </c>
      <c r="T4" s="1140"/>
      <c r="U4" s="1254" t="s">
        <v>40</v>
      </c>
      <c r="V4" s="1254"/>
      <c r="W4" s="1254" t="s">
        <v>382</v>
      </c>
      <c r="X4" s="1254"/>
      <c r="Y4" s="1254" t="s">
        <v>380</v>
      </c>
      <c r="Z4" s="1254"/>
      <c r="AA4" s="1254" t="s">
        <v>381</v>
      </c>
      <c r="AB4" s="1254"/>
      <c r="AC4" s="1254" t="s">
        <v>395</v>
      </c>
      <c r="AD4" s="1254"/>
      <c r="AE4" s="1254" t="s">
        <v>394</v>
      </c>
      <c r="AF4" s="1254"/>
      <c r="AG4" s="1254" t="s">
        <v>385</v>
      </c>
      <c r="AH4" s="1254"/>
      <c r="AI4" s="1254" t="s">
        <v>383</v>
      </c>
      <c r="AJ4" s="1254"/>
      <c r="AK4" s="1164" t="s">
        <v>168</v>
      </c>
      <c r="AL4" s="1164"/>
      <c r="AM4" s="1254" t="s">
        <v>40</v>
      </c>
      <c r="AN4" s="1254"/>
      <c r="AO4" s="1254" t="s">
        <v>384</v>
      </c>
      <c r="AP4" s="1254"/>
      <c r="AQ4" s="1254" t="s">
        <v>396</v>
      </c>
      <c r="AR4" s="1254"/>
      <c r="AS4" s="1254" t="s">
        <v>397</v>
      </c>
      <c r="AT4" s="1254"/>
      <c r="AU4" s="1254" t="s">
        <v>398</v>
      </c>
      <c r="AV4" s="1254"/>
      <c r="AW4" s="1254" t="s">
        <v>399</v>
      </c>
      <c r="AX4" s="1254"/>
      <c r="AY4" s="1254" t="s">
        <v>386</v>
      </c>
      <c r="AZ4" s="1254"/>
      <c r="BA4" s="1254" t="s">
        <v>1340</v>
      </c>
      <c r="BB4" s="1254"/>
      <c r="BC4" s="1254"/>
      <c r="BD4" s="1164" t="s">
        <v>168</v>
      </c>
      <c r="BE4" s="1164"/>
    </row>
    <row r="5" spans="1:57" s="322" customFormat="1" ht="20.25" customHeight="1">
      <c r="A5" s="1263"/>
      <c r="B5" s="1263"/>
      <c r="C5" s="1256" t="s">
        <v>372</v>
      </c>
      <c r="D5" s="1256"/>
      <c r="E5" s="1256" t="s">
        <v>373</v>
      </c>
      <c r="F5" s="1256"/>
      <c r="G5" s="1256" t="s">
        <v>374</v>
      </c>
      <c r="H5" s="1256"/>
      <c r="I5" s="1256" t="s">
        <v>375</v>
      </c>
      <c r="J5" s="1256"/>
      <c r="K5" s="1256" t="s">
        <v>376</v>
      </c>
      <c r="L5" s="1256"/>
      <c r="M5" s="1256" t="s">
        <v>377</v>
      </c>
      <c r="N5" s="1256"/>
      <c r="O5" s="1256" t="s">
        <v>378</v>
      </c>
      <c r="P5" s="1256"/>
      <c r="Q5" s="1256" t="s">
        <v>379</v>
      </c>
      <c r="R5" s="1256"/>
      <c r="S5" s="1141"/>
      <c r="T5" s="1141"/>
      <c r="U5" s="1263"/>
      <c r="V5" s="1263"/>
      <c r="W5" s="1256" t="s">
        <v>387</v>
      </c>
      <c r="X5" s="1256"/>
      <c r="Y5" s="1256" t="s">
        <v>388</v>
      </c>
      <c r="Z5" s="1256"/>
      <c r="AA5" s="1256" t="s">
        <v>389</v>
      </c>
      <c r="AB5" s="1256"/>
      <c r="AC5" s="1256" t="s">
        <v>401</v>
      </c>
      <c r="AD5" s="1256"/>
      <c r="AE5" s="1256" t="s">
        <v>400</v>
      </c>
      <c r="AF5" s="1256"/>
      <c r="AG5" s="1256" t="s">
        <v>392</v>
      </c>
      <c r="AH5" s="1256"/>
      <c r="AI5" s="1256" t="s">
        <v>390</v>
      </c>
      <c r="AJ5" s="1256"/>
      <c r="AK5" s="1165"/>
      <c r="AL5" s="1165"/>
      <c r="AM5" s="1263"/>
      <c r="AN5" s="1263"/>
      <c r="AO5" s="1256" t="s">
        <v>391</v>
      </c>
      <c r="AP5" s="1256"/>
      <c r="AQ5" s="1256" t="s">
        <v>402</v>
      </c>
      <c r="AR5" s="1256"/>
      <c r="AS5" s="1256" t="s">
        <v>403</v>
      </c>
      <c r="AT5" s="1256"/>
      <c r="AU5" s="1256" t="s">
        <v>404</v>
      </c>
      <c r="AV5" s="1256"/>
      <c r="AW5" s="1256" t="s">
        <v>405</v>
      </c>
      <c r="AX5" s="1256"/>
      <c r="AY5" s="1256" t="s">
        <v>393</v>
      </c>
      <c r="AZ5" s="1256"/>
      <c r="BA5" s="1256" t="s">
        <v>169</v>
      </c>
      <c r="BB5" s="1256"/>
      <c r="BC5" s="1256"/>
      <c r="BD5" s="1165"/>
      <c r="BE5" s="1165"/>
    </row>
    <row r="6" spans="1:57" ht="16.5" customHeight="1">
      <c r="A6" s="1263"/>
      <c r="B6" s="1263"/>
      <c r="C6" s="858" t="s">
        <v>102</v>
      </c>
      <c r="D6" s="858" t="s">
        <v>103</v>
      </c>
      <c r="E6" s="858" t="s">
        <v>102</v>
      </c>
      <c r="F6" s="858" t="s">
        <v>103</v>
      </c>
      <c r="G6" s="858" t="s">
        <v>102</v>
      </c>
      <c r="H6" s="858" t="s">
        <v>103</v>
      </c>
      <c r="I6" s="858" t="s">
        <v>102</v>
      </c>
      <c r="J6" s="858" t="s">
        <v>103</v>
      </c>
      <c r="K6" s="858" t="s">
        <v>102</v>
      </c>
      <c r="L6" s="858" t="s">
        <v>103</v>
      </c>
      <c r="M6" s="858" t="s">
        <v>102</v>
      </c>
      <c r="N6" s="858" t="s">
        <v>103</v>
      </c>
      <c r="O6" s="858" t="s">
        <v>102</v>
      </c>
      <c r="P6" s="858" t="s">
        <v>103</v>
      </c>
      <c r="Q6" s="858" t="s">
        <v>102</v>
      </c>
      <c r="R6" s="858" t="s">
        <v>103</v>
      </c>
      <c r="S6" s="1141"/>
      <c r="T6" s="1141"/>
      <c r="U6" s="1263"/>
      <c r="V6" s="1263"/>
      <c r="W6" s="858" t="s">
        <v>102</v>
      </c>
      <c r="X6" s="858" t="s">
        <v>103</v>
      </c>
      <c r="Y6" s="858" t="s">
        <v>102</v>
      </c>
      <c r="Z6" s="858" t="s">
        <v>103</v>
      </c>
      <c r="AA6" s="858" t="s">
        <v>102</v>
      </c>
      <c r="AB6" s="858" t="s">
        <v>103</v>
      </c>
      <c r="AC6" s="858" t="s">
        <v>102</v>
      </c>
      <c r="AD6" s="858" t="s">
        <v>103</v>
      </c>
      <c r="AE6" s="858" t="s">
        <v>102</v>
      </c>
      <c r="AF6" s="858" t="s">
        <v>103</v>
      </c>
      <c r="AG6" s="858" t="s">
        <v>102</v>
      </c>
      <c r="AH6" s="858" t="s">
        <v>103</v>
      </c>
      <c r="AI6" s="858" t="s">
        <v>102</v>
      </c>
      <c r="AJ6" s="858" t="s">
        <v>103</v>
      </c>
      <c r="AK6" s="1165"/>
      <c r="AL6" s="1165"/>
      <c r="AM6" s="1263"/>
      <c r="AN6" s="1263"/>
      <c r="AO6" s="858" t="s">
        <v>102</v>
      </c>
      <c r="AP6" s="858" t="s">
        <v>103</v>
      </c>
      <c r="AQ6" s="858" t="s">
        <v>102</v>
      </c>
      <c r="AR6" s="858" t="s">
        <v>103</v>
      </c>
      <c r="AS6" s="858" t="s">
        <v>102</v>
      </c>
      <c r="AT6" s="858" t="s">
        <v>103</v>
      </c>
      <c r="AU6" s="858" t="s">
        <v>102</v>
      </c>
      <c r="AV6" s="858" t="s">
        <v>103</v>
      </c>
      <c r="AW6" s="858" t="s">
        <v>102</v>
      </c>
      <c r="AX6" s="858" t="s">
        <v>103</v>
      </c>
      <c r="AY6" s="858" t="s">
        <v>102</v>
      </c>
      <c r="AZ6" s="858" t="s">
        <v>103</v>
      </c>
      <c r="BA6" s="858" t="s">
        <v>102</v>
      </c>
      <c r="BB6" s="858" t="s">
        <v>103</v>
      </c>
      <c r="BC6" s="858" t="s">
        <v>35</v>
      </c>
      <c r="BD6" s="1165"/>
      <c r="BE6" s="1165"/>
    </row>
    <row r="7" spans="1:57" s="323" customFormat="1" ht="51" customHeight="1" thickBot="1">
      <c r="A7" s="1366"/>
      <c r="B7" s="1366"/>
      <c r="C7" s="538" t="s">
        <v>318</v>
      </c>
      <c r="D7" s="906" t="s">
        <v>319</v>
      </c>
      <c r="E7" s="906" t="s">
        <v>318</v>
      </c>
      <c r="F7" s="906" t="s">
        <v>319</v>
      </c>
      <c r="G7" s="906" t="s">
        <v>318</v>
      </c>
      <c r="H7" s="906" t="s">
        <v>319</v>
      </c>
      <c r="I7" s="906" t="s">
        <v>318</v>
      </c>
      <c r="J7" s="906" t="s">
        <v>319</v>
      </c>
      <c r="K7" s="906" t="s">
        <v>318</v>
      </c>
      <c r="L7" s="906" t="s">
        <v>319</v>
      </c>
      <c r="M7" s="906" t="s">
        <v>318</v>
      </c>
      <c r="N7" s="906" t="s">
        <v>319</v>
      </c>
      <c r="O7" s="906" t="s">
        <v>318</v>
      </c>
      <c r="P7" s="906" t="s">
        <v>319</v>
      </c>
      <c r="Q7" s="906" t="s">
        <v>318</v>
      </c>
      <c r="R7" s="906" t="s">
        <v>319</v>
      </c>
      <c r="S7" s="1142"/>
      <c r="T7" s="1142"/>
      <c r="U7" s="1366"/>
      <c r="V7" s="1366"/>
      <c r="W7" s="907" t="s">
        <v>318</v>
      </c>
      <c r="X7" s="907" t="s">
        <v>319</v>
      </c>
      <c r="Y7" s="907" t="s">
        <v>318</v>
      </c>
      <c r="Z7" s="907" t="s">
        <v>319</v>
      </c>
      <c r="AA7" s="907" t="s">
        <v>318</v>
      </c>
      <c r="AB7" s="907" t="s">
        <v>319</v>
      </c>
      <c r="AC7" s="907" t="s">
        <v>318</v>
      </c>
      <c r="AD7" s="907" t="s">
        <v>319</v>
      </c>
      <c r="AE7" s="907" t="s">
        <v>318</v>
      </c>
      <c r="AF7" s="907" t="s">
        <v>319</v>
      </c>
      <c r="AG7" s="907" t="s">
        <v>318</v>
      </c>
      <c r="AH7" s="907" t="s">
        <v>319</v>
      </c>
      <c r="AI7" s="907" t="s">
        <v>318</v>
      </c>
      <c r="AJ7" s="907" t="s">
        <v>319</v>
      </c>
      <c r="AK7" s="1166"/>
      <c r="AL7" s="1166"/>
      <c r="AM7" s="1366"/>
      <c r="AN7" s="1366"/>
      <c r="AO7" s="908" t="s">
        <v>318</v>
      </c>
      <c r="AP7" s="907" t="s">
        <v>319</v>
      </c>
      <c r="AQ7" s="907" t="s">
        <v>318</v>
      </c>
      <c r="AR7" s="907" t="s">
        <v>319</v>
      </c>
      <c r="AS7" s="907" t="s">
        <v>318</v>
      </c>
      <c r="AT7" s="907" t="s">
        <v>319</v>
      </c>
      <c r="AU7" s="907" t="s">
        <v>318</v>
      </c>
      <c r="AV7" s="907" t="s">
        <v>319</v>
      </c>
      <c r="AW7" s="907" t="s">
        <v>318</v>
      </c>
      <c r="AX7" s="907" t="s">
        <v>319</v>
      </c>
      <c r="AY7" s="907" t="s">
        <v>318</v>
      </c>
      <c r="AZ7" s="907" t="s">
        <v>319</v>
      </c>
      <c r="BA7" s="907" t="s">
        <v>318</v>
      </c>
      <c r="BB7" s="907" t="s">
        <v>319</v>
      </c>
      <c r="BC7" s="907" t="s">
        <v>169</v>
      </c>
      <c r="BD7" s="1166"/>
      <c r="BE7" s="1166"/>
    </row>
    <row r="8" spans="1:57" ht="20.100000000000001" customHeight="1">
      <c r="A8" s="1266" t="s">
        <v>52</v>
      </c>
      <c r="B8" s="1266"/>
      <c r="C8" s="326">
        <v>0</v>
      </c>
      <c r="D8" s="326">
        <v>0</v>
      </c>
      <c r="E8" s="326">
        <v>0</v>
      </c>
      <c r="F8" s="326">
        <v>0</v>
      </c>
      <c r="G8" s="326">
        <v>0</v>
      </c>
      <c r="H8" s="326">
        <v>0</v>
      </c>
      <c r="I8" s="326">
        <v>0</v>
      </c>
      <c r="J8" s="326">
        <v>0</v>
      </c>
      <c r="K8" s="326">
        <v>0</v>
      </c>
      <c r="L8" s="326">
        <v>0</v>
      </c>
      <c r="M8" s="326">
        <v>0</v>
      </c>
      <c r="N8" s="326">
        <v>0</v>
      </c>
      <c r="O8" s="326">
        <v>0</v>
      </c>
      <c r="P8" s="326">
        <v>0</v>
      </c>
      <c r="Q8" s="326">
        <v>0</v>
      </c>
      <c r="R8" s="326">
        <v>0</v>
      </c>
      <c r="S8" s="1274" t="s">
        <v>583</v>
      </c>
      <c r="T8" s="1274"/>
      <c r="U8" s="1266" t="s">
        <v>52</v>
      </c>
      <c r="V8" s="1266"/>
      <c r="W8" s="326">
        <v>0</v>
      </c>
      <c r="X8" s="326">
        <v>0</v>
      </c>
      <c r="Y8" s="326">
        <v>0</v>
      </c>
      <c r="Z8" s="326">
        <v>0</v>
      </c>
      <c r="AA8" s="326">
        <v>0</v>
      </c>
      <c r="AB8" s="326">
        <v>0</v>
      </c>
      <c r="AC8" s="326">
        <v>0</v>
      </c>
      <c r="AD8" s="326">
        <v>0</v>
      </c>
      <c r="AE8" s="326">
        <v>0</v>
      </c>
      <c r="AF8" s="326">
        <v>0</v>
      </c>
      <c r="AG8" s="326">
        <v>0</v>
      </c>
      <c r="AH8" s="326">
        <v>0</v>
      </c>
      <c r="AI8" s="326">
        <v>0</v>
      </c>
      <c r="AJ8" s="326">
        <v>0</v>
      </c>
      <c r="AK8" s="1199" t="s">
        <v>583</v>
      </c>
      <c r="AL8" s="1199"/>
      <c r="AM8" s="1266" t="s">
        <v>52</v>
      </c>
      <c r="AN8" s="1266"/>
      <c r="AO8" s="326">
        <v>0</v>
      </c>
      <c r="AP8" s="326">
        <v>0</v>
      </c>
      <c r="AQ8" s="326">
        <v>0</v>
      </c>
      <c r="AR8" s="326">
        <v>0</v>
      </c>
      <c r="AS8" s="326">
        <v>0</v>
      </c>
      <c r="AT8" s="326">
        <v>0</v>
      </c>
      <c r="AU8" s="326">
        <v>0</v>
      </c>
      <c r="AV8" s="326">
        <v>0</v>
      </c>
      <c r="AW8" s="326">
        <v>0</v>
      </c>
      <c r="AX8" s="326">
        <v>0</v>
      </c>
      <c r="AY8" s="326">
        <v>0</v>
      </c>
      <c r="AZ8" s="326">
        <v>0</v>
      </c>
      <c r="BA8" s="326">
        <f>SUM(C8,E8,G8,I8,K8,M8,O8,Q8,W8,Y8,AA8,AC8,AE8,AG8,AI8,AO8,AQ8,AS8,AU8,AW8,AY8)</f>
        <v>0</v>
      </c>
      <c r="BB8" s="326">
        <f>SUM(D8,F8,H8,J8,L8,N8,P8,R8,X8,Z8,AB8,AD8,AF8,AH8,AJ8,AP8,AR8,AT8,AV8,AX8,AZ8)</f>
        <v>0</v>
      </c>
      <c r="BC8" s="326">
        <f>SUM(BA8:BB8)</f>
        <v>0</v>
      </c>
      <c r="BD8" s="1199" t="s">
        <v>583</v>
      </c>
      <c r="BE8" s="1199"/>
    </row>
    <row r="9" spans="1:57" ht="20.100000000000001" customHeight="1">
      <c r="A9" s="1255" t="s">
        <v>53</v>
      </c>
      <c r="B9" s="1255"/>
      <c r="C9" s="157">
        <v>0</v>
      </c>
      <c r="D9" s="157">
        <v>0</v>
      </c>
      <c r="E9" s="157">
        <v>0</v>
      </c>
      <c r="F9" s="157">
        <v>0</v>
      </c>
      <c r="G9" s="157">
        <v>0</v>
      </c>
      <c r="H9" s="157">
        <v>0</v>
      </c>
      <c r="I9" s="157">
        <v>0</v>
      </c>
      <c r="J9" s="157">
        <v>0</v>
      </c>
      <c r="K9" s="157">
        <v>0</v>
      </c>
      <c r="L9" s="157">
        <v>0</v>
      </c>
      <c r="M9" s="157">
        <v>0</v>
      </c>
      <c r="N9" s="157">
        <v>0</v>
      </c>
      <c r="O9" s="157">
        <v>0</v>
      </c>
      <c r="P9" s="157">
        <v>0</v>
      </c>
      <c r="Q9" s="157">
        <v>0</v>
      </c>
      <c r="R9" s="157">
        <v>0</v>
      </c>
      <c r="S9" s="1186" t="s">
        <v>284</v>
      </c>
      <c r="T9" s="1186"/>
      <c r="U9" s="1255" t="s">
        <v>53</v>
      </c>
      <c r="V9" s="1255"/>
      <c r="W9" s="157">
        <v>0</v>
      </c>
      <c r="X9" s="157">
        <v>0</v>
      </c>
      <c r="Y9" s="157">
        <v>0</v>
      </c>
      <c r="Z9" s="157">
        <v>0</v>
      </c>
      <c r="AA9" s="157">
        <v>0</v>
      </c>
      <c r="AB9" s="157">
        <v>0</v>
      </c>
      <c r="AC9" s="157">
        <v>0</v>
      </c>
      <c r="AD9" s="157">
        <v>0</v>
      </c>
      <c r="AE9" s="157">
        <v>0</v>
      </c>
      <c r="AF9" s="157">
        <v>0</v>
      </c>
      <c r="AG9" s="157">
        <v>0</v>
      </c>
      <c r="AH9" s="157">
        <v>0</v>
      </c>
      <c r="AI9" s="157">
        <v>0</v>
      </c>
      <c r="AJ9" s="157">
        <v>0</v>
      </c>
      <c r="AK9" s="1159" t="s">
        <v>284</v>
      </c>
      <c r="AL9" s="1159"/>
      <c r="AM9" s="1255" t="s">
        <v>53</v>
      </c>
      <c r="AN9" s="1255"/>
      <c r="AO9" s="157">
        <v>0</v>
      </c>
      <c r="AP9" s="157">
        <v>0</v>
      </c>
      <c r="AQ9" s="157">
        <v>0</v>
      </c>
      <c r="AR9" s="157">
        <v>0</v>
      </c>
      <c r="AS9" s="157">
        <v>0</v>
      </c>
      <c r="AT9" s="157">
        <v>0</v>
      </c>
      <c r="AU9" s="157">
        <v>0</v>
      </c>
      <c r="AV9" s="157">
        <v>0</v>
      </c>
      <c r="AW9" s="157">
        <v>0</v>
      </c>
      <c r="AX9" s="157">
        <v>0</v>
      </c>
      <c r="AY9" s="157">
        <v>0</v>
      </c>
      <c r="AZ9" s="157">
        <v>0</v>
      </c>
      <c r="BA9" s="96">
        <f t="shared" ref="BA9:BA27" si="0">SUM(C9,E9,G9,I9,K9,M9,O9,Q9,W9,Y9,AA9,AC9,AE9,AG9,AI9,AO9,AQ9,AS9,AU9,AW9,AY9)</f>
        <v>0</v>
      </c>
      <c r="BB9" s="96">
        <f t="shared" ref="BB9:BB27" si="1">SUM(D9,F9,H9,J9,L9,N9,P9,R9,X9,Z9,AB9,AD9,AF9,AH9,AJ9,AP9,AR9,AT9,AV9,AX9,AZ9)</f>
        <v>0</v>
      </c>
      <c r="BC9" s="96">
        <f t="shared" ref="BC9:BC27" si="2">SUM(BA9:BB9)</f>
        <v>0</v>
      </c>
      <c r="BD9" s="1159" t="s">
        <v>284</v>
      </c>
      <c r="BE9" s="1159"/>
    </row>
    <row r="10" spans="1:57" ht="20.100000000000001" customHeight="1">
      <c r="A10" s="1255" t="s">
        <v>54</v>
      </c>
      <c r="B10" s="1255"/>
      <c r="C10" s="157">
        <v>0</v>
      </c>
      <c r="D10" s="157">
        <v>6</v>
      </c>
      <c r="E10" s="157">
        <v>0</v>
      </c>
      <c r="F10" s="157">
        <v>2</v>
      </c>
      <c r="G10" s="157">
        <v>0</v>
      </c>
      <c r="H10" s="157">
        <v>5</v>
      </c>
      <c r="I10" s="157">
        <v>0</v>
      </c>
      <c r="J10" s="157">
        <v>0</v>
      </c>
      <c r="K10" s="157">
        <v>0</v>
      </c>
      <c r="L10" s="157">
        <v>7</v>
      </c>
      <c r="M10" s="157">
        <v>0</v>
      </c>
      <c r="N10" s="157">
        <v>0</v>
      </c>
      <c r="O10" s="157">
        <v>0</v>
      </c>
      <c r="P10" s="157">
        <v>0</v>
      </c>
      <c r="Q10" s="157">
        <v>0</v>
      </c>
      <c r="R10" s="157">
        <v>0</v>
      </c>
      <c r="S10" s="1187" t="s">
        <v>175</v>
      </c>
      <c r="T10" s="1187"/>
      <c r="U10" s="1255" t="s">
        <v>54</v>
      </c>
      <c r="V10" s="1255"/>
      <c r="W10" s="157">
        <v>0</v>
      </c>
      <c r="X10" s="157">
        <v>1</v>
      </c>
      <c r="Y10" s="157">
        <v>0</v>
      </c>
      <c r="Z10" s="157">
        <v>0</v>
      </c>
      <c r="AA10" s="157">
        <v>0</v>
      </c>
      <c r="AB10" s="157">
        <v>0</v>
      </c>
      <c r="AC10" s="157">
        <v>0</v>
      </c>
      <c r="AD10" s="157">
        <v>0</v>
      </c>
      <c r="AE10" s="157">
        <v>0</v>
      </c>
      <c r="AF10" s="157">
        <v>0</v>
      </c>
      <c r="AG10" s="157">
        <v>0</v>
      </c>
      <c r="AH10" s="157">
        <v>0</v>
      </c>
      <c r="AI10" s="157">
        <v>0</v>
      </c>
      <c r="AJ10" s="157">
        <v>0</v>
      </c>
      <c r="AK10" s="1178" t="s">
        <v>175</v>
      </c>
      <c r="AL10" s="1178"/>
      <c r="AM10" s="1255" t="s">
        <v>54</v>
      </c>
      <c r="AN10" s="1255"/>
      <c r="AO10" s="157">
        <v>0</v>
      </c>
      <c r="AP10" s="157">
        <v>1</v>
      </c>
      <c r="AQ10" s="157">
        <v>0</v>
      </c>
      <c r="AR10" s="157">
        <v>0</v>
      </c>
      <c r="AS10" s="157">
        <v>0</v>
      </c>
      <c r="AT10" s="157">
        <v>0</v>
      </c>
      <c r="AU10" s="157">
        <v>0</v>
      </c>
      <c r="AV10" s="157">
        <v>0</v>
      </c>
      <c r="AW10" s="157">
        <v>0</v>
      </c>
      <c r="AX10" s="157">
        <v>0</v>
      </c>
      <c r="AY10" s="157">
        <v>0</v>
      </c>
      <c r="AZ10" s="157">
        <v>0</v>
      </c>
      <c r="BA10" s="96">
        <f t="shared" si="0"/>
        <v>0</v>
      </c>
      <c r="BB10" s="96">
        <f t="shared" si="1"/>
        <v>22</v>
      </c>
      <c r="BC10" s="96">
        <f t="shared" si="2"/>
        <v>22</v>
      </c>
      <c r="BD10" s="1178" t="s">
        <v>175</v>
      </c>
      <c r="BE10" s="1178"/>
    </row>
    <row r="11" spans="1:57" ht="20.100000000000001" customHeight="1">
      <c r="A11" s="1255" t="s">
        <v>55</v>
      </c>
      <c r="B11" s="1255"/>
      <c r="C11" s="157">
        <v>1</v>
      </c>
      <c r="D11" s="157">
        <v>4</v>
      </c>
      <c r="E11" s="157">
        <v>3</v>
      </c>
      <c r="F11" s="157">
        <v>2</v>
      </c>
      <c r="G11" s="157">
        <v>0</v>
      </c>
      <c r="H11" s="157">
        <v>2</v>
      </c>
      <c r="I11" s="157">
        <v>0</v>
      </c>
      <c r="J11" s="157">
        <v>0</v>
      </c>
      <c r="K11" s="157">
        <v>2</v>
      </c>
      <c r="L11" s="157">
        <v>2</v>
      </c>
      <c r="M11" s="157">
        <v>2</v>
      </c>
      <c r="N11" s="157">
        <v>4</v>
      </c>
      <c r="O11" s="157">
        <v>0</v>
      </c>
      <c r="P11" s="157">
        <v>0</v>
      </c>
      <c r="Q11" s="157">
        <v>0</v>
      </c>
      <c r="R11" s="157">
        <v>0</v>
      </c>
      <c r="S11" s="1187" t="s">
        <v>176</v>
      </c>
      <c r="T11" s="1187"/>
      <c r="U11" s="1255" t="s">
        <v>55</v>
      </c>
      <c r="V11" s="1255"/>
      <c r="W11" s="157">
        <v>1</v>
      </c>
      <c r="X11" s="157">
        <v>0</v>
      </c>
      <c r="Y11" s="157">
        <v>0</v>
      </c>
      <c r="Z11" s="157">
        <v>0</v>
      </c>
      <c r="AA11" s="157">
        <v>0</v>
      </c>
      <c r="AB11" s="157">
        <v>0</v>
      </c>
      <c r="AC11" s="157">
        <v>0</v>
      </c>
      <c r="AD11" s="157">
        <v>0</v>
      </c>
      <c r="AE11" s="157">
        <v>0</v>
      </c>
      <c r="AF11" s="157">
        <v>0</v>
      </c>
      <c r="AG11" s="157">
        <v>1</v>
      </c>
      <c r="AH11" s="157">
        <v>1</v>
      </c>
      <c r="AI11" s="157">
        <v>0</v>
      </c>
      <c r="AJ11" s="157">
        <v>1</v>
      </c>
      <c r="AK11" s="1178" t="s">
        <v>176</v>
      </c>
      <c r="AL11" s="1178"/>
      <c r="AM11" s="1255" t="s">
        <v>55</v>
      </c>
      <c r="AN11" s="1255"/>
      <c r="AO11" s="157">
        <v>1</v>
      </c>
      <c r="AP11" s="157">
        <v>1</v>
      </c>
      <c r="AQ11" s="157">
        <v>0</v>
      </c>
      <c r="AR11" s="157">
        <v>0</v>
      </c>
      <c r="AS11" s="157">
        <v>0</v>
      </c>
      <c r="AT11" s="157">
        <v>0</v>
      </c>
      <c r="AU11" s="157">
        <v>0</v>
      </c>
      <c r="AV11" s="157">
        <v>0</v>
      </c>
      <c r="AW11" s="157">
        <v>0</v>
      </c>
      <c r="AX11" s="157">
        <v>0</v>
      </c>
      <c r="AY11" s="157">
        <v>0</v>
      </c>
      <c r="AZ11" s="157">
        <v>0</v>
      </c>
      <c r="BA11" s="96">
        <f t="shared" si="0"/>
        <v>11</v>
      </c>
      <c r="BB11" s="96">
        <f t="shared" si="1"/>
        <v>17</v>
      </c>
      <c r="BC11" s="96">
        <f t="shared" si="2"/>
        <v>28</v>
      </c>
      <c r="BD11" s="1178" t="s">
        <v>676</v>
      </c>
      <c r="BE11" s="1178"/>
    </row>
    <row r="12" spans="1:57" ht="20.100000000000001" customHeight="1">
      <c r="A12" s="1189" t="s">
        <v>283</v>
      </c>
      <c r="B12" s="490" t="s">
        <v>270</v>
      </c>
      <c r="C12" s="157">
        <v>0</v>
      </c>
      <c r="D12" s="157">
        <v>2</v>
      </c>
      <c r="E12" s="157">
        <v>0</v>
      </c>
      <c r="F12" s="157">
        <v>2</v>
      </c>
      <c r="G12" s="157">
        <v>0</v>
      </c>
      <c r="H12" s="157">
        <v>1</v>
      </c>
      <c r="I12" s="157">
        <v>0</v>
      </c>
      <c r="J12" s="157">
        <v>0</v>
      </c>
      <c r="K12" s="157">
        <v>0</v>
      </c>
      <c r="L12" s="157">
        <v>2</v>
      </c>
      <c r="M12" s="157">
        <v>0</v>
      </c>
      <c r="N12" s="157">
        <v>0</v>
      </c>
      <c r="O12" s="157">
        <v>0</v>
      </c>
      <c r="P12" s="157">
        <v>0</v>
      </c>
      <c r="Q12" s="157">
        <v>0</v>
      </c>
      <c r="R12" s="157">
        <v>0</v>
      </c>
      <c r="S12" s="452" t="s">
        <v>288</v>
      </c>
      <c r="T12" s="1226" t="s">
        <v>167</v>
      </c>
      <c r="U12" s="1189" t="s">
        <v>283</v>
      </c>
      <c r="V12" s="490" t="s">
        <v>270</v>
      </c>
      <c r="W12" s="157">
        <v>0</v>
      </c>
      <c r="X12" s="157">
        <v>2</v>
      </c>
      <c r="Y12" s="157">
        <v>0</v>
      </c>
      <c r="Z12" s="157">
        <v>0</v>
      </c>
      <c r="AA12" s="157">
        <v>0</v>
      </c>
      <c r="AB12" s="157">
        <v>0</v>
      </c>
      <c r="AC12" s="157">
        <v>0</v>
      </c>
      <c r="AD12" s="157">
        <v>0</v>
      </c>
      <c r="AE12" s="157">
        <v>0</v>
      </c>
      <c r="AF12" s="157">
        <v>0</v>
      </c>
      <c r="AG12" s="157">
        <v>0</v>
      </c>
      <c r="AH12" s="157">
        <v>0</v>
      </c>
      <c r="AI12" s="157">
        <v>0</v>
      </c>
      <c r="AJ12" s="157">
        <v>0</v>
      </c>
      <c r="AK12" s="502" t="s">
        <v>288</v>
      </c>
      <c r="AL12" s="1220" t="s">
        <v>167</v>
      </c>
      <c r="AM12" s="1189" t="s">
        <v>283</v>
      </c>
      <c r="AN12" s="490" t="s">
        <v>270</v>
      </c>
      <c r="AO12" s="157">
        <v>0</v>
      </c>
      <c r="AP12" s="157">
        <v>1</v>
      </c>
      <c r="AQ12" s="157">
        <v>0</v>
      </c>
      <c r="AR12" s="157">
        <v>0</v>
      </c>
      <c r="AS12" s="157">
        <v>0</v>
      </c>
      <c r="AT12" s="157">
        <v>0</v>
      </c>
      <c r="AU12" s="157">
        <v>0</v>
      </c>
      <c r="AV12" s="157">
        <v>0</v>
      </c>
      <c r="AW12" s="157">
        <v>0</v>
      </c>
      <c r="AX12" s="157">
        <v>2</v>
      </c>
      <c r="AY12" s="157">
        <v>0</v>
      </c>
      <c r="AZ12" s="157">
        <v>0</v>
      </c>
      <c r="BA12" s="96">
        <f t="shared" si="0"/>
        <v>0</v>
      </c>
      <c r="BB12" s="96">
        <f t="shared" si="1"/>
        <v>12</v>
      </c>
      <c r="BC12" s="96">
        <f t="shared" si="2"/>
        <v>12</v>
      </c>
      <c r="BD12" s="502" t="s">
        <v>288</v>
      </c>
      <c r="BE12" s="1220" t="s">
        <v>167</v>
      </c>
    </row>
    <row r="13" spans="1:57" ht="20.100000000000001" customHeight="1">
      <c r="A13" s="1189"/>
      <c r="B13" s="490" t="s">
        <v>271</v>
      </c>
      <c r="C13" s="157">
        <v>0</v>
      </c>
      <c r="D13" s="157">
        <v>4</v>
      </c>
      <c r="E13" s="157">
        <v>0</v>
      </c>
      <c r="F13" s="157">
        <v>3</v>
      </c>
      <c r="G13" s="157">
        <v>0</v>
      </c>
      <c r="H13" s="157">
        <v>1</v>
      </c>
      <c r="I13" s="157">
        <v>0</v>
      </c>
      <c r="J13" s="157">
        <v>0</v>
      </c>
      <c r="K13" s="157">
        <v>0</v>
      </c>
      <c r="L13" s="157">
        <v>4</v>
      </c>
      <c r="M13" s="157">
        <v>0</v>
      </c>
      <c r="N13" s="157">
        <v>1</v>
      </c>
      <c r="O13" s="157">
        <v>0</v>
      </c>
      <c r="P13" s="157">
        <v>0</v>
      </c>
      <c r="Q13" s="157">
        <v>0</v>
      </c>
      <c r="R13" s="157">
        <v>0</v>
      </c>
      <c r="S13" s="452" t="s">
        <v>289</v>
      </c>
      <c r="T13" s="1226"/>
      <c r="U13" s="1189"/>
      <c r="V13" s="490" t="s">
        <v>271</v>
      </c>
      <c r="W13" s="157">
        <v>0</v>
      </c>
      <c r="X13" s="157">
        <v>0</v>
      </c>
      <c r="Y13" s="157">
        <v>0</v>
      </c>
      <c r="Z13" s="157">
        <v>1</v>
      </c>
      <c r="AA13" s="157">
        <v>0</v>
      </c>
      <c r="AB13" s="157">
        <v>0</v>
      </c>
      <c r="AC13" s="157">
        <v>0</v>
      </c>
      <c r="AD13" s="157">
        <v>0</v>
      </c>
      <c r="AE13" s="157">
        <v>0</v>
      </c>
      <c r="AF13" s="157">
        <v>0</v>
      </c>
      <c r="AG13" s="157">
        <v>0</v>
      </c>
      <c r="AH13" s="157">
        <v>1</v>
      </c>
      <c r="AI13" s="157">
        <v>0</v>
      </c>
      <c r="AJ13" s="157">
        <v>0</v>
      </c>
      <c r="AK13" s="502" t="s">
        <v>289</v>
      </c>
      <c r="AL13" s="1220"/>
      <c r="AM13" s="1189"/>
      <c r="AN13" s="490" t="s">
        <v>271</v>
      </c>
      <c r="AO13" s="157">
        <v>0</v>
      </c>
      <c r="AP13" s="157">
        <v>1</v>
      </c>
      <c r="AQ13" s="157">
        <v>0</v>
      </c>
      <c r="AR13" s="157">
        <v>0</v>
      </c>
      <c r="AS13" s="157">
        <v>0</v>
      </c>
      <c r="AT13" s="157">
        <v>0</v>
      </c>
      <c r="AU13" s="157">
        <v>0</v>
      </c>
      <c r="AV13" s="157">
        <v>0</v>
      </c>
      <c r="AW13" s="157">
        <v>0</v>
      </c>
      <c r="AX13" s="157">
        <v>4</v>
      </c>
      <c r="AY13" s="157">
        <v>0</v>
      </c>
      <c r="AZ13" s="157">
        <v>0</v>
      </c>
      <c r="BA13" s="96">
        <f t="shared" si="0"/>
        <v>0</v>
      </c>
      <c r="BB13" s="96">
        <f t="shared" si="1"/>
        <v>20</v>
      </c>
      <c r="BC13" s="96">
        <f t="shared" si="2"/>
        <v>20</v>
      </c>
      <c r="BD13" s="502" t="s">
        <v>289</v>
      </c>
      <c r="BE13" s="1220"/>
    </row>
    <row r="14" spans="1:57" ht="20.100000000000001" customHeight="1">
      <c r="A14" s="1189"/>
      <c r="B14" s="490" t="s">
        <v>272</v>
      </c>
      <c r="C14" s="157">
        <v>11</v>
      </c>
      <c r="D14" s="157">
        <v>4</v>
      </c>
      <c r="E14" s="157">
        <v>3</v>
      </c>
      <c r="F14" s="157">
        <v>2</v>
      </c>
      <c r="G14" s="157">
        <v>2</v>
      </c>
      <c r="H14" s="157">
        <v>7</v>
      </c>
      <c r="I14" s="157">
        <v>0</v>
      </c>
      <c r="J14" s="157">
        <v>0</v>
      </c>
      <c r="K14" s="157">
        <v>7</v>
      </c>
      <c r="L14" s="157">
        <v>3</v>
      </c>
      <c r="M14" s="157">
        <v>0</v>
      </c>
      <c r="N14" s="157">
        <v>4</v>
      </c>
      <c r="O14" s="157">
        <v>0</v>
      </c>
      <c r="P14" s="157">
        <v>0</v>
      </c>
      <c r="Q14" s="157">
        <v>1</v>
      </c>
      <c r="R14" s="157">
        <v>0</v>
      </c>
      <c r="S14" s="452" t="s">
        <v>290</v>
      </c>
      <c r="T14" s="1226"/>
      <c r="U14" s="1189"/>
      <c r="V14" s="490" t="s">
        <v>272</v>
      </c>
      <c r="W14" s="157">
        <v>0</v>
      </c>
      <c r="X14" s="157">
        <v>5</v>
      </c>
      <c r="Y14" s="157">
        <v>0</v>
      </c>
      <c r="Z14" s="157">
        <v>2</v>
      </c>
      <c r="AA14" s="157">
        <v>0</v>
      </c>
      <c r="AB14" s="157">
        <v>0</v>
      </c>
      <c r="AC14" s="157">
        <v>0</v>
      </c>
      <c r="AD14" s="157">
        <v>0</v>
      </c>
      <c r="AE14" s="157">
        <v>0</v>
      </c>
      <c r="AF14" s="157">
        <v>0</v>
      </c>
      <c r="AG14" s="157">
        <v>1</v>
      </c>
      <c r="AH14" s="157">
        <v>0</v>
      </c>
      <c r="AI14" s="157">
        <v>0</v>
      </c>
      <c r="AJ14" s="157">
        <v>1</v>
      </c>
      <c r="AK14" s="502" t="s">
        <v>290</v>
      </c>
      <c r="AL14" s="1220"/>
      <c r="AM14" s="1189"/>
      <c r="AN14" s="490" t="s">
        <v>272</v>
      </c>
      <c r="AO14" s="157">
        <v>1</v>
      </c>
      <c r="AP14" s="157">
        <v>1</v>
      </c>
      <c r="AQ14" s="157">
        <v>0</v>
      </c>
      <c r="AR14" s="157">
        <v>0</v>
      </c>
      <c r="AS14" s="157">
        <v>0</v>
      </c>
      <c r="AT14" s="157">
        <v>0</v>
      </c>
      <c r="AU14" s="157">
        <v>0</v>
      </c>
      <c r="AV14" s="157">
        <v>0</v>
      </c>
      <c r="AW14" s="157">
        <v>3</v>
      </c>
      <c r="AX14" s="157">
        <v>0</v>
      </c>
      <c r="AY14" s="157">
        <v>0</v>
      </c>
      <c r="AZ14" s="157">
        <v>1</v>
      </c>
      <c r="BA14" s="96">
        <f t="shared" si="0"/>
        <v>29</v>
      </c>
      <c r="BB14" s="96">
        <f t="shared" si="1"/>
        <v>30</v>
      </c>
      <c r="BC14" s="96">
        <f t="shared" si="2"/>
        <v>59</v>
      </c>
      <c r="BD14" s="502" t="s">
        <v>290</v>
      </c>
      <c r="BE14" s="1220"/>
    </row>
    <row r="15" spans="1:57" ht="20.100000000000001" customHeight="1">
      <c r="A15" s="1189"/>
      <c r="B15" s="490" t="s">
        <v>604</v>
      </c>
      <c r="C15" s="157">
        <v>0</v>
      </c>
      <c r="D15" s="157">
        <v>0</v>
      </c>
      <c r="E15" s="157">
        <v>0</v>
      </c>
      <c r="F15" s="157">
        <v>0</v>
      </c>
      <c r="G15" s="157">
        <v>0</v>
      </c>
      <c r="H15" s="157">
        <v>0</v>
      </c>
      <c r="I15" s="157">
        <v>0</v>
      </c>
      <c r="J15" s="157">
        <v>0</v>
      </c>
      <c r="K15" s="157">
        <v>0</v>
      </c>
      <c r="L15" s="157">
        <v>0</v>
      </c>
      <c r="M15" s="157">
        <v>0</v>
      </c>
      <c r="N15" s="157">
        <v>0</v>
      </c>
      <c r="O15" s="157">
        <v>0</v>
      </c>
      <c r="P15" s="157">
        <v>0</v>
      </c>
      <c r="Q15" s="157">
        <v>0</v>
      </c>
      <c r="R15" s="157">
        <v>0</v>
      </c>
      <c r="S15" s="452" t="s">
        <v>291</v>
      </c>
      <c r="T15" s="1226"/>
      <c r="U15" s="1189"/>
      <c r="V15" s="490" t="s">
        <v>604</v>
      </c>
      <c r="W15" s="157">
        <v>0</v>
      </c>
      <c r="X15" s="157">
        <v>0</v>
      </c>
      <c r="Y15" s="157">
        <v>0</v>
      </c>
      <c r="Z15" s="157">
        <v>0</v>
      </c>
      <c r="AA15" s="157">
        <v>0</v>
      </c>
      <c r="AB15" s="157">
        <v>0</v>
      </c>
      <c r="AC15" s="157">
        <v>0</v>
      </c>
      <c r="AD15" s="157">
        <v>0</v>
      </c>
      <c r="AE15" s="157">
        <v>0</v>
      </c>
      <c r="AF15" s="157">
        <v>0</v>
      </c>
      <c r="AG15" s="157">
        <v>0</v>
      </c>
      <c r="AH15" s="157">
        <v>0</v>
      </c>
      <c r="AI15" s="157">
        <v>0</v>
      </c>
      <c r="AJ15" s="157">
        <v>0</v>
      </c>
      <c r="AK15" s="502" t="s">
        <v>291</v>
      </c>
      <c r="AL15" s="1220"/>
      <c r="AM15" s="1189"/>
      <c r="AN15" s="490" t="s">
        <v>604</v>
      </c>
      <c r="AO15" s="157">
        <v>0</v>
      </c>
      <c r="AP15" s="157">
        <v>0</v>
      </c>
      <c r="AQ15" s="157">
        <v>0</v>
      </c>
      <c r="AR15" s="157">
        <v>0</v>
      </c>
      <c r="AS15" s="157">
        <v>0</v>
      </c>
      <c r="AT15" s="157">
        <v>0</v>
      </c>
      <c r="AU15" s="157">
        <v>0</v>
      </c>
      <c r="AV15" s="157">
        <v>0</v>
      </c>
      <c r="AW15" s="157">
        <v>0</v>
      </c>
      <c r="AX15" s="157">
        <v>0</v>
      </c>
      <c r="AY15" s="157">
        <v>0</v>
      </c>
      <c r="AZ15" s="157">
        <v>0</v>
      </c>
      <c r="BA15" s="96">
        <f t="shared" si="0"/>
        <v>0</v>
      </c>
      <c r="BB15" s="96">
        <f t="shared" si="1"/>
        <v>0</v>
      </c>
      <c r="BC15" s="96">
        <f t="shared" si="2"/>
        <v>0</v>
      </c>
      <c r="BD15" s="502" t="s">
        <v>291</v>
      </c>
      <c r="BE15" s="1220"/>
    </row>
    <row r="16" spans="1:57" ht="20.100000000000001" customHeight="1">
      <c r="A16" s="1189"/>
      <c r="B16" s="490" t="s">
        <v>605</v>
      </c>
      <c r="C16" s="157">
        <v>1</v>
      </c>
      <c r="D16" s="157">
        <v>2</v>
      </c>
      <c r="E16" s="157">
        <v>0</v>
      </c>
      <c r="F16" s="157">
        <v>6</v>
      </c>
      <c r="G16" s="157">
        <v>1</v>
      </c>
      <c r="H16" s="157">
        <v>2</v>
      </c>
      <c r="I16" s="157">
        <v>0</v>
      </c>
      <c r="J16" s="157">
        <v>0</v>
      </c>
      <c r="K16" s="157">
        <v>3</v>
      </c>
      <c r="L16" s="157">
        <v>1</v>
      </c>
      <c r="M16" s="157">
        <v>0</v>
      </c>
      <c r="N16" s="157">
        <v>1</v>
      </c>
      <c r="O16" s="157">
        <v>0</v>
      </c>
      <c r="P16" s="157">
        <v>0</v>
      </c>
      <c r="Q16" s="157">
        <v>1</v>
      </c>
      <c r="R16" s="157">
        <v>0</v>
      </c>
      <c r="S16" s="452" t="s">
        <v>292</v>
      </c>
      <c r="T16" s="1226"/>
      <c r="U16" s="1189"/>
      <c r="V16" s="490" t="s">
        <v>605</v>
      </c>
      <c r="W16" s="157">
        <v>1</v>
      </c>
      <c r="X16" s="157">
        <v>3</v>
      </c>
      <c r="Y16" s="157">
        <v>0</v>
      </c>
      <c r="Z16" s="157">
        <v>0</v>
      </c>
      <c r="AA16" s="157">
        <v>0</v>
      </c>
      <c r="AB16" s="157">
        <v>0</v>
      </c>
      <c r="AC16" s="157">
        <v>0</v>
      </c>
      <c r="AD16" s="157">
        <v>0</v>
      </c>
      <c r="AE16" s="157">
        <v>0</v>
      </c>
      <c r="AF16" s="157">
        <v>0</v>
      </c>
      <c r="AG16" s="157">
        <v>1</v>
      </c>
      <c r="AH16" s="157">
        <v>0</v>
      </c>
      <c r="AI16" s="157">
        <v>0</v>
      </c>
      <c r="AJ16" s="157">
        <v>2</v>
      </c>
      <c r="AK16" s="502" t="s">
        <v>292</v>
      </c>
      <c r="AL16" s="1220"/>
      <c r="AM16" s="1189"/>
      <c r="AN16" s="490" t="s">
        <v>605</v>
      </c>
      <c r="AO16" s="157">
        <v>0</v>
      </c>
      <c r="AP16" s="157">
        <v>2</v>
      </c>
      <c r="AQ16" s="157">
        <v>0</v>
      </c>
      <c r="AR16" s="157">
        <v>0</v>
      </c>
      <c r="AS16" s="157">
        <v>0</v>
      </c>
      <c r="AT16" s="157">
        <v>0</v>
      </c>
      <c r="AU16" s="157">
        <v>0</v>
      </c>
      <c r="AV16" s="157">
        <v>0</v>
      </c>
      <c r="AW16" s="157">
        <v>1</v>
      </c>
      <c r="AX16" s="157">
        <v>0</v>
      </c>
      <c r="AY16" s="157">
        <v>0</v>
      </c>
      <c r="AZ16" s="157">
        <v>0</v>
      </c>
      <c r="BA16" s="96">
        <f t="shared" si="0"/>
        <v>9</v>
      </c>
      <c r="BB16" s="96">
        <f t="shared" si="1"/>
        <v>19</v>
      </c>
      <c r="BC16" s="96">
        <f t="shared" si="2"/>
        <v>28</v>
      </c>
      <c r="BD16" s="502" t="s">
        <v>292</v>
      </c>
      <c r="BE16" s="1220"/>
    </row>
    <row r="17" spans="1:57" ht="20.100000000000001" customHeight="1">
      <c r="A17" s="1189"/>
      <c r="B17" s="490" t="s">
        <v>606</v>
      </c>
      <c r="C17" s="157">
        <v>2</v>
      </c>
      <c r="D17" s="157">
        <v>10</v>
      </c>
      <c r="E17" s="157">
        <v>0</v>
      </c>
      <c r="F17" s="157">
        <v>11</v>
      </c>
      <c r="G17" s="157">
        <v>2</v>
      </c>
      <c r="H17" s="157">
        <v>6</v>
      </c>
      <c r="I17" s="157">
        <v>0</v>
      </c>
      <c r="J17" s="157">
        <v>0</v>
      </c>
      <c r="K17" s="157">
        <v>1</v>
      </c>
      <c r="L17" s="157">
        <v>6</v>
      </c>
      <c r="M17" s="157">
        <v>0</v>
      </c>
      <c r="N17" s="157">
        <v>0</v>
      </c>
      <c r="O17" s="157">
        <v>0</v>
      </c>
      <c r="P17" s="157">
        <v>0</v>
      </c>
      <c r="Q17" s="157">
        <v>0</v>
      </c>
      <c r="R17" s="157">
        <v>0</v>
      </c>
      <c r="S17" s="452" t="s">
        <v>293</v>
      </c>
      <c r="T17" s="1226"/>
      <c r="U17" s="1189"/>
      <c r="V17" s="490" t="s">
        <v>606</v>
      </c>
      <c r="W17" s="157">
        <v>1</v>
      </c>
      <c r="X17" s="157">
        <v>0</v>
      </c>
      <c r="Y17" s="157">
        <v>0</v>
      </c>
      <c r="Z17" s="157">
        <v>0</v>
      </c>
      <c r="AA17" s="157">
        <v>0</v>
      </c>
      <c r="AB17" s="157">
        <v>0</v>
      </c>
      <c r="AC17" s="157">
        <v>0</v>
      </c>
      <c r="AD17" s="157">
        <v>0</v>
      </c>
      <c r="AE17" s="157">
        <v>0</v>
      </c>
      <c r="AF17" s="157">
        <v>0</v>
      </c>
      <c r="AG17" s="157">
        <v>0</v>
      </c>
      <c r="AH17" s="157">
        <v>1</v>
      </c>
      <c r="AI17" s="157">
        <v>1</v>
      </c>
      <c r="AJ17" s="157">
        <v>0</v>
      </c>
      <c r="AK17" s="502" t="s">
        <v>293</v>
      </c>
      <c r="AL17" s="1220"/>
      <c r="AM17" s="1189"/>
      <c r="AN17" s="490" t="s">
        <v>606</v>
      </c>
      <c r="AO17" s="157">
        <v>1</v>
      </c>
      <c r="AP17" s="157">
        <v>4</v>
      </c>
      <c r="AQ17" s="157">
        <v>0</v>
      </c>
      <c r="AR17" s="157">
        <v>1</v>
      </c>
      <c r="AS17" s="157">
        <v>0</v>
      </c>
      <c r="AT17" s="157">
        <v>0</v>
      </c>
      <c r="AU17" s="157">
        <v>0</v>
      </c>
      <c r="AV17" s="157">
        <v>0</v>
      </c>
      <c r="AW17" s="157">
        <v>0</v>
      </c>
      <c r="AX17" s="157">
        <v>0</v>
      </c>
      <c r="AY17" s="157">
        <v>0</v>
      </c>
      <c r="AZ17" s="157">
        <v>0</v>
      </c>
      <c r="BA17" s="96">
        <f t="shared" si="0"/>
        <v>8</v>
      </c>
      <c r="BB17" s="96">
        <f t="shared" si="1"/>
        <v>39</v>
      </c>
      <c r="BC17" s="96">
        <f t="shared" si="2"/>
        <v>47</v>
      </c>
      <c r="BD17" s="502" t="s">
        <v>293</v>
      </c>
      <c r="BE17" s="1220"/>
    </row>
    <row r="18" spans="1:57" ht="20.100000000000001" customHeight="1">
      <c r="A18" s="1170" t="s">
        <v>63</v>
      </c>
      <c r="B18" s="1170"/>
      <c r="C18" s="848">
        <v>0</v>
      </c>
      <c r="D18" s="848">
        <v>0</v>
      </c>
      <c r="E18" s="848">
        <v>0</v>
      </c>
      <c r="F18" s="848">
        <v>0</v>
      </c>
      <c r="G18" s="848">
        <v>0</v>
      </c>
      <c r="H18" s="848">
        <v>0</v>
      </c>
      <c r="I18" s="86">
        <v>0</v>
      </c>
      <c r="J18" s="848">
        <v>0</v>
      </c>
      <c r="K18" s="848">
        <v>0</v>
      </c>
      <c r="L18" s="86">
        <v>0</v>
      </c>
      <c r="M18" s="848">
        <v>0</v>
      </c>
      <c r="N18" s="848">
        <v>0</v>
      </c>
      <c r="O18" s="848">
        <v>0</v>
      </c>
      <c r="P18" s="176">
        <v>0</v>
      </c>
      <c r="Q18" s="176">
        <v>0</v>
      </c>
      <c r="R18" s="176">
        <v>0</v>
      </c>
      <c r="S18" s="1187" t="s">
        <v>297</v>
      </c>
      <c r="T18" s="1187"/>
      <c r="U18" s="1170" t="s">
        <v>63</v>
      </c>
      <c r="V18" s="1170"/>
      <c r="W18" s="848">
        <v>0</v>
      </c>
      <c r="X18" s="848">
        <v>0</v>
      </c>
      <c r="Y18" s="848">
        <v>0</v>
      </c>
      <c r="Z18" s="848">
        <v>0</v>
      </c>
      <c r="AA18" s="848">
        <v>0</v>
      </c>
      <c r="AB18" s="848">
        <v>0</v>
      </c>
      <c r="AC18" s="86">
        <v>0</v>
      </c>
      <c r="AD18" s="848">
        <v>0</v>
      </c>
      <c r="AE18" s="848">
        <v>0</v>
      </c>
      <c r="AF18" s="86">
        <v>0</v>
      </c>
      <c r="AG18" s="848">
        <v>0</v>
      </c>
      <c r="AH18" s="848">
        <v>0</v>
      </c>
      <c r="AI18" s="848">
        <v>0</v>
      </c>
      <c r="AJ18" s="176">
        <v>0</v>
      </c>
      <c r="AK18" s="1178" t="s">
        <v>297</v>
      </c>
      <c r="AL18" s="1178"/>
      <c r="AM18" s="1170" t="s">
        <v>63</v>
      </c>
      <c r="AN18" s="1170"/>
      <c r="AO18" s="848">
        <v>0</v>
      </c>
      <c r="AP18" s="848">
        <v>0</v>
      </c>
      <c r="AQ18" s="848">
        <v>0</v>
      </c>
      <c r="AR18" s="848">
        <v>0</v>
      </c>
      <c r="AS18" s="848">
        <v>0</v>
      </c>
      <c r="AT18" s="848">
        <v>0</v>
      </c>
      <c r="AU18" s="86">
        <v>0</v>
      </c>
      <c r="AV18" s="848">
        <v>0</v>
      </c>
      <c r="AW18" s="848">
        <v>0</v>
      </c>
      <c r="AX18" s="86">
        <v>0</v>
      </c>
      <c r="AY18" s="848">
        <v>0</v>
      </c>
      <c r="AZ18" s="848">
        <v>0</v>
      </c>
      <c r="BA18" s="96">
        <f t="shared" si="0"/>
        <v>0</v>
      </c>
      <c r="BB18" s="96">
        <f t="shared" si="1"/>
        <v>0</v>
      </c>
      <c r="BC18" s="96">
        <f t="shared" si="2"/>
        <v>0</v>
      </c>
      <c r="BD18" s="1178" t="s">
        <v>297</v>
      </c>
      <c r="BE18" s="1178"/>
    </row>
    <row r="19" spans="1:57" ht="20.100000000000001" customHeight="1">
      <c r="A19" s="1255" t="s">
        <v>64</v>
      </c>
      <c r="B19" s="1255"/>
      <c r="C19" s="157">
        <v>1</v>
      </c>
      <c r="D19" s="157">
        <v>2</v>
      </c>
      <c r="E19" s="157">
        <v>3</v>
      </c>
      <c r="F19" s="157">
        <v>4</v>
      </c>
      <c r="G19" s="157">
        <v>2</v>
      </c>
      <c r="H19" s="157">
        <v>2</v>
      </c>
      <c r="I19" s="157">
        <v>0</v>
      </c>
      <c r="J19" s="157">
        <v>0</v>
      </c>
      <c r="K19" s="157">
        <v>0</v>
      </c>
      <c r="L19" s="157">
        <v>6</v>
      </c>
      <c r="M19" s="157">
        <v>0</v>
      </c>
      <c r="N19" s="157">
        <v>2</v>
      </c>
      <c r="O19" s="157">
        <v>0</v>
      </c>
      <c r="P19" s="157">
        <v>0</v>
      </c>
      <c r="Q19" s="157">
        <v>0</v>
      </c>
      <c r="R19" s="157">
        <v>0</v>
      </c>
      <c r="S19" s="1187" t="s">
        <v>177</v>
      </c>
      <c r="T19" s="1187"/>
      <c r="U19" s="1255" t="s">
        <v>64</v>
      </c>
      <c r="V19" s="1255"/>
      <c r="W19" s="157">
        <v>0</v>
      </c>
      <c r="X19" s="157">
        <v>0</v>
      </c>
      <c r="Y19" s="157">
        <v>0</v>
      </c>
      <c r="Z19" s="157">
        <v>1</v>
      </c>
      <c r="AA19" s="157">
        <v>0</v>
      </c>
      <c r="AB19" s="157">
        <v>0</v>
      </c>
      <c r="AC19" s="157">
        <v>0</v>
      </c>
      <c r="AD19" s="157">
        <v>0</v>
      </c>
      <c r="AE19" s="157">
        <v>0</v>
      </c>
      <c r="AF19" s="157">
        <v>0</v>
      </c>
      <c r="AG19" s="157">
        <v>0</v>
      </c>
      <c r="AH19" s="157">
        <v>0</v>
      </c>
      <c r="AI19" s="157">
        <v>1</v>
      </c>
      <c r="AJ19" s="157">
        <v>0</v>
      </c>
      <c r="AK19" s="1178" t="s">
        <v>177</v>
      </c>
      <c r="AL19" s="1178"/>
      <c r="AM19" s="1255" t="s">
        <v>64</v>
      </c>
      <c r="AN19" s="1255"/>
      <c r="AO19" s="157">
        <v>1</v>
      </c>
      <c r="AP19" s="157">
        <v>1</v>
      </c>
      <c r="AQ19" s="157">
        <v>0</v>
      </c>
      <c r="AR19" s="157">
        <v>0</v>
      </c>
      <c r="AS19" s="157">
        <v>0</v>
      </c>
      <c r="AT19" s="157">
        <v>0</v>
      </c>
      <c r="AU19" s="157">
        <v>0</v>
      </c>
      <c r="AV19" s="157">
        <v>0</v>
      </c>
      <c r="AW19" s="157">
        <v>1</v>
      </c>
      <c r="AX19" s="157">
        <v>0</v>
      </c>
      <c r="AY19" s="157">
        <v>0</v>
      </c>
      <c r="AZ19" s="157">
        <v>0</v>
      </c>
      <c r="BA19" s="96">
        <f t="shared" si="0"/>
        <v>9</v>
      </c>
      <c r="BB19" s="96">
        <f t="shared" si="1"/>
        <v>18</v>
      </c>
      <c r="BC19" s="96">
        <f t="shared" si="2"/>
        <v>27</v>
      </c>
      <c r="BD19" s="1178" t="s">
        <v>177</v>
      </c>
      <c r="BE19" s="1178"/>
    </row>
    <row r="20" spans="1:57" ht="20.100000000000001" customHeight="1">
      <c r="A20" s="1255" t="s">
        <v>65</v>
      </c>
      <c r="B20" s="1255"/>
      <c r="C20" s="157">
        <v>0</v>
      </c>
      <c r="D20" s="157">
        <v>5</v>
      </c>
      <c r="E20" s="157">
        <v>0</v>
      </c>
      <c r="F20" s="157">
        <v>6</v>
      </c>
      <c r="G20" s="157">
        <v>0</v>
      </c>
      <c r="H20" s="157">
        <v>3</v>
      </c>
      <c r="I20" s="157">
        <v>0</v>
      </c>
      <c r="J20" s="157">
        <v>0</v>
      </c>
      <c r="K20" s="157">
        <v>0</v>
      </c>
      <c r="L20" s="157">
        <v>4</v>
      </c>
      <c r="M20" s="157">
        <v>0</v>
      </c>
      <c r="N20" s="157">
        <v>1</v>
      </c>
      <c r="O20" s="157">
        <v>0</v>
      </c>
      <c r="P20" s="157">
        <v>0</v>
      </c>
      <c r="Q20" s="157">
        <v>0</v>
      </c>
      <c r="R20" s="157">
        <v>0</v>
      </c>
      <c r="S20" s="1187" t="s">
        <v>178</v>
      </c>
      <c r="T20" s="1187"/>
      <c r="U20" s="1255" t="s">
        <v>65</v>
      </c>
      <c r="V20" s="1255"/>
      <c r="W20" s="157">
        <v>0</v>
      </c>
      <c r="X20" s="157">
        <v>0</v>
      </c>
      <c r="Y20" s="157">
        <v>0</v>
      </c>
      <c r="Z20" s="157">
        <v>0</v>
      </c>
      <c r="AA20" s="157">
        <v>0</v>
      </c>
      <c r="AB20" s="157">
        <v>0</v>
      </c>
      <c r="AC20" s="157">
        <v>0</v>
      </c>
      <c r="AD20" s="157">
        <v>0</v>
      </c>
      <c r="AE20" s="157">
        <v>0</v>
      </c>
      <c r="AF20" s="157">
        <v>0</v>
      </c>
      <c r="AG20" s="157">
        <v>0</v>
      </c>
      <c r="AH20" s="157">
        <v>0</v>
      </c>
      <c r="AI20" s="157">
        <v>0</v>
      </c>
      <c r="AJ20" s="157">
        <v>0</v>
      </c>
      <c r="AK20" s="1178" t="s">
        <v>178</v>
      </c>
      <c r="AL20" s="1178"/>
      <c r="AM20" s="1255" t="s">
        <v>65</v>
      </c>
      <c r="AN20" s="1255"/>
      <c r="AO20" s="157">
        <v>0</v>
      </c>
      <c r="AP20" s="157">
        <v>1</v>
      </c>
      <c r="AQ20" s="157">
        <v>0</v>
      </c>
      <c r="AR20" s="157">
        <v>0</v>
      </c>
      <c r="AS20" s="157">
        <v>0</v>
      </c>
      <c r="AT20" s="157">
        <v>0</v>
      </c>
      <c r="AU20" s="157">
        <v>0</v>
      </c>
      <c r="AV20" s="157">
        <v>0</v>
      </c>
      <c r="AW20" s="157">
        <v>0</v>
      </c>
      <c r="AX20" s="157">
        <v>0</v>
      </c>
      <c r="AY20" s="157">
        <v>0</v>
      </c>
      <c r="AZ20" s="157">
        <v>0</v>
      </c>
      <c r="BA20" s="96">
        <f t="shared" si="0"/>
        <v>0</v>
      </c>
      <c r="BB20" s="96">
        <f t="shared" si="1"/>
        <v>20</v>
      </c>
      <c r="BC20" s="96">
        <f t="shared" si="2"/>
        <v>20</v>
      </c>
      <c r="BD20" s="1178" t="s">
        <v>178</v>
      </c>
      <c r="BE20" s="1178"/>
    </row>
    <row r="21" spans="1:57" ht="20.100000000000001" customHeight="1">
      <c r="A21" s="1255" t="s">
        <v>66</v>
      </c>
      <c r="B21" s="1255"/>
      <c r="C21" s="157">
        <v>10</v>
      </c>
      <c r="D21" s="157">
        <v>8</v>
      </c>
      <c r="E21" s="157">
        <v>4</v>
      </c>
      <c r="F21" s="157">
        <v>13</v>
      </c>
      <c r="G21" s="157">
        <v>2</v>
      </c>
      <c r="H21" s="157">
        <v>5</v>
      </c>
      <c r="I21" s="157">
        <v>0</v>
      </c>
      <c r="J21" s="157">
        <v>0</v>
      </c>
      <c r="K21" s="157">
        <v>5</v>
      </c>
      <c r="L21" s="157">
        <v>15</v>
      </c>
      <c r="M21" s="157">
        <v>1</v>
      </c>
      <c r="N21" s="157">
        <v>2</v>
      </c>
      <c r="O21" s="157">
        <v>0</v>
      </c>
      <c r="P21" s="157">
        <v>0</v>
      </c>
      <c r="Q21" s="157">
        <v>0</v>
      </c>
      <c r="R21" s="157">
        <v>0</v>
      </c>
      <c r="S21" s="1187" t="s">
        <v>285</v>
      </c>
      <c r="T21" s="1187"/>
      <c r="U21" s="1255" t="s">
        <v>66</v>
      </c>
      <c r="V21" s="1255"/>
      <c r="W21" s="157">
        <v>0</v>
      </c>
      <c r="X21" s="157">
        <v>0</v>
      </c>
      <c r="Y21" s="157">
        <v>0</v>
      </c>
      <c r="Z21" s="157">
        <v>0</v>
      </c>
      <c r="AA21" s="157">
        <v>1</v>
      </c>
      <c r="AB21" s="157">
        <v>3</v>
      </c>
      <c r="AC21" s="157">
        <v>0</v>
      </c>
      <c r="AD21" s="157">
        <v>0</v>
      </c>
      <c r="AE21" s="157">
        <v>0</v>
      </c>
      <c r="AF21" s="157">
        <v>0</v>
      </c>
      <c r="AG21" s="157">
        <v>0</v>
      </c>
      <c r="AH21" s="157">
        <v>0</v>
      </c>
      <c r="AI21" s="157">
        <v>1</v>
      </c>
      <c r="AJ21" s="157">
        <v>2</v>
      </c>
      <c r="AK21" s="1178" t="s">
        <v>285</v>
      </c>
      <c r="AL21" s="1178"/>
      <c r="AM21" s="1255" t="s">
        <v>66</v>
      </c>
      <c r="AN21" s="1255"/>
      <c r="AO21" s="157">
        <v>0</v>
      </c>
      <c r="AP21" s="157">
        <v>0</v>
      </c>
      <c r="AQ21" s="157">
        <v>0</v>
      </c>
      <c r="AR21" s="157">
        <v>1</v>
      </c>
      <c r="AS21" s="157">
        <v>0</v>
      </c>
      <c r="AT21" s="157">
        <v>0</v>
      </c>
      <c r="AU21" s="157">
        <v>0</v>
      </c>
      <c r="AV21" s="157">
        <v>0</v>
      </c>
      <c r="AW21" s="157">
        <v>1</v>
      </c>
      <c r="AX21" s="157">
        <v>0</v>
      </c>
      <c r="AY21" s="157">
        <v>3</v>
      </c>
      <c r="AZ21" s="157">
        <v>0</v>
      </c>
      <c r="BA21" s="96">
        <f t="shared" si="0"/>
        <v>28</v>
      </c>
      <c r="BB21" s="96">
        <f t="shared" si="1"/>
        <v>49</v>
      </c>
      <c r="BC21" s="96">
        <f t="shared" si="2"/>
        <v>77</v>
      </c>
      <c r="BD21" s="1178" t="s">
        <v>285</v>
      </c>
      <c r="BE21" s="1178"/>
    </row>
    <row r="22" spans="1:57" ht="20.100000000000001" customHeight="1">
      <c r="A22" s="1255" t="s">
        <v>133</v>
      </c>
      <c r="B22" s="1255"/>
      <c r="C22" s="157">
        <v>5</v>
      </c>
      <c r="D22" s="157">
        <v>5</v>
      </c>
      <c r="E22" s="157">
        <v>6</v>
      </c>
      <c r="F22" s="157">
        <v>6</v>
      </c>
      <c r="G22" s="157">
        <v>4</v>
      </c>
      <c r="H22" s="157">
        <v>5</v>
      </c>
      <c r="I22" s="157">
        <v>0</v>
      </c>
      <c r="J22" s="157">
        <v>0</v>
      </c>
      <c r="K22" s="157">
        <v>3</v>
      </c>
      <c r="L22" s="157">
        <v>8</v>
      </c>
      <c r="M22" s="157">
        <v>1</v>
      </c>
      <c r="N22" s="157">
        <v>0</v>
      </c>
      <c r="O22" s="157">
        <v>0</v>
      </c>
      <c r="P22" s="157">
        <v>0</v>
      </c>
      <c r="Q22" s="157">
        <v>0</v>
      </c>
      <c r="R22" s="629">
        <v>0</v>
      </c>
      <c r="S22" s="1178" t="s">
        <v>853</v>
      </c>
      <c r="T22" s="1178"/>
      <c r="U22" s="1255" t="s">
        <v>133</v>
      </c>
      <c r="V22" s="1255"/>
      <c r="W22" s="157">
        <v>0</v>
      </c>
      <c r="X22" s="157">
        <v>0</v>
      </c>
      <c r="Y22" s="157">
        <v>0</v>
      </c>
      <c r="Z22" s="157">
        <v>2</v>
      </c>
      <c r="AA22" s="157">
        <v>0</v>
      </c>
      <c r="AB22" s="157">
        <v>2</v>
      </c>
      <c r="AC22" s="157">
        <v>0</v>
      </c>
      <c r="AD22" s="157">
        <v>0</v>
      </c>
      <c r="AE22" s="157">
        <v>0</v>
      </c>
      <c r="AF22" s="157">
        <v>0</v>
      </c>
      <c r="AG22" s="157">
        <v>0</v>
      </c>
      <c r="AH22" s="157">
        <v>0</v>
      </c>
      <c r="AI22" s="157">
        <v>1</v>
      </c>
      <c r="AJ22" s="157">
        <v>0</v>
      </c>
      <c r="AK22" s="1178" t="s">
        <v>853</v>
      </c>
      <c r="AL22" s="1178"/>
      <c r="AM22" s="1255" t="s">
        <v>133</v>
      </c>
      <c r="AN22" s="1255"/>
      <c r="AO22" s="157">
        <v>1</v>
      </c>
      <c r="AP22" s="157">
        <v>0</v>
      </c>
      <c r="AQ22" s="157">
        <v>0</v>
      </c>
      <c r="AR22" s="157">
        <v>0</v>
      </c>
      <c r="AS22" s="157">
        <v>0</v>
      </c>
      <c r="AT22" s="157">
        <v>0</v>
      </c>
      <c r="AU22" s="157">
        <v>0</v>
      </c>
      <c r="AV22" s="157">
        <v>0</v>
      </c>
      <c r="AW22" s="157">
        <v>0</v>
      </c>
      <c r="AX22" s="157">
        <v>0</v>
      </c>
      <c r="AY22" s="157">
        <v>0</v>
      </c>
      <c r="AZ22" s="157">
        <v>0</v>
      </c>
      <c r="BA22" s="96">
        <f t="shared" si="0"/>
        <v>21</v>
      </c>
      <c r="BB22" s="96">
        <f t="shared" si="1"/>
        <v>28</v>
      </c>
      <c r="BC22" s="96">
        <f t="shared" si="2"/>
        <v>49</v>
      </c>
      <c r="BD22" s="1178" t="s">
        <v>853</v>
      </c>
      <c r="BE22" s="1178"/>
    </row>
    <row r="23" spans="1:57" ht="20.100000000000001" customHeight="1">
      <c r="A23" s="1255" t="s">
        <v>68</v>
      </c>
      <c r="B23" s="1255"/>
      <c r="C23" s="157">
        <v>0</v>
      </c>
      <c r="D23" s="157">
        <v>2</v>
      </c>
      <c r="E23" s="157">
        <v>0</v>
      </c>
      <c r="F23" s="157">
        <v>2</v>
      </c>
      <c r="G23" s="157">
        <v>0</v>
      </c>
      <c r="H23" s="157">
        <v>1</v>
      </c>
      <c r="I23" s="157">
        <v>0</v>
      </c>
      <c r="J23" s="157">
        <v>0</v>
      </c>
      <c r="K23" s="157">
        <v>0</v>
      </c>
      <c r="L23" s="157">
        <v>3</v>
      </c>
      <c r="M23" s="157">
        <v>0</v>
      </c>
      <c r="N23" s="157">
        <v>0</v>
      </c>
      <c r="O23" s="157">
        <v>0</v>
      </c>
      <c r="P23" s="157">
        <v>0</v>
      </c>
      <c r="Q23" s="157">
        <v>0</v>
      </c>
      <c r="R23" s="157">
        <v>0</v>
      </c>
      <c r="S23" s="1178" t="s">
        <v>287</v>
      </c>
      <c r="T23" s="1178"/>
      <c r="U23" s="1255" t="s">
        <v>68</v>
      </c>
      <c r="V23" s="1255"/>
      <c r="W23" s="157">
        <v>0</v>
      </c>
      <c r="X23" s="157">
        <v>0</v>
      </c>
      <c r="Y23" s="157">
        <v>0</v>
      </c>
      <c r="Z23" s="157">
        <v>0</v>
      </c>
      <c r="AA23" s="157">
        <v>0</v>
      </c>
      <c r="AB23" s="157">
        <v>0</v>
      </c>
      <c r="AC23" s="157">
        <v>0</v>
      </c>
      <c r="AD23" s="157">
        <v>0</v>
      </c>
      <c r="AE23" s="157">
        <v>0</v>
      </c>
      <c r="AF23" s="157">
        <v>0</v>
      </c>
      <c r="AG23" s="157">
        <v>0</v>
      </c>
      <c r="AH23" s="157">
        <v>0</v>
      </c>
      <c r="AI23" s="157">
        <v>0</v>
      </c>
      <c r="AJ23" s="157">
        <v>0</v>
      </c>
      <c r="AK23" s="1178" t="s">
        <v>287</v>
      </c>
      <c r="AL23" s="1178"/>
      <c r="AM23" s="1255" t="s">
        <v>68</v>
      </c>
      <c r="AN23" s="1255"/>
      <c r="AO23" s="157">
        <v>0</v>
      </c>
      <c r="AP23" s="157">
        <v>1</v>
      </c>
      <c r="AQ23" s="157">
        <v>0</v>
      </c>
      <c r="AR23" s="157">
        <v>0</v>
      </c>
      <c r="AS23" s="157">
        <v>0</v>
      </c>
      <c r="AT23" s="157">
        <v>0</v>
      </c>
      <c r="AU23" s="157">
        <v>0</v>
      </c>
      <c r="AV23" s="157">
        <v>0</v>
      </c>
      <c r="AW23" s="157">
        <v>0</v>
      </c>
      <c r="AX23" s="157">
        <v>0</v>
      </c>
      <c r="AY23" s="157">
        <v>0</v>
      </c>
      <c r="AZ23" s="157">
        <v>0</v>
      </c>
      <c r="BA23" s="96">
        <f t="shared" si="0"/>
        <v>0</v>
      </c>
      <c r="BB23" s="96">
        <f t="shared" si="1"/>
        <v>9</v>
      </c>
      <c r="BC23" s="96">
        <f t="shared" si="2"/>
        <v>9</v>
      </c>
      <c r="BD23" s="1178" t="s">
        <v>287</v>
      </c>
      <c r="BE23" s="1178"/>
    </row>
    <row r="24" spans="1:57" ht="20.100000000000001" customHeight="1">
      <c r="A24" s="1255" t="s">
        <v>69</v>
      </c>
      <c r="B24" s="1255"/>
      <c r="C24" s="157">
        <v>1</v>
      </c>
      <c r="D24" s="157">
        <v>1</v>
      </c>
      <c r="E24" s="157">
        <v>3</v>
      </c>
      <c r="F24" s="157">
        <v>3</v>
      </c>
      <c r="G24" s="157">
        <v>0</v>
      </c>
      <c r="H24" s="157">
        <v>3</v>
      </c>
      <c r="I24" s="157">
        <v>0</v>
      </c>
      <c r="J24" s="157">
        <v>0</v>
      </c>
      <c r="K24" s="157">
        <v>2</v>
      </c>
      <c r="L24" s="157">
        <v>4</v>
      </c>
      <c r="M24" s="157">
        <v>0</v>
      </c>
      <c r="N24" s="157">
        <v>2</v>
      </c>
      <c r="O24" s="157">
        <v>0</v>
      </c>
      <c r="P24" s="157">
        <v>0</v>
      </c>
      <c r="Q24" s="157">
        <v>0</v>
      </c>
      <c r="R24" s="157">
        <v>0</v>
      </c>
      <c r="S24" s="1178" t="s">
        <v>182</v>
      </c>
      <c r="T24" s="1178"/>
      <c r="U24" s="1255" t="s">
        <v>69</v>
      </c>
      <c r="V24" s="1255"/>
      <c r="W24" s="157">
        <v>0</v>
      </c>
      <c r="X24" s="157">
        <v>2</v>
      </c>
      <c r="Y24" s="157">
        <v>0</v>
      </c>
      <c r="Z24" s="157">
        <v>1</v>
      </c>
      <c r="AA24" s="157">
        <v>0</v>
      </c>
      <c r="AB24" s="157">
        <v>0</v>
      </c>
      <c r="AC24" s="157">
        <v>0</v>
      </c>
      <c r="AD24" s="157">
        <v>0</v>
      </c>
      <c r="AE24" s="157">
        <v>0</v>
      </c>
      <c r="AF24" s="157">
        <v>0</v>
      </c>
      <c r="AG24" s="157">
        <v>0</v>
      </c>
      <c r="AH24" s="157">
        <v>0</v>
      </c>
      <c r="AI24" s="157">
        <v>0</v>
      </c>
      <c r="AJ24" s="157">
        <v>0</v>
      </c>
      <c r="AK24" s="1178" t="s">
        <v>182</v>
      </c>
      <c r="AL24" s="1178"/>
      <c r="AM24" s="1255" t="s">
        <v>69</v>
      </c>
      <c r="AN24" s="1255"/>
      <c r="AO24" s="157">
        <v>0</v>
      </c>
      <c r="AP24" s="157">
        <v>1</v>
      </c>
      <c r="AQ24" s="157">
        <v>0</v>
      </c>
      <c r="AR24" s="157">
        <v>0</v>
      </c>
      <c r="AS24" s="157">
        <v>0</v>
      </c>
      <c r="AT24" s="157">
        <v>0</v>
      </c>
      <c r="AU24" s="157">
        <v>0</v>
      </c>
      <c r="AV24" s="157">
        <v>0</v>
      </c>
      <c r="AW24" s="157">
        <v>0</v>
      </c>
      <c r="AX24" s="157">
        <v>0</v>
      </c>
      <c r="AY24" s="157">
        <v>0</v>
      </c>
      <c r="AZ24" s="157">
        <v>0</v>
      </c>
      <c r="BA24" s="96">
        <f t="shared" si="0"/>
        <v>6</v>
      </c>
      <c r="BB24" s="96">
        <f t="shared" si="1"/>
        <v>17</v>
      </c>
      <c r="BC24" s="96">
        <f t="shared" si="2"/>
        <v>23</v>
      </c>
      <c r="BD24" s="1178" t="s">
        <v>182</v>
      </c>
      <c r="BE24" s="1178"/>
    </row>
    <row r="25" spans="1:57" ht="20.100000000000001" customHeight="1">
      <c r="A25" s="1255" t="s">
        <v>70</v>
      </c>
      <c r="B25" s="1255"/>
      <c r="C25" s="157">
        <v>0</v>
      </c>
      <c r="D25" s="157">
        <v>5</v>
      </c>
      <c r="E25" s="157">
        <v>0</v>
      </c>
      <c r="F25" s="157">
        <v>0</v>
      </c>
      <c r="G25" s="157">
        <v>0</v>
      </c>
      <c r="H25" s="157">
        <v>2</v>
      </c>
      <c r="I25" s="157">
        <v>0</v>
      </c>
      <c r="J25" s="157">
        <v>0</v>
      </c>
      <c r="K25" s="157">
        <v>0</v>
      </c>
      <c r="L25" s="157">
        <v>4</v>
      </c>
      <c r="M25" s="157">
        <v>0</v>
      </c>
      <c r="N25" s="157">
        <v>1</v>
      </c>
      <c r="O25" s="157">
        <v>0</v>
      </c>
      <c r="P25" s="157">
        <v>1</v>
      </c>
      <c r="Q25" s="157">
        <v>0</v>
      </c>
      <c r="R25" s="157">
        <v>0</v>
      </c>
      <c r="S25" s="1178" t="s">
        <v>183</v>
      </c>
      <c r="T25" s="1178"/>
      <c r="U25" s="1255" t="s">
        <v>70</v>
      </c>
      <c r="V25" s="1255"/>
      <c r="W25" s="157">
        <v>0</v>
      </c>
      <c r="X25" s="157">
        <v>1</v>
      </c>
      <c r="Y25" s="157">
        <v>0</v>
      </c>
      <c r="Z25" s="157">
        <v>0</v>
      </c>
      <c r="AA25" s="157">
        <v>0</v>
      </c>
      <c r="AB25" s="157">
        <v>0</v>
      </c>
      <c r="AC25" s="157">
        <v>0</v>
      </c>
      <c r="AD25" s="157">
        <v>0</v>
      </c>
      <c r="AE25" s="157">
        <v>0</v>
      </c>
      <c r="AF25" s="157">
        <v>0</v>
      </c>
      <c r="AG25" s="157">
        <v>0</v>
      </c>
      <c r="AH25" s="157">
        <v>1</v>
      </c>
      <c r="AI25" s="157">
        <v>0</v>
      </c>
      <c r="AJ25" s="157">
        <v>1</v>
      </c>
      <c r="AK25" s="1178" t="s">
        <v>183</v>
      </c>
      <c r="AL25" s="1178"/>
      <c r="AM25" s="1255" t="s">
        <v>70</v>
      </c>
      <c r="AN25" s="1255"/>
      <c r="AO25" s="157">
        <v>0</v>
      </c>
      <c r="AP25" s="157">
        <v>1</v>
      </c>
      <c r="AQ25" s="157">
        <v>0</v>
      </c>
      <c r="AR25" s="157">
        <v>0</v>
      </c>
      <c r="AS25" s="157">
        <v>0</v>
      </c>
      <c r="AT25" s="157">
        <v>0</v>
      </c>
      <c r="AU25" s="157">
        <v>0</v>
      </c>
      <c r="AV25" s="157">
        <v>0</v>
      </c>
      <c r="AW25" s="157">
        <v>0</v>
      </c>
      <c r="AX25" s="157">
        <v>0</v>
      </c>
      <c r="AY25" s="157">
        <v>0</v>
      </c>
      <c r="AZ25" s="157">
        <v>0</v>
      </c>
      <c r="BA25" s="96">
        <f t="shared" si="0"/>
        <v>0</v>
      </c>
      <c r="BB25" s="96">
        <f t="shared" si="1"/>
        <v>17</v>
      </c>
      <c r="BC25" s="96">
        <f t="shared" si="2"/>
        <v>17</v>
      </c>
      <c r="BD25" s="1178" t="s">
        <v>183</v>
      </c>
      <c r="BE25" s="1178"/>
    </row>
    <row r="26" spans="1:57" ht="20.100000000000001" customHeight="1">
      <c r="A26" s="1255" t="s">
        <v>71</v>
      </c>
      <c r="B26" s="1255"/>
      <c r="C26" s="157">
        <v>1</v>
      </c>
      <c r="D26" s="157">
        <v>2</v>
      </c>
      <c r="E26" s="157">
        <v>3</v>
      </c>
      <c r="F26" s="157">
        <v>5</v>
      </c>
      <c r="G26" s="157">
        <v>0</v>
      </c>
      <c r="H26" s="157">
        <v>5</v>
      </c>
      <c r="I26" s="157">
        <v>0</v>
      </c>
      <c r="J26" s="157">
        <v>0</v>
      </c>
      <c r="K26" s="157">
        <v>2</v>
      </c>
      <c r="L26" s="157">
        <v>8</v>
      </c>
      <c r="M26" s="157">
        <v>0</v>
      </c>
      <c r="N26" s="157">
        <v>1</v>
      </c>
      <c r="O26" s="157">
        <v>1</v>
      </c>
      <c r="P26" s="157">
        <v>0</v>
      </c>
      <c r="Q26" s="157">
        <v>0</v>
      </c>
      <c r="R26" s="157">
        <v>0</v>
      </c>
      <c r="S26" s="1178" t="s">
        <v>671</v>
      </c>
      <c r="T26" s="1178"/>
      <c r="U26" s="1255" t="s">
        <v>71</v>
      </c>
      <c r="V26" s="1255"/>
      <c r="W26" s="157">
        <v>0</v>
      </c>
      <c r="X26" s="157">
        <v>0</v>
      </c>
      <c r="Y26" s="157">
        <v>1</v>
      </c>
      <c r="Z26" s="157">
        <v>0</v>
      </c>
      <c r="AA26" s="157">
        <v>0</v>
      </c>
      <c r="AB26" s="157">
        <v>0</v>
      </c>
      <c r="AC26" s="157">
        <v>0</v>
      </c>
      <c r="AD26" s="157">
        <v>0</v>
      </c>
      <c r="AE26" s="157">
        <v>0</v>
      </c>
      <c r="AF26" s="157">
        <v>0</v>
      </c>
      <c r="AG26" s="157">
        <v>0</v>
      </c>
      <c r="AH26" s="157">
        <v>0</v>
      </c>
      <c r="AI26" s="157">
        <v>1</v>
      </c>
      <c r="AJ26" s="157">
        <v>1</v>
      </c>
      <c r="AK26" s="1178" t="s">
        <v>671</v>
      </c>
      <c r="AL26" s="1178"/>
      <c r="AM26" s="1255" t="s">
        <v>71</v>
      </c>
      <c r="AN26" s="1255"/>
      <c r="AO26" s="157">
        <v>3</v>
      </c>
      <c r="AP26" s="157">
        <v>0</v>
      </c>
      <c r="AQ26" s="157">
        <v>0</v>
      </c>
      <c r="AR26" s="157">
        <v>0</v>
      </c>
      <c r="AS26" s="157">
        <v>0</v>
      </c>
      <c r="AT26" s="157">
        <v>0</v>
      </c>
      <c r="AU26" s="157">
        <v>0</v>
      </c>
      <c r="AV26" s="157">
        <v>0</v>
      </c>
      <c r="AW26" s="157">
        <v>0</v>
      </c>
      <c r="AX26" s="157">
        <v>0</v>
      </c>
      <c r="AY26" s="157">
        <v>0</v>
      </c>
      <c r="AZ26" s="157">
        <v>0</v>
      </c>
      <c r="BA26" s="96">
        <f t="shared" si="0"/>
        <v>12</v>
      </c>
      <c r="BB26" s="96">
        <f t="shared" si="1"/>
        <v>22</v>
      </c>
      <c r="BC26" s="96">
        <f t="shared" si="2"/>
        <v>34</v>
      </c>
      <c r="BD26" s="1178" t="s">
        <v>671</v>
      </c>
      <c r="BE26" s="1178"/>
    </row>
    <row r="27" spans="1:57" ht="20.100000000000001" customHeight="1" thickBot="1">
      <c r="A27" s="1257" t="s">
        <v>72</v>
      </c>
      <c r="B27" s="1257"/>
      <c r="C27" s="865">
        <v>2</v>
      </c>
      <c r="D27" s="865">
        <v>4</v>
      </c>
      <c r="E27" s="865">
        <v>3</v>
      </c>
      <c r="F27" s="865">
        <v>6</v>
      </c>
      <c r="G27" s="865">
        <v>1</v>
      </c>
      <c r="H27" s="865">
        <v>3</v>
      </c>
      <c r="I27" s="865">
        <v>0</v>
      </c>
      <c r="J27" s="865">
        <v>0</v>
      </c>
      <c r="K27" s="865">
        <v>2</v>
      </c>
      <c r="L27" s="865">
        <v>7</v>
      </c>
      <c r="M27" s="865">
        <v>0</v>
      </c>
      <c r="N27" s="865">
        <v>0</v>
      </c>
      <c r="O27" s="865">
        <v>0</v>
      </c>
      <c r="P27" s="865">
        <v>0</v>
      </c>
      <c r="Q27" s="865">
        <v>0</v>
      </c>
      <c r="R27" s="865">
        <v>0</v>
      </c>
      <c r="S27" s="1258" t="s">
        <v>282</v>
      </c>
      <c r="T27" s="1258"/>
      <c r="U27" s="1257" t="s">
        <v>72</v>
      </c>
      <c r="V27" s="1257"/>
      <c r="W27" s="865">
        <v>0</v>
      </c>
      <c r="X27" s="865">
        <v>1</v>
      </c>
      <c r="Y27" s="865">
        <v>0</v>
      </c>
      <c r="Z27" s="865">
        <v>0</v>
      </c>
      <c r="AA27" s="865">
        <v>0</v>
      </c>
      <c r="AB27" s="865">
        <v>0</v>
      </c>
      <c r="AC27" s="865">
        <v>0</v>
      </c>
      <c r="AD27" s="865">
        <v>0</v>
      </c>
      <c r="AE27" s="865">
        <v>0</v>
      </c>
      <c r="AF27" s="865">
        <v>0</v>
      </c>
      <c r="AG27" s="865">
        <v>0</v>
      </c>
      <c r="AH27" s="865">
        <v>0</v>
      </c>
      <c r="AI27" s="865">
        <v>0</v>
      </c>
      <c r="AJ27" s="865">
        <v>0</v>
      </c>
      <c r="AK27" s="1258" t="s">
        <v>282</v>
      </c>
      <c r="AL27" s="1258"/>
      <c r="AM27" s="1257" t="s">
        <v>72</v>
      </c>
      <c r="AN27" s="1257"/>
      <c r="AO27" s="865">
        <v>1</v>
      </c>
      <c r="AP27" s="865">
        <v>1</v>
      </c>
      <c r="AQ27" s="865">
        <v>0</v>
      </c>
      <c r="AR27" s="865">
        <v>0</v>
      </c>
      <c r="AS27" s="865">
        <v>0</v>
      </c>
      <c r="AT27" s="865">
        <v>0</v>
      </c>
      <c r="AU27" s="865">
        <v>0</v>
      </c>
      <c r="AV27" s="865">
        <v>0</v>
      </c>
      <c r="AW27" s="865">
        <v>1</v>
      </c>
      <c r="AX27" s="865">
        <v>0</v>
      </c>
      <c r="AY27" s="865">
        <v>0</v>
      </c>
      <c r="AZ27" s="865">
        <v>0</v>
      </c>
      <c r="BA27" s="909">
        <f t="shared" si="0"/>
        <v>10</v>
      </c>
      <c r="BB27" s="909">
        <f t="shared" si="1"/>
        <v>22</v>
      </c>
      <c r="BC27" s="909">
        <f t="shared" si="2"/>
        <v>32</v>
      </c>
      <c r="BD27" s="1258" t="s">
        <v>282</v>
      </c>
      <c r="BE27" s="1258"/>
    </row>
    <row r="28" spans="1:57" ht="20.100000000000001" customHeight="1" thickBot="1">
      <c r="A28" s="1265" t="s">
        <v>32</v>
      </c>
      <c r="B28" s="1265"/>
      <c r="C28" s="859">
        <f>SUM(C8:C27)</f>
        <v>35</v>
      </c>
      <c r="D28" s="859">
        <f t="shared" ref="D28:R28" si="3">SUM(D8:D27)</f>
        <v>66</v>
      </c>
      <c r="E28" s="859">
        <f t="shared" si="3"/>
        <v>28</v>
      </c>
      <c r="F28" s="859">
        <f t="shared" si="3"/>
        <v>73</v>
      </c>
      <c r="G28" s="859">
        <f t="shared" si="3"/>
        <v>14</v>
      </c>
      <c r="H28" s="859">
        <f t="shared" si="3"/>
        <v>53</v>
      </c>
      <c r="I28" s="859">
        <f t="shared" si="3"/>
        <v>0</v>
      </c>
      <c r="J28" s="859">
        <f t="shared" si="3"/>
        <v>0</v>
      </c>
      <c r="K28" s="859">
        <f t="shared" si="3"/>
        <v>27</v>
      </c>
      <c r="L28" s="859">
        <f t="shared" si="3"/>
        <v>84</v>
      </c>
      <c r="M28" s="859">
        <f t="shared" si="3"/>
        <v>4</v>
      </c>
      <c r="N28" s="859">
        <f t="shared" si="3"/>
        <v>19</v>
      </c>
      <c r="O28" s="859">
        <f t="shared" si="3"/>
        <v>1</v>
      </c>
      <c r="P28" s="859">
        <f t="shared" si="3"/>
        <v>1</v>
      </c>
      <c r="Q28" s="859">
        <f t="shared" si="3"/>
        <v>2</v>
      </c>
      <c r="R28" s="859">
        <f t="shared" si="3"/>
        <v>0</v>
      </c>
      <c r="S28" s="1247" t="s">
        <v>169</v>
      </c>
      <c r="T28" s="1247"/>
      <c r="U28" s="1265" t="s">
        <v>32</v>
      </c>
      <c r="V28" s="1265"/>
      <c r="W28" s="859">
        <f>SUM(W8:W27)</f>
        <v>3</v>
      </c>
      <c r="X28" s="859">
        <f t="shared" ref="X28:AJ28" si="4">SUM(X8:X27)</f>
        <v>15</v>
      </c>
      <c r="Y28" s="859">
        <f t="shared" si="4"/>
        <v>1</v>
      </c>
      <c r="Z28" s="859">
        <f t="shared" si="4"/>
        <v>7</v>
      </c>
      <c r="AA28" s="859">
        <f t="shared" si="4"/>
        <v>1</v>
      </c>
      <c r="AB28" s="859">
        <f t="shared" si="4"/>
        <v>5</v>
      </c>
      <c r="AC28" s="859">
        <f t="shared" si="4"/>
        <v>0</v>
      </c>
      <c r="AD28" s="859">
        <f t="shared" si="4"/>
        <v>0</v>
      </c>
      <c r="AE28" s="859">
        <f t="shared" si="4"/>
        <v>0</v>
      </c>
      <c r="AF28" s="859">
        <f t="shared" si="4"/>
        <v>0</v>
      </c>
      <c r="AG28" s="859">
        <f t="shared" si="4"/>
        <v>3</v>
      </c>
      <c r="AH28" s="859">
        <f t="shared" si="4"/>
        <v>4</v>
      </c>
      <c r="AI28" s="859">
        <f t="shared" si="4"/>
        <v>5</v>
      </c>
      <c r="AJ28" s="859">
        <f t="shared" si="4"/>
        <v>8</v>
      </c>
      <c r="AK28" s="1260" t="s">
        <v>169</v>
      </c>
      <c r="AL28" s="1260"/>
      <c r="AM28" s="1265" t="s">
        <v>32</v>
      </c>
      <c r="AN28" s="1265"/>
      <c r="AO28" s="859">
        <f>SUM(AO8:AO27)</f>
        <v>9</v>
      </c>
      <c r="AP28" s="859">
        <f t="shared" ref="AP28:BC28" si="5">SUM(AP8:AP27)</f>
        <v>17</v>
      </c>
      <c r="AQ28" s="859">
        <f t="shared" si="5"/>
        <v>0</v>
      </c>
      <c r="AR28" s="859">
        <f t="shared" si="5"/>
        <v>2</v>
      </c>
      <c r="AS28" s="859">
        <f t="shared" si="5"/>
        <v>0</v>
      </c>
      <c r="AT28" s="859">
        <f t="shared" si="5"/>
        <v>0</v>
      </c>
      <c r="AU28" s="859">
        <f t="shared" si="5"/>
        <v>0</v>
      </c>
      <c r="AV28" s="859">
        <f t="shared" si="5"/>
        <v>0</v>
      </c>
      <c r="AW28" s="859">
        <f t="shared" si="5"/>
        <v>7</v>
      </c>
      <c r="AX28" s="859">
        <f t="shared" si="5"/>
        <v>6</v>
      </c>
      <c r="AY28" s="859">
        <f t="shared" si="5"/>
        <v>3</v>
      </c>
      <c r="AZ28" s="859">
        <f t="shared" si="5"/>
        <v>1</v>
      </c>
      <c r="BA28" s="859">
        <f t="shared" si="5"/>
        <v>143</v>
      </c>
      <c r="BB28" s="859">
        <f t="shared" si="5"/>
        <v>361</v>
      </c>
      <c r="BC28" s="859">
        <f t="shared" si="5"/>
        <v>504</v>
      </c>
      <c r="BD28" s="1260" t="s">
        <v>169</v>
      </c>
      <c r="BE28" s="1260"/>
    </row>
    <row r="29" spans="1:57" ht="13.5" thickTop="1">
      <c r="W29" s="303"/>
      <c r="X29" s="303"/>
      <c r="Y29" s="303"/>
      <c r="Z29" s="303"/>
      <c r="AA29" s="303"/>
      <c r="AB29" s="303"/>
      <c r="AC29" s="303"/>
      <c r="AD29" s="303"/>
      <c r="AE29" s="303"/>
      <c r="AF29" s="303"/>
      <c r="AG29" s="303"/>
      <c r="AH29" s="303"/>
      <c r="AI29" s="303"/>
      <c r="AJ29" s="303"/>
    </row>
    <row r="51" spans="3:15">
      <c r="C51" s="140"/>
      <c r="D51" s="140"/>
      <c r="E51" s="140"/>
      <c r="F51" s="140"/>
      <c r="G51" s="140"/>
      <c r="H51" s="140"/>
      <c r="I51" s="140"/>
      <c r="J51" s="140"/>
      <c r="K51" s="140"/>
      <c r="L51" s="140"/>
      <c r="M51" s="140"/>
      <c r="N51" s="140"/>
      <c r="O51" s="140"/>
    </row>
    <row r="52" spans="3:15">
      <c r="C52" s="140"/>
      <c r="D52" s="140"/>
      <c r="E52" s="140"/>
      <c r="F52" s="140"/>
      <c r="G52" s="140"/>
      <c r="H52" s="140"/>
      <c r="I52" s="140"/>
      <c r="J52" s="140"/>
      <c r="K52" s="140"/>
      <c r="L52" s="140"/>
      <c r="M52" s="140"/>
      <c r="N52" s="140"/>
      <c r="O52" s="140"/>
    </row>
    <row r="53" spans="3:15">
      <c r="C53" s="140"/>
      <c r="D53" s="140"/>
      <c r="E53" s="140"/>
      <c r="F53" s="140"/>
      <c r="G53" s="140"/>
      <c r="H53" s="140"/>
      <c r="I53" s="140"/>
      <c r="J53" s="140"/>
      <c r="K53" s="140"/>
      <c r="L53" s="140"/>
      <c r="M53" s="140"/>
      <c r="N53" s="140"/>
      <c r="O53" s="140"/>
    </row>
    <row r="54" spans="3:15">
      <c r="C54" s="140"/>
      <c r="D54" s="140"/>
      <c r="E54" s="140"/>
      <c r="F54" s="140"/>
      <c r="G54" s="140"/>
      <c r="H54" s="140"/>
      <c r="I54" s="140"/>
      <c r="J54" s="140"/>
      <c r="K54" s="140"/>
      <c r="L54" s="140"/>
      <c r="M54" s="140"/>
      <c r="N54" s="140"/>
      <c r="O54" s="140"/>
    </row>
  </sheetData>
  <protectedRanges>
    <protectedRange sqref="F18:N18 Z18:AH18 AR18:AZ18" name="نطاق1"/>
  </protectedRanges>
  <mergeCells count="154">
    <mergeCell ref="A1:T1"/>
    <mergeCell ref="A2:T2"/>
    <mergeCell ref="A3:C3"/>
    <mergeCell ref="S3:T3"/>
    <mergeCell ref="A4:B7"/>
    <mergeCell ref="C4:D4"/>
    <mergeCell ref="E4:F4"/>
    <mergeCell ref="G4:H4"/>
    <mergeCell ref="I4:J4"/>
    <mergeCell ref="K4:L4"/>
    <mergeCell ref="M4:N4"/>
    <mergeCell ref="O4:P4"/>
    <mergeCell ref="Q4:R4"/>
    <mergeCell ref="S4:T7"/>
    <mergeCell ref="M5:N5"/>
    <mergeCell ref="O5:P5"/>
    <mergeCell ref="Q5:R5"/>
    <mergeCell ref="A10:B10"/>
    <mergeCell ref="S10:T10"/>
    <mergeCell ref="A18:B18"/>
    <mergeCell ref="S18:T18"/>
    <mergeCell ref="S9:T9"/>
    <mergeCell ref="A11:B11"/>
    <mergeCell ref="S11:T11"/>
    <mergeCell ref="C5:D5"/>
    <mergeCell ref="E5:F5"/>
    <mergeCell ref="G5:H5"/>
    <mergeCell ref="I5:J5"/>
    <mergeCell ref="K5:L5"/>
    <mergeCell ref="S8:T8"/>
    <mergeCell ref="A9:B9"/>
    <mergeCell ref="A8:B8"/>
    <mergeCell ref="AM9:AN9"/>
    <mergeCell ref="AC5:AD5"/>
    <mergeCell ref="A28:B28"/>
    <mergeCell ref="S28:T28"/>
    <mergeCell ref="A25:B25"/>
    <mergeCell ref="S25:T25"/>
    <mergeCell ref="A26:B26"/>
    <mergeCell ref="S26:T26"/>
    <mergeCell ref="A27:B27"/>
    <mergeCell ref="S27:T27"/>
    <mergeCell ref="A22:B22"/>
    <mergeCell ref="S22:T22"/>
    <mergeCell ref="A23:B23"/>
    <mergeCell ref="S23:T23"/>
    <mergeCell ref="A24:B24"/>
    <mergeCell ref="S24:T24"/>
    <mergeCell ref="A19:B19"/>
    <mergeCell ref="S19:T19"/>
    <mergeCell ref="A20:B20"/>
    <mergeCell ref="S20:T20"/>
    <mergeCell ref="A21:B21"/>
    <mergeCell ref="S21:T21"/>
    <mergeCell ref="A12:A17"/>
    <mergeCell ref="T12:T17"/>
    <mergeCell ref="AY4:AZ4"/>
    <mergeCell ref="AK4:AL7"/>
    <mergeCell ref="AO5:AP5"/>
    <mergeCell ref="AG5:AH5"/>
    <mergeCell ref="AY5:AZ5"/>
    <mergeCell ref="U4:V7"/>
    <mergeCell ref="Y4:Z4"/>
    <mergeCell ref="AA4:AB4"/>
    <mergeCell ref="W4:X4"/>
    <mergeCell ref="AI4:AJ4"/>
    <mergeCell ref="W5:X5"/>
    <mergeCell ref="Y5:Z5"/>
    <mergeCell ref="AA5:AB5"/>
    <mergeCell ref="AI5:AJ5"/>
    <mergeCell ref="U19:V19"/>
    <mergeCell ref="AK19:AL19"/>
    <mergeCell ref="U20:V20"/>
    <mergeCell ref="AK20:AL20"/>
    <mergeCell ref="U21:V21"/>
    <mergeCell ref="AK21:AL21"/>
    <mergeCell ref="U11:V11"/>
    <mergeCell ref="AK11:AL11"/>
    <mergeCell ref="U12:U17"/>
    <mergeCell ref="AL12:AL17"/>
    <mergeCell ref="U18:V18"/>
    <mergeCell ref="AK18:AL18"/>
    <mergeCell ref="BE12:BE17"/>
    <mergeCell ref="U28:V28"/>
    <mergeCell ref="AK28:AL28"/>
    <mergeCell ref="AM4:AN7"/>
    <mergeCell ref="AE4:AF4"/>
    <mergeCell ref="AC4:AD4"/>
    <mergeCell ref="AM8:AN8"/>
    <mergeCell ref="AM11:AN11"/>
    <mergeCell ref="AM19:AN19"/>
    <mergeCell ref="AM22:AN22"/>
    <mergeCell ref="AM25:AN25"/>
    <mergeCell ref="AM28:AN28"/>
    <mergeCell ref="U25:V25"/>
    <mergeCell ref="AK25:AL25"/>
    <mergeCell ref="U26:V26"/>
    <mergeCell ref="AK26:AL26"/>
    <mergeCell ref="U27:V27"/>
    <mergeCell ref="AK27:AL27"/>
    <mergeCell ref="U22:V22"/>
    <mergeCell ref="AK22:AL22"/>
    <mergeCell ref="U23:V23"/>
    <mergeCell ref="AK23:AL23"/>
    <mergeCell ref="U24:V24"/>
    <mergeCell ref="AK24:AL24"/>
    <mergeCell ref="AM10:AN10"/>
    <mergeCell ref="BD10:BE10"/>
    <mergeCell ref="BD4:BE7"/>
    <mergeCell ref="AE5:AF5"/>
    <mergeCell ref="U3:W3"/>
    <mergeCell ref="AK3:AL3"/>
    <mergeCell ref="AM3:AO3"/>
    <mergeCell ref="BC3:BE3"/>
    <mergeCell ref="AQ5:AR5"/>
    <mergeCell ref="AS5:AT5"/>
    <mergeCell ref="AU5:AV5"/>
    <mergeCell ref="AW5:AX5"/>
    <mergeCell ref="AQ4:AR4"/>
    <mergeCell ref="AS4:AT4"/>
    <mergeCell ref="AU4:AV4"/>
    <mergeCell ref="AW4:AX4"/>
    <mergeCell ref="U8:V8"/>
    <mergeCell ref="AK8:AL8"/>
    <mergeCell ref="U9:V9"/>
    <mergeCell ref="AK9:AL9"/>
    <mergeCell ref="U10:V10"/>
    <mergeCell ref="AK10:AL10"/>
    <mergeCell ref="AO4:AP4"/>
    <mergeCell ref="AG4:AH4"/>
    <mergeCell ref="BD28:BE28"/>
    <mergeCell ref="BA4:BC4"/>
    <mergeCell ref="BA5:BC5"/>
    <mergeCell ref="BD25:BE25"/>
    <mergeCell ref="AM26:AN26"/>
    <mergeCell ref="BD26:BE26"/>
    <mergeCell ref="AM27:AN27"/>
    <mergeCell ref="BD27:BE27"/>
    <mergeCell ref="BD22:BE22"/>
    <mergeCell ref="AM23:AN23"/>
    <mergeCell ref="BD23:BE23"/>
    <mergeCell ref="AM24:AN24"/>
    <mergeCell ref="BD24:BE24"/>
    <mergeCell ref="BD19:BE19"/>
    <mergeCell ref="AM20:AN20"/>
    <mergeCell ref="BD20:BE20"/>
    <mergeCell ref="AM21:AN21"/>
    <mergeCell ref="BD21:BE21"/>
    <mergeCell ref="BD11:BE11"/>
    <mergeCell ref="AM12:AM17"/>
    <mergeCell ref="AM18:AN18"/>
    <mergeCell ref="BD18:BE18"/>
    <mergeCell ref="BD8:BE8"/>
    <mergeCell ref="BD9:BE9"/>
  </mergeCells>
  <printOptions horizontalCentered="1"/>
  <pageMargins left="1" right="1" top="1" bottom="0.75" header="1" footer="0.75"/>
  <pageSetup paperSize="9" scale="80" firstPageNumber="54" orientation="landscape" useFirstPageNumber="1"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tabColor theme="7" tint="-0.249977111117893"/>
  </sheetPr>
  <dimension ref="A1:AA48"/>
  <sheetViews>
    <sheetView rightToLeft="1" view="pageBreakPreview" zoomScale="80" zoomScaleNormal="75" zoomScaleSheetLayoutView="80" workbookViewId="0">
      <selection activeCell="AA59" sqref="AA59"/>
    </sheetView>
  </sheetViews>
  <sheetFormatPr defaultRowHeight="12.75"/>
  <cols>
    <col min="1" max="1" width="4" style="133" customWidth="1"/>
    <col min="2" max="2" width="10.140625" style="133" customWidth="1"/>
    <col min="3" max="3" width="5.7109375" style="133" customWidth="1"/>
    <col min="4" max="4" width="6.7109375" style="133" customWidth="1"/>
    <col min="5" max="5" width="5.85546875" style="133" customWidth="1"/>
    <col min="6" max="6" width="7.28515625" style="133" customWidth="1"/>
    <col min="7" max="7" width="6.85546875" style="133" customWidth="1"/>
    <col min="8" max="9" width="5.7109375" style="133" customWidth="1"/>
    <col min="10" max="10" width="6.42578125" style="133" customWidth="1"/>
    <col min="11" max="12" width="6.85546875" style="133" customWidth="1"/>
    <col min="13" max="13" width="5.85546875" style="133" customWidth="1"/>
    <col min="14" max="14" width="7.5703125" style="133" customWidth="1"/>
    <col min="15" max="16" width="5.5703125" style="133" customWidth="1"/>
    <col min="17" max="17" width="3.85546875" style="133" customWidth="1"/>
    <col min="18" max="18" width="5.7109375" style="133" customWidth="1"/>
    <col min="19" max="19" width="5" style="133" customWidth="1"/>
    <col min="20" max="20" width="5.42578125" style="133" customWidth="1"/>
    <col min="21" max="21" width="4.7109375" style="133" customWidth="1"/>
    <col min="22" max="22" width="4.85546875" style="133" customWidth="1"/>
    <col min="23" max="23" width="5" style="133" customWidth="1"/>
    <col min="24" max="24" width="5.42578125" style="133" customWidth="1"/>
    <col min="25" max="25" width="7.5703125" style="133" customWidth="1"/>
    <col min="26" max="26" width="13.140625" style="133" customWidth="1"/>
    <col min="27" max="27" width="4" style="133" customWidth="1"/>
    <col min="28" max="16384" width="9.140625" style="133"/>
  </cols>
  <sheetData>
    <row r="1" spans="1:27" ht="21.75" customHeight="1">
      <c r="A1" s="1252" t="s">
        <v>1323</v>
      </c>
      <c r="B1" s="1252"/>
      <c r="C1" s="1252"/>
      <c r="D1" s="1252"/>
      <c r="E1" s="1252"/>
      <c r="F1" s="1252"/>
      <c r="G1" s="1252"/>
      <c r="H1" s="1252"/>
      <c r="I1" s="1252"/>
      <c r="J1" s="1252"/>
      <c r="K1" s="1252"/>
      <c r="L1" s="1252"/>
      <c r="M1" s="1252"/>
      <c r="N1" s="1252"/>
      <c r="O1" s="1252"/>
      <c r="P1" s="1252"/>
      <c r="Q1" s="1252"/>
      <c r="R1" s="1252"/>
      <c r="S1" s="1252"/>
      <c r="T1" s="1252"/>
      <c r="U1" s="1252"/>
      <c r="V1" s="1252"/>
      <c r="W1" s="1252"/>
      <c r="X1" s="1252"/>
      <c r="Y1" s="1252"/>
      <c r="Z1" s="1252"/>
      <c r="AA1" s="1252"/>
    </row>
    <row r="2" spans="1:27" ht="17.25" customHeight="1">
      <c r="A2" s="1253" t="s">
        <v>855</v>
      </c>
      <c r="B2" s="1253"/>
      <c r="C2" s="1253"/>
      <c r="D2" s="1253"/>
      <c r="E2" s="1253"/>
      <c r="F2" s="1253"/>
      <c r="G2" s="1253"/>
      <c r="H2" s="1253"/>
      <c r="I2" s="1253"/>
      <c r="J2" s="1253"/>
      <c r="K2" s="1253"/>
      <c r="L2" s="1253"/>
      <c r="M2" s="1253"/>
      <c r="N2" s="1253"/>
      <c r="O2" s="1253"/>
      <c r="P2" s="1253"/>
      <c r="Q2" s="1253"/>
      <c r="R2" s="1253"/>
      <c r="S2" s="1253"/>
      <c r="T2" s="1253"/>
      <c r="U2" s="1253"/>
      <c r="V2" s="1253"/>
      <c r="W2" s="1253"/>
      <c r="X2" s="1253"/>
      <c r="Y2" s="1253"/>
      <c r="Z2" s="1253"/>
      <c r="AA2" s="1253"/>
    </row>
    <row r="3" spans="1:27" s="174" customFormat="1" ht="16.5" customHeight="1" thickBot="1">
      <c r="A3" s="1268" t="s">
        <v>1156</v>
      </c>
      <c r="B3" s="1268"/>
      <c r="C3" s="1268"/>
      <c r="D3" s="170"/>
      <c r="E3" s="170"/>
      <c r="F3" s="170"/>
      <c r="G3" s="170"/>
      <c r="H3" s="170"/>
      <c r="I3" s="170"/>
      <c r="J3" s="170"/>
      <c r="K3" s="170"/>
      <c r="L3" s="170"/>
      <c r="M3" s="170"/>
      <c r="N3" s="170"/>
      <c r="O3" s="170"/>
      <c r="P3" s="179"/>
      <c r="Q3" s="179"/>
      <c r="R3" s="269"/>
      <c r="S3" s="269"/>
      <c r="T3" s="269"/>
      <c r="U3" s="269"/>
      <c r="V3" s="269"/>
      <c r="W3" s="269"/>
      <c r="X3" s="269"/>
      <c r="Y3" s="269"/>
      <c r="Z3" s="1269" t="s">
        <v>965</v>
      </c>
      <c r="AA3" s="1269"/>
    </row>
    <row r="4" spans="1:27" ht="69.75" customHeight="1" thickTop="1">
      <c r="A4" s="1254" t="s">
        <v>40</v>
      </c>
      <c r="B4" s="1254"/>
      <c r="C4" s="1254" t="s">
        <v>407</v>
      </c>
      <c r="D4" s="1254"/>
      <c r="E4" s="1270" t="s">
        <v>974</v>
      </c>
      <c r="F4" s="1270"/>
      <c r="G4" s="1254" t="s">
        <v>406</v>
      </c>
      <c r="H4" s="1254"/>
      <c r="I4" s="1270" t="s">
        <v>409</v>
      </c>
      <c r="J4" s="1270"/>
      <c r="K4" s="1254" t="s">
        <v>410</v>
      </c>
      <c r="L4" s="1254"/>
      <c r="M4" s="1254"/>
      <c r="N4" s="1254"/>
      <c r="O4" s="1254" t="s">
        <v>411</v>
      </c>
      <c r="P4" s="1254"/>
      <c r="Q4" s="1254"/>
      <c r="R4" s="1254"/>
      <c r="S4" s="1254"/>
      <c r="T4" s="1254"/>
      <c r="U4" s="1254" t="s">
        <v>386</v>
      </c>
      <c r="V4" s="1254"/>
      <c r="W4" s="1254" t="s">
        <v>1335</v>
      </c>
      <c r="X4" s="1254"/>
      <c r="Y4" s="1254"/>
      <c r="Z4" s="1369" t="s">
        <v>168</v>
      </c>
      <c r="AA4" s="1369"/>
    </row>
    <row r="5" spans="1:27" ht="31.5" customHeight="1">
      <c r="A5" s="1263"/>
      <c r="B5" s="1263"/>
      <c r="C5" s="1373" t="s">
        <v>413</v>
      </c>
      <c r="D5" s="1373"/>
      <c r="E5" s="1373" t="s">
        <v>414</v>
      </c>
      <c r="F5" s="1373"/>
      <c r="G5" s="1373" t="s">
        <v>412</v>
      </c>
      <c r="H5" s="1373"/>
      <c r="I5" s="1373" t="s">
        <v>415</v>
      </c>
      <c r="J5" s="1373"/>
      <c r="K5" s="1527" t="s">
        <v>416</v>
      </c>
      <c r="L5" s="1527"/>
      <c r="M5" s="1527"/>
      <c r="N5" s="1527"/>
      <c r="O5" s="1527" t="s">
        <v>417</v>
      </c>
      <c r="P5" s="1527"/>
      <c r="Q5" s="1527"/>
      <c r="R5" s="1527"/>
      <c r="S5" s="1527"/>
      <c r="T5" s="1527"/>
      <c r="U5" s="1527" t="s">
        <v>418</v>
      </c>
      <c r="V5" s="1527"/>
      <c r="W5" s="1527" t="s">
        <v>169</v>
      </c>
      <c r="X5" s="1527"/>
      <c r="Y5" s="1527"/>
      <c r="Z5" s="1256"/>
      <c r="AA5" s="1256"/>
    </row>
    <row r="6" spans="1:27" ht="15.75" customHeight="1">
      <c r="A6" s="1263"/>
      <c r="B6" s="1263"/>
      <c r="C6" s="1263" t="s">
        <v>102</v>
      </c>
      <c r="D6" s="1263" t="s">
        <v>103</v>
      </c>
      <c r="E6" s="1263" t="s">
        <v>102</v>
      </c>
      <c r="F6" s="1263" t="s">
        <v>103</v>
      </c>
      <c r="G6" s="1263" t="s">
        <v>102</v>
      </c>
      <c r="H6" s="1263" t="s">
        <v>103</v>
      </c>
      <c r="I6" s="1263" t="s">
        <v>102</v>
      </c>
      <c r="J6" s="1263" t="s">
        <v>103</v>
      </c>
      <c r="K6" s="1263" t="s">
        <v>419</v>
      </c>
      <c r="L6" s="1263"/>
      <c r="M6" s="1263" t="s">
        <v>420</v>
      </c>
      <c r="N6" s="1263"/>
      <c r="O6" s="1263" t="s">
        <v>421</v>
      </c>
      <c r="P6" s="1263"/>
      <c r="Q6" s="1263" t="s">
        <v>422</v>
      </c>
      <c r="R6" s="1263"/>
      <c r="S6" s="1263" t="s">
        <v>423</v>
      </c>
      <c r="T6" s="1263"/>
      <c r="U6" s="1263" t="s">
        <v>102</v>
      </c>
      <c r="V6" s="1263" t="s">
        <v>103</v>
      </c>
      <c r="W6" s="1263" t="s">
        <v>102</v>
      </c>
      <c r="X6" s="1263" t="s">
        <v>103</v>
      </c>
      <c r="Y6" s="1263" t="s">
        <v>35</v>
      </c>
      <c r="Z6" s="1256"/>
      <c r="AA6" s="1256"/>
    </row>
    <row r="7" spans="1:27" ht="36" customHeight="1">
      <c r="A7" s="1263"/>
      <c r="B7" s="1263"/>
      <c r="C7" s="1263"/>
      <c r="D7" s="1263"/>
      <c r="E7" s="1263"/>
      <c r="F7" s="1263"/>
      <c r="G7" s="1263"/>
      <c r="H7" s="1263"/>
      <c r="I7" s="1263"/>
      <c r="J7" s="1263"/>
      <c r="K7" s="1256" t="s">
        <v>424</v>
      </c>
      <c r="L7" s="1256"/>
      <c r="M7" s="1273" t="s">
        <v>425</v>
      </c>
      <c r="N7" s="1273"/>
      <c r="O7" s="1256" t="s">
        <v>426</v>
      </c>
      <c r="P7" s="1256"/>
      <c r="Q7" s="1256" t="s">
        <v>427</v>
      </c>
      <c r="R7" s="1256"/>
      <c r="S7" s="1256" t="s">
        <v>428</v>
      </c>
      <c r="T7" s="1256"/>
      <c r="U7" s="1263"/>
      <c r="V7" s="1263"/>
      <c r="W7" s="1263"/>
      <c r="X7" s="1263"/>
      <c r="Y7" s="1263"/>
      <c r="Z7" s="1256"/>
      <c r="AA7" s="1256"/>
    </row>
    <row r="8" spans="1:27" ht="16.5" customHeight="1">
      <c r="A8" s="1263"/>
      <c r="B8" s="1263"/>
      <c r="C8" s="1263"/>
      <c r="D8" s="1263"/>
      <c r="E8" s="1263"/>
      <c r="F8" s="1263"/>
      <c r="G8" s="1263"/>
      <c r="H8" s="1263"/>
      <c r="I8" s="1263"/>
      <c r="J8" s="1263"/>
      <c r="K8" s="270" t="s">
        <v>340</v>
      </c>
      <c r="L8" s="270" t="s">
        <v>103</v>
      </c>
      <c r="M8" s="270" t="s">
        <v>102</v>
      </c>
      <c r="N8" s="270" t="s">
        <v>103</v>
      </c>
      <c r="O8" s="270" t="s">
        <v>102</v>
      </c>
      <c r="P8" s="270" t="s">
        <v>103</v>
      </c>
      <c r="Q8" s="270" t="s">
        <v>102</v>
      </c>
      <c r="R8" s="270" t="s">
        <v>103</v>
      </c>
      <c r="S8" s="270" t="s">
        <v>102</v>
      </c>
      <c r="T8" s="270" t="s">
        <v>103</v>
      </c>
      <c r="U8" s="1263"/>
      <c r="V8" s="1263"/>
      <c r="W8" s="1263"/>
      <c r="X8" s="1263"/>
      <c r="Y8" s="1263"/>
      <c r="Z8" s="1256"/>
      <c r="AA8" s="1256"/>
    </row>
    <row r="9" spans="1:27" s="325" customFormat="1" ht="47.25" customHeight="1" thickBot="1">
      <c r="A9" s="1263"/>
      <c r="B9" s="1263"/>
      <c r="C9" s="910" t="s">
        <v>318</v>
      </c>
      <c r="D9" s="910" t="s">
        <v>319</v>
      </c>
      <c r="E9" s="910" t="s">
        <v>318</v>
      </c>
      <c r="F9" s="910" t="s">
        <v>319</v>
      </c>
      <c r="G9" s="910" t="s">
        <v>318</v>
      </c>
      <c r="H9" s="910" t="s">
        <v>319</v>
      </c>
      <c r="I9" s="910" t="s">
        <v>318</v>
      </c>
      <c r="J9" s="910" t="s">
        <v>319</v>
      </c>
      <c r="K9" s="910" t="s">
        <v>318</v>
      </c>
      <c r="L9" s="910" t="s">
        <v>319</v>
      </c>
      <c r="M9" s="910" t="s">
        <v>318</v>
      </c>
      <c r="N9" s="910" t="s">
        <v>319</v>
      </c>
      <c r="O9" s="910" t="s">
        <v>318</v>
      </c>
      <c r="P9" s="910" t="s">
        <v>319</v>
      </c>
      <c r="Q9" s="910" t="s">
        <v>318</v>
      </c>
      <c r="R9" s="910" t="s">
        <v>319</v>
      </c>
      <c r="S9" s="910" t="s">
        <v>318</v>
      </c>
      <c r="T9" s="910" t="s">
        <v>319</v>
      </c>
      <c r="U9" s="910" t="s">
        <v>318</v>
      </c>
      <c r="V9" s="910" t="s">
        <v>319</v>
      </c>
      <c r="W9" s="910" t="s">
        <v>318</v>
      </c>
      <c r="X9" s="910" t="s">
        <v>319</v>
      </c>
      <c r="Y9" s="910" t="s">
        <v>169</v>
      </c>
      <c r="Z9" s="1256"/>
      <c r="AA9" s="1256"/>
    </row>
    <row r="10" spans="1:27" ht="18.75" customHeight="1">
      <c r="A10" s="326" t="s">
        <v>52</v>
      </c>
      <c r="B10" s="326"/>
      <c r="C10" s="632">
        <v>0</v>
      </c>
      <c r="D10" s="632">
        <v>0</v>
      </c>
      <c r="E10" s="632">
        <v>0</v>
      </c>
      <c r="F10" s="632">
        <v>0</v>
      </c>
      <c r="G10" s="632">
        <v>0</v>
      </c>
      <c r="H10" s="632">
        <v>0</v>
      </c>
      <c r="I10" s="632">
        <v>0</v>
      </c>
      <c r="J10" s="632">
        <v>0</v>
      </c>
      <c r="K10" s="632">
        <v>0</v>
      </c>
      <c r="L10" s="632">
        <v>0</v>
      </c>
      <c r="M10" s="632">
        <v>0</v>
      </c>
      <c r="N10" s="632">
        <v>0</v>
      </c>
      <c r="O10" s="632">
        <v>0</v>
      </c>
      <c r="P10" s="632">
        <v>0</v>
      </c>
      <c r="Q10" s="632">
        <v>0</v>
      </c>
      <c r="R10" s="632">
        <v>0</v>
      </c>
      <c r="S10" s="632">
        <v>0</v>
      </c>
      <c r="T10" s="632">
        <v>0</v>
      </c>
      <c r="U10" s="632">
        <v>0</v>
      </c>
      <c r="V10" s="632">
        <v>0</v>
      </c>
      <c r="W10" s="326">
        <f>SUM(C10,E10,G10,I10,K10,M10,O10,Q10,S10,U10)</f>
        <v>0</v>
      </c>
      <c r="X10" s="326">
        <f>SUM(D10,F10,H10,J10,L10,N10,P10,R10,T10,V10)</f>
        <v>0</v>
      </c>
      <c r="Y10" s="326">
        <f>SUM(W10:X10)</f>
        <v>0</v>
      </c>
      <c r="Z10" s="1199" t="s">
        <v>583</v>
      </c>
      <c r="AA10" s="1199"/>
    </row>
    <row r="11" spans="1:27" ht="18.75" customHeight="1">
      <c r="A11" s="1255" t="s">
        <v>53</v>
      </c>
      <c r="B11" s="1255"/>
      <c r="C11" s="96">
        <v>0</v>
      </c>
      <c r="D11" s="96">
        <v>0</v>
      </c>
      <c r="E11" s="157">
        <v>0</v>
      </c>
      <c r="F11" s="157">
        <v>0</v>
      </c>
      <c r="G11" s="157">
        <v>0</v>
      </c>
      <c r="H11" s="157">
        <v>0</v>
      </c>
      <c r="I11" s="157">
        <v>0</v>
      </c>
      <c r="J11" s="157">
        <v>0</v>
      </c>
      <c r="K11" s="157">
        <v>0</v>
      </c>
      <c r="L11" s="157">
        <v>0</v>
      </c>
      <c r="M11" s="157">
        <v>0</v>
      </c>
      <c r="N11" s="157">
        <v>0</v>
      </c>
      <c r="O11" s="157">
        <v>0</v>
      </c>
      <c r="P11" s="157">
        <v>0</v>
      </c>
      <c r="Q11" s="157">
        <v>0</v>
      </c>
      <c r="R11" s="157">
        <v>0</v>
      </c>
      <c r="S11" s="157">
        <v>0</v>
      </c>
      <c r="T11" s="157">
        <v>0</v>
      </c>
      <c r="U11" s="157">
        <v>0</v>
      </c>
      <c r="V11" s="157">
        <v>0</v>
      </c>
      <c r="W11" s="96">
        <f t="shared" ref="W11:W29" si="0">SUM(C11,E11,G11,I11,K11,M11,O11,Q11,S11,U11)</f>
        <v>0</v>
      </c>
      <c r="X11" s="96">
        <f t="shared" ref="X11:X29" si="1">SUM(D11,F11,H11,J11,L11,N11,P11,R11,T11,V11)</f>
        <v>0</v>
      </c>
      <c r="Y11" s="96">
        <f t="shared" ref="Y11:Y30" si="2">SUM(W11:X11)</f>
        <v>0</v>
      </c>
      <c r="Z11" s="1159" t="s">
        <v>284</v>
      </c>
      <c r="AA11" s="1159"/>
    </row>
    <row r="12" spans="1:27" ht="18.75" customHeight="1">
      <c r="A12" s="1255" t="s">
        <v>54</v>
      </c>
      <c r="B12" s="1255"/>
      <c r="C12" s="96">
        <v>0</v>
      </c>
      <c r="D12" s="96">
        <v>0</v>
      </c>
      <c r="E12" s="157">
        <v>0</v>
      </c>
      <c r="F12" s="157">
        <v>22</v>
      </c>
      <c r="G12" s="157">
        <v>0</v>
      </c>
      <c r="H12" s="157">
        <v>0</v>
      </c>
      <c r="I12" s="157">
        <v>0</v>
      </c>
      <c r="J12" s="157">
        <v>0</v>
      </c>
      <c r="K12" s="157">
        <v>0</v>
      </c>
      <c r="L12" s="157">
        <v>0</v>
      </c>
      <c r="M12" s="157">
        <v>0</v>
      </c>
      <c r="N12" s="157">
        <v>0</v>
      </c>
      <c r="O12" s="157">
        <v>0</v>
      </c>
      <c r="P12" s="157">
        <v>0</v>
      </c>
      <c r="Q12" s="157">
        <v>0</v>
      </c>
      <c r="R12" s="157">
        <v>0</v>
      </c>
      <c r="S12" s="157">
        <v>0</v>
      </c>
      <c r="T12" s="157">
        <v>0</v>
      </c>
      <c r="U12" s="157">
        <v>0</v>
      </c>
      <c r="V12" s="157">
        <v>0</v>
      </c>
      <c r="W12" s="96">
        <f t="shared" si="0"/>
        <v>0</v>
      </c>
      <c r="X12" s="96">
        <f t="shared" si="1"/>
        <v>22</v>
      </c>
      <c r="Y12" s="96">
        <f t="shared" si="2"/>
        <v>22</v>
      </c>
      <c r="Z12" s="1178" t="s">
        <v>175</v>
      </c>
      <c r="AA12" s="1178"/>
    </row>
    <row r="13" spans="1:27" ht="18.75" customHeight="1">
      <c r="A13" s="1255" t="s">
        <v>55</v>
      </c>
      <c r="B13" s="1255"/>
      <c r="C13" s="96">
        <v>0</v>
      </c>
      <c r="D13" s="96">
        <v>0</v>
      </c>
      <c r="E13" s="157">
        <v>9</v>
      </c>
      <c r="F13" s="157">
        <v>15</v>
      </c>
      <c r="G13" s="157">
        <v>0</v>
      </c>
      <c r="H13" s="157">
        <v>0</v>
      </c>
      <c r="I13" s="157">
        <v>0</v>
      </c>
      <c r="J13" s="157">
        <v>0</v>
      </c>
      <c r="K13" s="157">
        <v>2</v>
      </c>
      <c r="L13" s="157">
        <v>2</v>
      </c>
      <c r="M13" s="157">
        <v>0</v>
      </c>
      <c r="N13" s="157">
        <v>0</v>
      </c>
      <c r="O13" s="157">
        <v>0</v>
      </c>
      <c r="P13" s="157">
        <v>0</v>
      </c>
      <c r="Q13" s="157">
        <v>0</v>
      </c>
      <c r="R13" s="157">
        <v>0</v>
      </c>
      <c r="S13" s="157">
        <v>0</v>
      </c>
      <c r="T13" s="157">
        <v>0</v>
      </c>
      <c r="U13" s="157">
        <v>0</v>
      </c>
      <c r="V13" s="157">
        <v>0</v>
      </c>
      <c r="W13" s="96">
        <f t="shared" si="0"/>
        <v>11</v>
      </c>
      <c r="X13" s="96">
        <f t="shared" si="1"/>
        <v>17</v>
      </c>
      <c r="Y13" s="96">
        <f t="shared" si="2"/>
        <v>28</v>
      </c>
      <c r="Z13" s="1178" t="s">
        <v>676</v>
      </c>
      <c r="AA13" s="1178"/>
    </row>
    <row r="14" spans="1:27" ht="18.75" customHeight="1">
      <c r="A14" s="1189" t="s">
        <v>283</v>
      </c>
      <c r="B14" s="309" t="s">
        <v>270</v>
      </c>
      <c r="C14" s="96">
        <v>0</v>
      </c>
      <c r="D14" s="96">
        <v>0</v>
      </c>
      <c r="E14" s="157">
        <v>0</v>
      </c>
      <c r="F14" s="157">
        <v>6</v>
      </c>
      <c r="G14" s="157">
        <v>0</v>
      </c>
      <c r="H14" s="157">
        <v>0</v>
      </c>
      <c r="I14" s="157">
        <v>0</v>
      </c>
      <c r="J14" s="157">
        <v>0</v>
      </c>
      <c r="K14" s="157">
        <v>0</v>
      </c>
      <c r="L14" s="157">
        <v>6</v>
      </c>
      <c r="M14" s="157">
        <v>0</v>
      </c>
      <c r="N14" s="157">
        <v>0</v>
      </c>
      <c r="O14" s="157">
        <v>0</v>
      </c>
      <c r="P14" s="157">
        <v>0</v>
      </c>
      <c r="Q14" s="157">
        <v>0</v>
      </c>
      <c r="R14" s="157">
        <v>0</v>
      </c>
      <c r="S14" s="157">
        <v>0</v>
      </c>
      <c r="T14" s="157">
        <v>0</v>
      </c>
      <c r="U14" s="157">
        <v>0</v>
      </c>
      <c r="V14" s="157">
        <v>0</v>
      </c>
      <c r="W14" s="96">
        <f t="shared" si="0"/>
        <v>0</v>
      </c>
      <c r="X14" s="96">
        <f t="shared" si="1"/>
        <v>12</v>
      </c>
      <c r="Y14" s="96">
        <f t="shared" si="2"/>
        <v>12</v>
      </c>
      <c r="Z14" s="502" t="s">
        <v>288</v>
      </c>
      <c r="AA14" s="1220" t="s">
        <v>167</v>
      </c>
    </row>
    <row r="15" spans="1:27" ht="18.75" customHeight="1">
      <c r="A15" s="1189"/>
      <c r="B15" s="309" t="s">
        <v>271</v>
      </c>
      <c r="C15" s="96">
        <v>0</v>
      </c>
      <c r="D15" s="96">
        <v>0</v>
      </c>
      <c r="E15" s="157">
        <v>0</v>
      </c>
      <c r="F15" s="157">
        <v>7</v>
      </c>
      <c r="G15" s="157">
        <v>0</v>
      </c>
      <c r="H15" s="157">
        <v>1</v>
      </c>
      <c r="I15" s="157">
        <v>0</v>
      </c>
      <c r="J15" s="157">
        <v>0</v>
      </c>
      <c r="K15" s="157">
        <v>0</v>
      </c>
      <c r="L15" s="157">
        <v>5</v>
      </c>
      <c r="M15" s="157">
        <v>0</v>
      </c>
      <c r="N15" s="157">
        <v>7</v>
      </c>
      <c r="O15" s="157">
        <v>0</v>
      </c>
      <c r="P15" s="157">
        <v>0</v>
      </c>
      <c r="Q15" s="157">
        <v>0</v>
      </c>
      <c r="R15" s="157">
        <v>0</v>
      </c>
      <c r="S15" s="157">
        <v>0</v>
      </c>
      <c r="T15" s="157">
        <v>0</v>
      </c>
      <c r="U15" s="157">
        <v>0</v>
      </c>
      <c r="V15" s="157">
        <v>0</v>
      </c>
      <c r="W15" s="96">
        <f t="shared" si="0"/>
        <v>0</v>
      </c>
      <c r="X15" s="96">
        <f t="shared" si="1"/>
        <v>20</v>
      </c>
      <c r="Y15" s="96">
        <f t="shared" si="2"/>
        <v>20</v>
      </c>
      <c r="Z15" s="502" t="s">
        <v>289</v>
      </c>
      <c r="AA15" s="1220"/>
    </row>
    <row r="16" spans="1:27" ht="18.75" customHeight="1">
      <c r="A16" s="1189"/>
      <c r="B16" s="309" t="s">
        <v>272</v>
      </c>
      <c r="C16" s="96">
        <v>2</v>
      </c>
      <c r="D16" s="96">
        <v>4</v>
      </c>
      <c r="E16" s="157">
        <v>20</v>
      </c>
      <c r="F16" s="157">
        <v>18</v>
      </c>
      <c r="G16" s="157">
        <v>0</v>
      </c>
      <c r="H16" s="157">
        <v>0</v>
      </c>
      <c r="I16" s="157">
        <v>0</v>
      </c>
      <c r="J16" s="157">
        <v>0</v>
      </c>
      <c r="K16" s="157">
        <v>7</v>
      </c>
      <c r="L16" s="157">
        <v>8</v>
      </c>
      <c r="M16" s="157">
        <v>0</v>
      </c>
      <c r="N16" s="157">
        <v>0</v>
      </c>
      <c r="O16" s="157">
        <v>0</v>
      </c>
      <c r="P16" s="157">
        <v>0</v>
      </c>
      <c r="Q16" s="157">
        <v>0</v>
      </c>
      <c r="R16" s="157">
        <v>0</v>
      </c>
      <c r="S16" s="157">
        <v>0</v>
      </c>
      <c r="T16" s="157">
        <v>0</v>
      </c>
      <c r="U16" s="157">
        <v>0</v>
      </c>
      <c r="V16" s="157">
        <v>0</v>
      </c>
      <c r="W16" s="96">
        <f t="shared" si="0"/>
        <v>29</v>
      </c>
      <c r="X16" s="96">
        <f t="shared" si="1"/>
        <v>30</v>
      </c>
      <c r="Y16" s="96">
        <f t="shared" si="2"/>
        <v>59</v>
      </c>
      <c r="Z16" s="502" t="s">
        <v>290</v>
      </c>
      <c r="AA16" s="1220"/>
    </row>
    <row r="17" spans="1:27" ht="18.75" customHeight="1">
      <c r="A17" s="1189"/>
      <c r="B17" s="309" t="s">
        <v>267</v>
      </c>
      <c r="C17" s="96">
        <v>0</v>
      </c>
      <c r="D17" s="96">
        <v>0</v>
      </c>
      <c r="E17" s="157">
        <v>0</v>
      </c>
      <c r="F17" s="157">
        <v>0</v>
      </c>
      <c r="G17" s="157">
        <v>0</v>
      </c>
      <c r="H17" s="157">
        <v>0</v>
      </c>
      <c r="I17" s="157">
        <v>0</v>
      </c>
      <c r="J17" s="157">
        <v>0</v>
      </c>
      <c r="K17" s="157">
        <v>0</v>
      </c>
      <c r="L17" s="157">
        <v>0</v>
      </c>
      <c r="M17" s="157">
        <v>0</v>
      </c>
      <c r="N17" s="157">
        <v>0</v>
      </c>
      <c r="O17" s="157">
        <v>0</v>
      </c>
      <c r="P17" s="157">
        <v>0</v>
      </c>
      <c r="Q17" s="157">
        <v>0</v>
      </c>
      <c r="R17" s="157">
        <v>0</v>
      </c>
      <c r="S17" s="157">
        <v>0</v>
      </c>
      <c r="T17" s="157">
        <v>0</v>
      </c>
      <c r="U17" s="157">
        <v>0</v>
      </c>
      <c r="V17" s="157">
        <v>0</v>
      </c>
      <c r="W17" s="96">
        <f t="shared" si="0"/>
        <v>0</v>
      </c>
      <c r="X17" s="96">
        <f t="shared" si="1"/>
        <v>0</v>
      </c>
      <c r="Y17" s="96">
        <f t="shared" si="2"/>
        <v>0</v>
      </c>
      <c r="Z17" s="502" t="s">
        <v>291</v>
      </c>
      <c r="AA17" s="1220"/>
    </row>
    <row r="18" spans="1:27" ht="18.75" customHeight="1">
      <c r="A18" s="1189"/>
      <c r="B18" s="309" t="s">
        <v>268</v>
      </c>
      <c r="C18" s="96">
        <v>0</v>
      </c>
      <c r="D18" s="96">
        <v>0</v>
      </c>
      <c r="E18" s="157">
        <v>5</v>
      </c>
      <c r="F18" s="157">
        <v>15</v>
      </c>
      <c r="G18" s="157">
        <v>1</v>
      </c>
      <c r="H18" s="157">
        <v>0</v>
      </c>
      <c r="I18" s="157">
        <v>0</v>
      </c>
      <c r="J18" s="157">
        <v>2</v>
      </c>
      <c r="K18" s="157">
        <v>3</v>
      </c>
      <c r="L18" s="157">
        <v>2</v>
      </c>
      <c r="M18" s="157">
        <v>0</v>
      </c>
      <c r="N18" s="157">
        <v>0</v>
      </c>
      <c r="O18" s="157">
        <v>0</v>
      </c>
      <c r="P18" s="157">
        <v>0</v>
      </c>
      <c r="Q18" s="157">
        <v>0</v>
      </c>
      <c r="R18" s="157">
        <v>0</v>
      </c>
      <c r="S18" s="157">
        <v>0</v>
      </c>
      <c r="T18" s="157">
        <v>0</v>
      </c>
      <c r="U18" s="157">
        <v>0</v>
      </c>
      <c r="V18" s="157">
        <v>0</v>
      </c>
      <c r="W18" s="96">
        <f t="shared" si="0"/>
        <v>9</v>
      </c>
      <c r="X18" s="96">
        <f t="shared" si="1"/>
        <v>19</v>
      </c>
      <c r="Y18" s="96">
        <f t="shared" si="2"/>
        <v>28</v>
      </c>
      <c r="Z18" s="502" t="s">
        <v>292</v>
      </c>
      <c r="AA18" s="1220"/>
    </row>
    <row r="19" spans="1:27" ht="18.75" customHeight="1">
      <c r="A19" s="1189"/>
      <c r="B19" s="309" t="s">
        <v>269</v>
      </c>
      <c r="C19" s="96">
        <v>0</v>
      </c>
      <c r="D19" s="96">
        <v>0</v>
      </c>
      <c r="E19" s="157">
        <v>5</v>
      </c>
      <c r="F19" s="157">
        <v>25</v>
      </c>
      <c r="G19" s="157">
        <v>0</v>
      </c>
      <c r="H19" s="157">
        <v>0</v>
      </c>
      <c r="I19" s="157">
        <v>1</v>
      </c>
      <c r="J19" s="157">
        <v>3</v>
      </c>
      <c r="K19" s="157">
        <v>2</v>
      </c>
      <c r="L19" s="157">
        <v>3</v>
      </c>
      <c r="M19" s="157">
        <v>0</v>
      </c>
      <c r="N19" s="157">
        <v>8</v>
      </c>
      <c r="O19" s="157">
        <v>0</v>
      </c>
      <c r="P19" s="157">
        <v>0</v>
      </c>
      <c r="Q19" s="157">
        <v>0</v>
      </c>
      <c r="R19" s="157">
        <v>0</v>
      </c>
      <c r="S19" s="157">
        <v>0</v>
      </c>
      <c r="T19" s="157">
        <v>0</v>
      </c>
      <c r="U19" s="157">
        <v>0</v>
      </c>
      <c r="V19" s="157">
        <v>0</v>
      </c>
      <c r="W19" s="96">
        <f t="shared" si="0"/>
        <v>8</v>
      </c>
      <c r="X19" s="96">
        <f t="shared" si="1"/>
        <v>39</v>
      </c>
      <c r="Y19" s="96">
        <f t="shared" si="2"/>
        <v>47</v>
      </c>
      <c r="Z19" s="502" t="s">
        <v>293</v>
      </c>
      <c r="AA19" s="1220"/>
    </row>
    <row r="20" spans="1:27" ht="18.75" customHeight="1">
      <c r="A20" s="1170" t="s">
        <v>63</v>
      </c>
      <c r="B20" s="1170"/>
      <c r="C20" s="96">
        <v>0</v>
      </c>
      <c r="D20" s="96">
        <v>0</v>
      </c>
      <c r="E20" s="848">
        <v>0</v>
      </c>
      <c r="F20" s="848">
        <v>0</v>
      </c>
      <c r="G20" s="848">
        <v>0</v>
      </c>
      <c r="H20" s="848">
        <v>0</v>
      </c>
      <c r="I20" s="86">
        <v>0</v>
      </c>
      <c r="J20" s="848">
        <v>0</v>
      </c>
      <c r="K20" s="848">
        <v>0</v>
      </c>
      <c r="L20" s="86">
        <v>0</v>
      </c>
      <c r="M20" s="848">
        <v>0</v>
      </c>
      <c r="N20" s="848">
        <v>0</v>
      </c>
      <c r="O20" s="848">
        <v>0</v>
      </c>
      <c r="P20" s="176">
        <v>0</v>
      </c>
      <c r="Q20" s="176">
        <v>0</v>
      </c>
      <c r="R20" s="176">
        <v>0</v>
      </c>
      <c r="S20" s="176">
        <v>0</v>
      </c>
      <c r="T20" s="176">
        <v>0</v>
      </c>
      <c r="U20" s="176">
        <v>0</v>
      </c>
      <c r="V20" s="176">
        <v>0</v>
      </c>
      <c r="W20" s="96">
        <f t="shared" si="0"/>
        <v>0</v>
      </c>
      <c r="X20" s="96">
        <f t="shared" si="1"/>
        <v>0</v>
      </c>
      <c r="Y20" s="96">
        <f t="shared" si="2"/>
        <v>0</v>
      </c>
      <c r="Z20" s="1178" t="s">
        <v>281</v>
      </c>
      <c r="AA20" s="1178"/>
    </row>
    <row r="21" spans="1:27" ht="18.75" customHeight="1">
      <c r="A21" s="1255" t="s">
        <v>64</v>
      </c>
      <c r="B21" s="1255"/>
      <c r="C21" s="96">
        <v>0</v>
      </c>
      <c r="D21" s="96">
        <v>0</v>
      </c>
      <c r="E21" s="157">
        <v>9</v>
      </c>
      <c r="F21" s="157">
        <v>18</v>
      </c>
      <c r="G21" s="157">
        <v>0</v>
      </c>
      <c r="H21" s="157">
        <v>0</v>
      </c>
      <c r="I21" s="157">
        <v>0</v>
      </c>
      <c r="J21" s="157">
        <v>0</v>
      </c>
      <c r="K21" s="157">
        <v>0</v>
      </c>
      <c r="L21" s="157">
        <v>0</v>
      </c>
      <c r="M21" s="157">
        <v>0</v>
      </c>
      <c r="N21" s="157">
        <v>0</v>
      </c>
      <c r="O21" s="157">
        <v>0</v>
      </c>
      <c r="P21" s="157">
        <v>0</v>
      </c>
      <c r="Q21" s="157">
        <v>0</v>
      </c>
      <c r="R21" s="157">
        <v>0</v>
      </c>
      <c r="S21" s="157">
        <v>0</v>
      </c>
      <c r="T21" s="157">
        <v>0</v>
      </c>
      <c r="U21" s="157">
        <v>0</v>
      </c>
      <c r="V21" s="157">
        <v>0</v>
      </c>
      <c r="W21" s="96">
        <f t="shared" si="0"/>
        <v>9</v>
      </c>
      <c r="X21" s="96">
        <f t="shared" si="1"/>
        <v>18</v>
      </c>
      <c r="Y21" s="96">
        <f t="shared" si="2"/>
        <v>27</v>
      </c>
      <c r="Z21" s="1178" t="s">
        <v>177</v>
      </c>
      <c r="AA21" s="1178"/>
    </row>
    <row r="22" spans="1:27" ht="18.75" customHeight="1">
      <c r="A22" s="1255" t="s">
        <v>65</v>
      </c>
      <c r="B22" s="1255"/>
      <c r="C22" s="96">
        <v>0</v>
      </c>
      <c r="D22" s="96">
        <v>0</v>
      </c>
      <c r="E22" s="157">
        <v>0</v>
      </c>
      <c r="F22" s="157">
        <v>19</v>
      </c>
      <c r="G22" s="157">
        <v>0</v>
      </c>
      <c r="H22" s="157">
        <v>0</v>
      </c>
      <c r="I22" s="157">
        <v>0</v>
      </c>
      <c r="J22" s="157">
        <v>0</v>
      </c>
      <c r="K22" s="157">
        <v>0</v>
      </c>
      <c r="L22" s="157">
        <v>0</v>
      </c>
      <c r="M22" s="157">
        <v>0</v>
      </c>
      <c r="N22" s="157">
        <v>1</v>
      </c>
      <c r="O22" s="157">
        <v>0</v>
      </c>
      <c r="P22" s="157">
        <v>0</v>
      </c>
      <c r="Q22" s="157">
        <v>0</v>
      </c>
      <c r="R22" s="157">
        <v>0</v>
      </c>
      <c r="S22" s="157">
        <v>0</v>
      </c>
      <c r="T22" s="157">
        <v>0</v>
      </c>
      <c r="U22" s="157">
        <v>0</v>
      </c>
      <c r="V22" s="157">
        <v>0</v>
      </c>
      <c r="W22" s="96">
        <f t="shared" si="0"/>
        <v>0</v>
      </c>
      <c r="X22" s="96">
        <f t="shared" si="1"/>
        <v>20</v>
      </c>
      <c r="Y22" s="96">
        <f t="shared" si="2"/>
        <v>20</v>
      </c>
      <c r="Z22" s="1178" t="s">
        <v>178</v>
      </c>
      <c r="AA22" s="1178"/>
    </row>
    <row r="23" spans="1:27" ht="18.75" customHeight="1">
      <c r="A23" s="1255" t="s">
        <v>66</v>
      </c>
      <c r="B23" s="1255"/>
      <c r="C23" s="96">
        <v>0</v>
      </c>
      <c r="D23" s="96">
        <v>0</v>
      </c>
      <c r="E23" s="157">
        <v>9</v>
      </c>
      <c r="F23" s="157">
        <v>31</v>
      </c>
      <c r="G23" s="157">
        <v>2</v>
      </c>
      <c r="H23" s="157">
        <v>0</v>
      </c>
      <c r="I23" s="157">
        <v>0</v>
      </c>
      <c r="J23" s="157">
        <v>0</v>
      </c>
      <c r="K23" s="157">
        <v>13</v>
      </c>
      <c r="L23" s="157">
        <v>14</v>
      </c>
      <c r="M23" s="157">
        <v>4</v>
      </c>
      <c r="N23" s="157">
        <v>4</v>
      </c>
      <c r="O23" s="157">
        <v>0</v>
      </c>
      <c r="P23" s="157">
        <v>0</v>
      </c>
      <c r="Q23" s="157">
        <v>0</v>
      </c>
      <c r="R23" s="157">
        <v>0</v>
      </c>
      <c r="S23" s="157">
        <v>0</v>
      </c>
      <c r="T23" s="157">
        <v>0</v>
      </c>
      <c r="U23" s="157">
        <v>0</v>
      </c>
      <c r="V23" s="157">
        <v>0</v>
      </c>
      <c r="W23" s="96">
        <f t="shared" si="0"/>
        <v>28</v>
      </c>
      <c r="X23" s="96">
        <f t="shared" si="1"/>
        <v>49</v>
      </c>
      <c r="Y23" s="96">
        <f t="shared" si="2"/>
        <v>77</v>
      </c>
      <c r="Z23" s="1178" t="s">
        <v>285</v>
      </c>
      <c r="AA23" s="1178"/>
    </row>
    <row r="24" spans="1:27" ht="18.75" customHeight="1">
      <c r="A24" s="1255" t="s">
        <v>133</v>
      </c>
      <c r="B24" s="1255"/>
      <c r="C24" s="96">
        <v>0</v>
      </c>
      <c r="D24" s="96">
        <v>1</v>
      </c>
      <c r="E24" s="157">
        <v>17</v>
      </c>
      <c r="F24" s="157">
        <v>21</v>
      </c>
      <c r="G24" s="157">
        <v>1</v>
      </c>
      <c r="H24" s="157">
        <v>0</v>
      </c>
      <c r="I24" s="157">
        <v>1</v>
      </c>
      <c r="J24" s="157">
        <v>0</v>
      </c>
      <c r="K24" s="157">
        <v>2</v>
      </c>
      <c r="L24" s="157">
        <v>6</v>
      </c>
      <c r="M24" s="157">
        <v>0</v>
      </c>
      <c r="N24" s="157">
        <v>0</v>
      </c>
      <c r="O24" s="157">
        <v>0</v>
      </c>
      <c r="P24" s="157">
        <v>0</v>
      </c>
      <c r="Q24" s="157">
        <v>0</v>
      </c>
      <c r="R24" s="157">
        <v>0</v>
      </c>
      <c r="S24" s="157">
        <v>0</v>
      </c>
      <c r="T24" s="157">
        <v>0</v>
      </c>
      <c r="U24" s="157">
        <v>0</v>
      </c>
      <c r="V24" s="157">
        <v>0</v>
      </c>
      <c r="W24" s="96">
        <f t="shared" si="0"/>
        <v>21</v>
      </c>
      <c r="X24" s="96">
        <f t="shared" si="1"/>
        <v>28</v>
      </c>
      <c r="Y24" s="96">
        <f t="shared" si="2"/>
        <v>49</v>
      </c>
      <c r="Z24" s="1178" t="s">
        <v>853</v>
      </c>
      <c r="AA24" s="1178"/>
    </row>
    <row r="25" spans="1:27" ht="18.75" customHeight="1">
      <c r="A25" s="1255" t="s">
        <v>68</v>
      </c>
      <c r="B25" s="1255"/>
      <c r="C25" s="96">
        <v>0</v>
      </c>
      <c r="D25" s="96">
        <v>0</v>
      </c>
      <c r="E25" s="157">
        <v>0</v>
      </c>
      <c r="F25" s="157">
        <v>9</v>
      </c>
      <c r="G25" s="157">
        <v>0</v>
      </c>
      <c r="H25" s="157">
        <v>0</v>
      </c>
      <c r="I25" s="157">
        <v>0</v>
      </c>
      <c r="J25" s="157">
        <v>0</v>
      </c>
      <c r="K25" s="157">
        <v>0</v>
      </c>
      <c r="L25" s="157">
        <v>0</v>
      </c>
      <c r="M25" s="157">
        <v>0</v>
      </c>
      <c r="N25" s="157">
        <v>0</v>
      </c>
      <c r="O25" s="157">
        <v>0</v>
      </c>
      <c r="P25" s="157">
        <v>0</v>
      </c>
      <c r="Q25" s="157">
        <v>0</v>
      </c>
      <c r="R25" s="157">
        <v>0</v>
      </c>
      <c r="S25" s="157">
        <v>0</v>
      </c>
      <c r="T25" s="157">
        <v>0</v>
      </c>
      <c r="U25" s="157">
        <v>0</v>
      </c>
      <c r="V25" s="157">
        <v>0</v>
      </c>
      <c r="W25" s="96">
        <f t="shared" si="0"/>
        <v>0</v>
      </c>
      <c r="X25" s="96">
        <f t="shared" si="1"/>
        <v>9</v>
      </c>
      <c r="Y25" s="96">
        <f t="shared" si="2"/>
        <v>9</v>
      </c>
      <c r="Z25" s="1178" t="s">
        <v>287</v>
      </c>
      <c r="AA25" s="1178"/>
    </row>
    <row r="26" spans="1:27" ht="18.75" customHeight="1">
      <c r="A26" s="1255" t="s">
        <v>69</v>
      </c>
      <c r="B26" s="1255"/>
      <c r="C26" s="96">
        <v>0</v>
      </c>
      <c r="D26" s="96">
        <v>0</v>
      </c>
      <c r="E26" s="157">
        <v>4</v>
      </c>
      <c r="F26" s="157">
        <v>14</v>
      </c>
      <c r="G26" s="157">
        <v>0</v>
      </c>
      <c r="H26" s="157">
        <v>0</v>
      </c>
      <c r="I26" s="157">
        <v>0</v>
      </c>
      <c r="J26" s="157">
        <v>0</v>
      </c>
      <c r="K26" s="157">
        <v>1</v>
      </c>
      <c r="L26" s="157">
        <v>3</v>
      </c>
      <c r="M26" s="157">
        <v>0</v>
      </c>
      <c r="N26" s="157">
        <v>0</v>
      </c>
      <c r="O26" s="157">
        <v>0</v>
      </c>
      <c r="P26" s="157">
        <v>0</v>
      </c>
      <c r="Q26" s="157">
        <v>1</v>
      </c>
      <c r="R26" s="157">
        <v>0</v>
      </c>
      <c r="S26" s="157">
        <v>0</v>
      </c>
      <c r="T26" s="157">
        <v>0</v>
      </c>
      <c r="U26" s="157">
        <v>0</v>
      </c>
      <c r="V26" s="157">
        <v>0</v>
      </c>
      <c r="W26" s="96">
        <f t="shared" si="0"/>
        <v>6</v>
      </c>
      <c r="X26" s="96">
        <f t="shared" si="1"/>
        <v>17</v>
      </c>
      <c r="Y26" s="96">
        <f t="shared" si="2"/>
        <v>23</v>
      </c>
      <c r="Z26" s="1178" t="s">
        <v>182</v>
      </c>
      <c r="AA26" s="1178"/>
    </row>
    <row r="27" spans="1:27" ht="18.75" customHeight="1">
      <c r="A27" s="1255" t="s">
        <v>70</v>
      </c>
      <c r="B27" s="1255"/>
      <c r="C27" s="96">
        <v>0</v>
      </c>
      <c r="D27" s="96">
        <v>0</v>
      </c>
      <c r="E27" s="157">
        <v>0</v>
      </c>
      <c r="F27" s="157">
        <v>14</v>
      </c>
      <c r="G27" s="157">
        <v>0</v>
      </c>
      <c r="H27" s="157">
        <v>0</v>
      </c>
      <c r="I27" s="157">
        <v>0</v>
      </c>
      <c r="J27" s="157">
        <v>0</v>
      </c>
      <c r="K27" s="157">
        <v>0</v>
      </c>
      <c r="L27" s="157">
        <v>0</v>
      </c>
      <c r="M27" s="157">
        <v>0</v>
      </c>
      <c r="N27" s="157">
        <v>3</v>
      </c>
      <c r="O27" s="157">
        <v>0</v>
      </c>
      <c r="P27" s="157">
        <v>0</v>
      </c>
      <c r="Q27" s="157">
        <v>0</v>
      </c>
      <c r="R27" s="157">
        <v>0</v>
      </c>
      <c r="S27" s="157">
        <v>0</v>
      </c>
      <c r="T27" s="157">
        <v>0</v>
      </c>
      <c r="U27" s="157">
        <v>0</v>
      </c>
      <c r="V27" s="157">
        <v>0</v>
      </c>
      <c r="W27" s="96">
        <f t="shared" si="0"/>
        <v>0</v>
      </c>
      <c r="X27" s="96">
        <f t="shared" si="1"/>
        <v>17</v>
      </c>
      <c r="Y27" s="96">
        <f t="shared" si="2"/>
        <v>17</v>
      </c>
      <c r="Z27" s="1178" t="s">
        <v>183</v>
      </c>
      <c r="AA27" s="1178"/>
    </row>
    <row r="28" spans="1:27" ht="18.75" customHeight="1">
      <c r="A28" s="1255" t="s">
        <v>71</v>
      </c>
      <c r="B28" s="1255"/>
      <c r="C28" s="96">
        <v>0</v>
      </c>
      <c r="D28" s="96">
        <v>0</v>
      </c>
      <c r="E28" s="157">
        <v>12</v>
      </c>
      <c r="F28" s="157">
        <v>18</v>
      </c>
      <c r="G28" s="157">
        <v>0</v>
      </c>
      <c r="H28" s="157">
        <v>0</v>
      </c>
      <c r="I28" s="157">
        <v>0</v>
      </c>
      <c r="J28" s="157">
        <v>0</v>
      </c>
      <c r="K28" s="157">
        <v>0</v>
      </c>
      <c r="L28" s="157">
        <v>4</v>
      </c>
      <c r="M28" s="157">
        <v>0</v>
      </c>
      <c r="N28" s="157">
        <v>0</v>
      </c>
      <c r="O28" s="157">
        <v>0</v>
      </c>
      <c r="P28" s="157">
        <v>0</v>
      </c>
      <c r="Q28" s="157">
        <v>0</v>
      </c>
      <c r="R28" s="157">
        <v>0</v>
      </c>
      <c r="S28" s="157">
        <v>0</v>
      </c>
      <c r="T28" s="157">
        <v>0</v>
      </c>
      <c r="U28" s="157">
        <v>0</v>
      </c>
      <c r="V28" s="157">
        <v>0</v>
      </c>
      <c r="W28" s="96">
        <f t="shared" si="0"/>
        <v>12</v>
      </c>
      <c r="X28" s="96">
        <f t="shared" si="1"/>
        <v>22</v>
      </c>
      <c r="Y28" s="96">
        <f t="shared" si="2"/>
        <v>34</v>
      </c>
      <c r="Z28" s="1178" t="s">
        <v>671</v>
      </c>
      <c r="AA28" s="1178"/>
    </row>
    <row r="29" spans="1:27" ht="18.75" customHeight="1" thickBot="1">
      <c r="A29" s="1257" t="s">
        <v>72</v>
      </c>
      <c r="B29" s="1257"/>
      <c r="C29" s="909">
        <v>0</v>
      </c>
      <c r="D29" s="909">
        <v>0</v>
      </c>
      <c r="E29" s="911">
        <v>9</v>
      </c>
      <c r="F29" s="911">
        <v>20</v>
      </c>
      <c r="G29" s="911">
        <v>0</v>
      </c>
      <c r="H29" s="911">
        <v>0</v>
      </c>
      <c r="I29" s="911">
        <v>0</v>
      </c>
      <c r="J29" s="911">
        <v>1</v>
      </c>
      <c r="K29" s="911">
        <v>1</v>
      </c>
      <c r="L29" s="911">
        <v>1</v>
      </c>
      <c r="M29" s="911">
        <v>0</v>
      </c>
      <c r="N29" s="911">
        <v>0</v>
      </c>
      <c r="O29" s="911">
        <v>0</v>
      </c>
      <c r="P29" s="911">
        <v>0</v>
      </c>
      <c r="Q29" s="911">
        <v>0</v>
      </c>
      <c r="R29" s="911">
        <v>0</v>
      </c>
      <c r="S29" s="911">
        <v>0</v>
      </c>
      <c r="T29" s="911">
        <v>0</v>
      </c>
      <c r="U29" s="911">
        <v>0</v>
      </c>
      <c r="V29" s="911">
        <v>0</v>
      </c>
      <c r="W29" s="861">
        <f t="shared" si="0"/>
        <v>10</v>
      </c>
      <c r="X29" s="861">
        <f t="shared" si="1"/>
        <v>22</v>
      </c>
      <c r="Y29" s="861">
        <f t="shared" si="2"/>
        <v>32</v>
      </c>
      <c r="Z29" s="1258" t="s">
        <v>282</v>
      </c>
      <c r="AA29" s="1258"/>
    </row>
    <row r="30" spans="1:27" ht="18.75" customHeight="1" thickBot="1">
      <c r="A30" s="1259" t="s">
        <v>32</v>
      </c>
      <c r="B30" s="1259"/>
      <c r="C30" s="631">
        <f>SUM(C10:C29)</f>
        <v>2</v>
      </c>
      <c r="D30" s="631">
        <f t="shared" ref="D30:V30" si="3">SUM(D10:D29)</f>
        <v>5</v>
      </c>
      <c r="E30" s="631">
        <f t="shared" si="3"/>
        <v>99</v>
      </c>
      <c r="F30" s="631">
        <f t="shared" si="3"/>
        <v>272</v>
      </c>
      <c r="G30" s="631">
        <f t="shared" si="3"/>
        <v>4</v>
      </c>
      <c r="H30" s="631">
        <f t="shared" si="3"/>
        <v>1</v>
      </c>
      <c r="I30" s="631">
        <f t="shared" si="3"/>
        <v>2</v>
      </c>
      <c r="J30" s="631">
        <f t="shared" si="3"/>
        <v>6</v>
      </c>
      <c r="K30" s="631">
        <f t="shared" si="3"/>
        <v>31</v>
      </c>
      <c r="L30" s="631">
        <f t="shared" si="3"/>
        <v>54</v>
      </c>
      <c r="M30" s="631">
        <f t="shared" si="3"/>
        <v>4</v>
      </c>
      <c r="N30" s="631">
        <f t="shared" si="3"/>
        <v>23</v>
      </c>
      <c r="O30" s="631">
        <f t="shared" si="3"/>
        <v>0</v>
      </c>
      <c r="P30" s="631">
        <f t="shared" si="3"/>
        <v>0</v>
      </c>
      <c r="Q30" s="631">
        <f t="shared" si="3"/>
        <v>1</v>
      </c>
      <c r="R30" s="631">
        <f t="shared" si="3"/>
        <v>0</v>
      </c>
      <c r="S30" s="631">
        <f t="shared" si="3"/>
        <v>0</v>
      </c>
      <c r="T30" s="631">
        <f t="shared" si="3"/>
        <v>0</v>
      </c>
      <c r="U30" s="631">
        <f t="shared" si="3"/>
        <v>0</v>
      </c>
      <c r="V30" s="631">
        <f t="shared" si="3"/>
        <v>0</v>
      </c>
      <c r="W30" s="631">
        <f t="shared" ref="W30:X30" si="4">SUM(W10:W29)</f>
        <v>143</v>
      </c>
      <c r="X30" s="631">
        <f t="shared" si="4"/>
        <v>361</v>
      </c>
      <c r="Y30" s="859">
        <f t="shared" si="2"/>
        <v>504</v>
      </c>
      <c r="Z30" s="1260" t="s">
        <v>169</v>
      </c>
      <c r="AA30" s="1260"/>
    </row>
    <row r="31" spans="1:27" ht="16.5" thickTop="1">
      <c r="C31" s="303"/>
      <c r="D31" s="303"/>
      <c r="E31" s="303"/>
      <c r="F31" s="303"/>
      <c r="G31" s="303"/>
      <c r="H31" s="303"/>
      <c r="I31" s="303"/>
      <c r="J31" s="303"/>
      <c r="K31" s="303"/>
      <c r="L31" s="303"/>
      <c r="M31" s="303"/>
      <c r="N31" s="303"/>
      <c r="O31" s="303"/>
      <c r="P31" s="303"/>
      <c r="Q31" s="303"/>
      <c r="R31" s="303"/>
      <c r="S31" s="303"/>
      <c r="T31" s="303"/>
      <c r="U31" s="303"/>
      <c r="V31" s="303"/>
      <c r="W31" s="303"/>
      <c r="X31" s="303"/>
      <c r="Y31" s="312"/>
      <c r="Z31" s="322"/>
      <c r="AA31" s="322"/>
    </row>
    <row r="32" spans="1:27" ht="15.75">
      <c r="C32" s="303"/>
      <c r="D32" s="303"/>
      <c r="E32" s="303"/>
      <c r="F32" s="303"/>
      <c r="G32" s="303"/>
      <c r="H32" s="303"/>
      <c r="I32" s="303"/>
      <c r="J32" s="303"/>
      <c r="K32" s="303"/>
      <c r="L32" s="303"/>
      <c r="M32" s="303"/>
      <c r="N32" s="303"/>
      <c r="O32" s="303"/>
      <c r="P32" s="303"/>
      <c r="Q32" s="303"/>
      <c r="R32" s="303"/>
      <c r="S32" s="303"/>
      <c r="T32" s="303"/>
      <c r="U32" s="303"/>
      <c r="V32" s="303"/>
      <c r="W32" s="303"/>
      <c r="X32" s="303"/>
      <c r="Y32" s="312"/>
      <c r="Z32" s="322"/>
      <c r="AA32" s="322"/>
    </row>
    <row r="33" spans="3:27">
      <c r="Y33" s="303"/>
      <c r="Z33" s="322"/>
      <c r="AA33" s="322"/>
    </row>
    <row r="34" spans="3:27">
      <c r="Y34" s="303"/>
    </row>
    <row r="35" spans="3:27">
      <c r="Y35" s="303"/>
    </row>
    <row r="36" spans="3:27">
      <c r="Y36" s="303"/>
    </row>
    <row r="37" spans="3:27">
      <c r="Y37" s="303"/>
    </row>
    <row r="45" spans="3:27">
      <c r="C45" s="140"/>
      <c r="D45" s="140"/>
      <c r="E45" s="140"/>
      <c r="F45" s="140"/>
      <c r="G45" s="140"/>
      <c r="H45" s="140"/>
      <c r="I45" s="140"/>
      <c r="J45" s="140"/>
      <c r="K45" s="140"/>
      <c r="L45" s="140"/>
      <c r="M45" s="140"/>
      <c r="N45" s="140"/>
      <c r="O45" s="140"/>
    </row>
    <row r="46" spans="3:27">
      <c r="C46" s="140"/>
      <c r="D46" s="140"/>
      <c r="E46" s="140"/>
      <c r="F46" s="140"/>
      <c r="G46" s="140"/>
      <c r="H46" s="140"/>
      <c r="I46" s="140"/>
      <c r="J46" s="140"/>
      <c r="K46" s="140"/>
      <c r="L46" s="140"/>
      <c r="M46" s="140"/>
      <c r="N46" s="140"/>
      <c r="O46" s="140"/>
    </row>
    <row r="47" spans="3:27">
      <c r="C47" s="140"/>
      <c r="D47" s="140"/>
      <c r="E47" s="140"/>
      <c r="F47" s="140"/>
      <c r="G47" s="140"/>
      <c r="H47" s="140"/>
      <c r="I47" s="140"/>
      <c r="J47" s="140"/>
      <c r="K47" s="140"/>
      <c r="L47" s="140"/>
      <c r="M47" s="140"/>
      <c r="N47" s="140"/>
      <c r="O47" s="140"/>
    </row>
    <row r="48" spans="3:27">
      <c r="C48" s="140"/>
      <c r="D48" s="140"/>
      <c r="E48" s="140"/>
      <c r="F48" s="140"/>
      <c r="G48" s="140"/>
      <c r="H48" s="140"/>
      <c r="I48" s="140"/>
      <c r="J48" s="140"/>
      <c r="K48" s="140"/>
      <c r="L48" s="140"/>
      <c r="M48" s="140"/>
      <c r="N48" s="140"/>
      <c r="O48" s="140"/>
    </row>
  </sheetData>
  <protectedRanges>
    <protectedRange sqref="G20:N20" name="نطاق1"/>
  </protectedRanges>
  <mergeCells count="76">
    <mergeCell ref="W4:Y4"/>
    <mergeCell ref="A1:AA1"/>
    <mergeCell ref="A2:AA2"/>
    <mergeCell ref="A3:C3"/>
    <mergeCell ref="Z3:AA3"/>
    <mergeCell ref="A4:B9"/>
    <mergeCell ref="G4:H4"/>
    <mergeCell ref="C4:D4"/>
    <mergeCell ref="E4:F4"/>
    <mergeCell ref="I4:J4"/>
    <mergeCell ref="K4:N4"/>
    <mergeCell ref="O4:T4"/>
    <mergeCell ref="U4:V4"/>
    <mergeCell ref="Z4:AA9"/>
    <mergeCell ref="G5:H5"/>
    <mergeCell ref="C5:D5"/>
    <mergeCell ref="K5:N5"/>
    <mergeCell ref="O5:T5"/>
    <mergeCell ref="U6:U8"/>
    <mergeCell ref="U5:V5"/>
    <mergeCell ref="W5:Y5"/>
    <mergeCell ref="H6:H8"/>
    <mergeCell ref="I6:I8"/>
    <mergeCell ref="J6:J8"/>
    <mergeCell ref="E5:F5"/>
    <mergeCell ref="I5:J5"/>
    <mergeCell ref="C6:C8"/>
    <mergeCell ref="D6:D8"/>
    <mergeCell ref="E6:E8"/>
    <mergeCell ref="F6:F8"/>
    <mergeCell ref="G6:G8"/>
    <mergeCell ref="A13:B13"/>
    <mergeCell ref="Z13:AA13"/>
    <mergeCell ref="V6:V8"/>
    <mergeCell ref="W6:W8"/>
    <mergeCell ref="X6:X8"/>
    <mergeCell ref="Y6:Y8"/>
    <mergeCell ref="K7:L7"/>
    <mergeCell ref="M7:N7"/>
    <mergeCell ref="O7:P7"/>
    <mergeCell ref="Q7:R7"/>
    <mergeCell ref="S7:T7"/>
    <mergeCell ref="K6:L6"/>
    <mergeCell ref="M6:N6"/>
    <mergeCell ref="O6:P6"/>
    <mergeCell ref="Q6:R6"/>
    <mergeCell ref="S6:T6"/>
    <mergeCell ref="Z10:AA10"/>
    <mergeCell ref="A11:B11"/>
    <mergeCell ref="Z11:AA11"/>
    <mergeCell ref="A12:B12"/>
    <mergeCell ref="Z12:AA12"/>
    <mergeCell ref="A14:A19"/>
    <mergeCell ref="AA14:AA19"/>
    <mergeCell ref="A20:B20"/>
    <mergeCell ref="Z20:AA20"/>
    <mergeCell ref="A21:B21"/>
    <mergeCell ref="Z21:AA21"/>
    <mergeCell ref="A22:B22"/>
    <mergeCell ref="Z22:AA22"/>
    <mergeCell ref="A23:B23"/>
    <mergeCell ref="Z23:AA23"/>
    <mergeCell ref="A24:B24"/>
    <mergeCell ref="Z24:AA24"/>
    <mergeCell ref="A25:B25"/>
    <mergeCell ref="Z25:AA25"/>
    <mergeCell ref="A26:B26"/>
    <mergeCell ref="Z26:AA26"/>
    <mergeCell ref="A27:B27"/>
    <mergeCell ref="Z27:AA27"/>
    <mergeCell ref="A28:B28"/>
    <mergeCell ref="Z28:AA28"/>
    <mergeCell ref="A29:B29"/>
    <mergeCell ref="Z29:AA29"/>
    <mergeCell ref="A30:B30"/>
    <mergeCell ref="Z30:AA30"/>
  </mergeCells>
  <printOptions horizontalCentered="1"/>
  <pageMargins left="0.5" right="0.5" top="1" bottom="0.5" header="1" footer="0.5"/>
  <pageSetup paperSize="9" scale="75" firstPageNumber="57" orientation="landscape" useFirstPageNumber="1"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tabColor theme="7" tint="-0.249977111117893"/>
  </sheetPr>
  <dimension ref="A1:T119"/>
  <sheetViews>
    <sheetView rightToLeft="1" view="pageBreakPreview" zoomScale="80" zoomScaleSheetLayoutView="80" workbookViewId="0">
      <selection activeCell="AA59" sqref="AA59"/>
    </sheetView>
  </sheetViews>
  <sheetFormatPr defaultRowHeight="12.75"/>
  <cols>
    <col min="1" max="1" width="5.5703125" style="121" customWidth="1"/>
    <col min="2" max="2" width="10.28515625" style="121" customWidth="1"/>
    <col min="3" max="14" width="9.5703125" style="121" customWidth="1"/>
    <col min="15" max="15" width="16.140625" style="121" customWidth="1"/>
    <col min="16" max="16" width="5.42578125" style="121" customWidth="1"/>
    <col min="17" max="16384" width="9.140625" style="121"/>
  </cols>
  <sheetData>
    <row r="1" spans="1:20" ht="35.25" customHeight="1">
      <c r="A1" s="1152" t="s">
        <v>1324</v>
      </c>
      <c r="B1" s="1152"/>
      <c r="C1" s="1152"/>
      <c r="D1" s="1152"/>
      <c r="E1" s="1152"/>
      <c r="F1" s="1152"/>
      <c r="G1" s="1152"/>
      <c r="H1" s="1152"/>
      <c r="I1" s="1152"/>
      <c r="J1" s="1152"/>
      <c r="K1" s="1152"/>
      <c r="L1" s="1152"/>
      <c r="M1" s="1152"/>
      <c r="N1" s="1152"/>
      <c r="O1" s="1152"/>
      <c r="P1" s="1152"/>
    </row>
    <row r="2" spans="1:20" ht="36" customHeight="1">
      <c r="A2" s="1193" t="s">
        <v>845</v>
      </c>
      <c r="B2" s="1193"/>
      <c r="C2" s="1193"/>
      <c r="D2" s="1193"/>
      <c r="E2" s="1193"/>
      <c r="F2" s="1193"/>
      <c r="G2" s="1193"/>
      <c r="H2" s="1193"/>
      <c r="I2" s="1193"/>
      <c r="J2" s="1193"/>
      <c r="K2" s="1193"/>
      <c r="L2" s="1193"/>
      <c r="M2" s="1193"/>
      <c r="N2" s="1193"/>
      <c r="O2" s="1193"/>
      <c r="P2" s="1193"/>
    </row>
    <row r="3" spans="1:20" ht="20.25" customHeight="1" thickBot="1">
      <c r="A3" s="1176" t="s">
        <v>1157</v>
      </c>
      <c r="B3" s="1176"/>
      <c r="C3" s="1176"/>
      <c r="D3" s="1176"/>
      <c r="E3" s="1176"/>
      <c r="F3" s="1176"/>
      <c r="G3" s="1176"/>
      <c r="H3" s="1176"/>
      <c r="I3" s="1176"/>
      <c r="J3" s="1176"/>
      <c r="K3" s="1176"/>
      <c r="L3" s="1176"/>
      <c r="M3" s="143"/>
      <c r="N3" s="143"/>
      <c r="O3" s="1154" t="s">
        <v>1158</v>
      </c>
      <c r="P3" s="1154"/>
      <c r="Q3" s="634"/>
      <c r="R3" s="634"/>
      <c r="S3" s="634"/>
      <c r="T3" s="634"/>
    </row>
    <row r="4" spans="1:20" ht="44.25" customHeight="1" thickTop="1">
      <c r="A4" s="1140" t="s">
        <v>40</v>
      </c>
      <c r="B4" s="1140"/>
      <c r="C4" s="1188" t="s">
        <v>699</v>
      </c>
      <c r="D4" s="1188"/>
      <c r="E4" s="1188"/>
      <c r="F4" s="1188" t="s">
        <v>429</v>
      </c>
      <c r="G4" s="1188"/>
      <c r="H4" s="1188"/>
      <c r="I4" s="1140" t="s">
        <v>700</v>
      </c>
      <c r="J4" s="1140"/>
      <c r="K4" s="1140"/>
      <c r="L4" s="1276" t="s">
        <v>432</v>
      </c>
      <c r="M4" s="1276"/>
      <c r="N4" s="1276"/>
      <c r="O4" s="1164" t="s">
        <v>168</v>
      </c>
      <c r="P4" s="1164"/>
      <c r="Q4" s="634"/>
      <c r="R4" s="634"/>
      <c r="S4" s="634"/>
      <c r="T4" s="634"/>
    </row>
    <row r="5" spans="1:20" ht="48" customHeight="1">
      <c r="A5" s="1141"/>
      <c r="B5" s="1141"/>
      <c r="C5" s="1277" t="s">
        <v>701</v>
      </c>
      <c r="D5" s="1277"/>
      <c r="E5" s="1277"/>
      <c r="F5" s="1277" t="s">
        <v>430</v>
      </c>
      <c r="G5" s="1277"/>
      <c r="H5" s="1277"/>
      <c r="I5" s="1277" t="s">
        <v>702</v>
      </c>
      <c r="J5" s="1277"/>
      <c r="K5" s="1277"/>
      <c r="L5" s="1278" t="s">
        <v>433</v>
      </c>
      <c r="M5" s="1278"/>
      <c r="N5" s="1278"/>
      <c r="O5" s="1165"/>
      <c r="P5" s="1165"/>
      <c r="Q5" s="634"/>
      <c r="R5" s="634"/>
      <c r="S5" s="634"/>
      <c r="T5" s="634"/>
    </row>
    <row r="6" spans="1:20" ht="14.25" customHeight="1">
      <c r="A6" s="1141"/>
      <c r="B6" s="1141"/>
      <c r="C6" s="501" t="s">
        <v>102</v>
      </c>
      <c r="D6" s="501" t="s">
        <v>103</v>
      </c>
      <c r="E6" s="501" t="s">
        <v>35</v>
      </c>
      <c r="F6" s="501" t="s">
        <v>102</v>
      </c>
      <c r="G6" s="501" t="s">
        <v>103</v>
      </c>
      <c r="H6" s="501" t="s">
        <v>35</v>
      </c>
      <c r="I6" s="501" t="s">
        <v>102</v>
      </c>
      <c r="J6" s="501" t="s">
        <v>103</v>
      </c>
      <c r="K6" s="501" t="s">
        <v>35</v>
      </c>
      <c r="L6" s="501" t="s">
        <v>102</v>
      </c>
      <c r="M6" s="501" t="s">
        <v>103</v>
      </c>
      <c r="N6" s="501" t="s">
        <v>35</v>
      </c>
      <c r="O6" s="1165"/>
      <c r="P6" s="1165"/>
    </row>
    <row r="7" spans="1:20" ht="19.5" customHeight="1" thickBot="1">
      <c r="A7" s="1141"/>
      <c r="B7" s="1141"/>
      <c r="C7" s="501" t="s">
        <v>318</v>
      </c>
      <c r="D7" s="501" t="s">
        <v>319</v>
      </c>
      <c r="E7" s="501" t="s">
        <v>169</v>
      </c>
      <c r="F7" s="501" t="s">
        <v>318</v>
      </c>
      <c r="G7" s="501" t="s">
        <v>319</v>
      </c>
      <c r="H7" s="501" t="s">
        <v>169</v>
      </c>
      <c r="I7" s="501" t="s">
        <v>318</v>
      </c>
      <c r="J7" s="501" t="s">
        <v>319</v>
      </c>
      <c r="K7" s="501" t="s">
        <v>169</v>
      </c>
      <c r="L7" s="501" t="s">
        <v>318</v>
      </c>
      <c r="M7" s="501" t="s">
        <v>319</v>
      </c>
      <c r="N7" s="501" t="s">
        <v>169</v>
      </c>
      <c r="O7" s="1166"/>
      <c r="P7" s="1166"/>
    </row>
    <row r="8" spans="1:20" ht="22.5" customHeight="1">
      <c r="A8" s="326" t="s">
        <v>52</v>
      </c>
      <c r="B8" s="326"/>
      <c r="C8" s="330">
        <v>0</v>
      </c>
      <c r="D8" s="330">
        <v>0</v>
      </c>
      <c r="E8" s="330">
        <f>SUM(C8:D8)</f>
        <v>0</v>
      </c>
      <c r="F8" s="330">
        <v>0</v>
      </c>
      <c r="G8" s="330">
        <v>0</v>
      </c>
      <c r="H8" s="330">
        <f>SUM(F8:G8)</f>
        <v>0</v>
      </c>
      <c r="I8" s="330">
        <f>F8+C8</f>
        <v>0</v>
      </c>
      <c r="J8" s="330">
        <f>G8+D8</f>
        <v>0</v>
      </c>
      <c r="K8" s="330">
        <f>SUM(I8:J8)</f>
        <v>0</v>
      </c>
      <c r="L8" s="330">
        <v>0</v>
      </c>
      <c r="M8" s="330">
        <v>0</v>
      </c>
      <c r="N8" s="330">
        <f>SUM(L8:M8)</f>
        <v>0</v>
      </c>
      <c r="O8" s="1199" t="s">
        <v>583</v>
      </c>
      <c r="P8" s="1199"/>
    </row>
    <row r="9" spans="1:20" ht="22.5" customHeight="1">
      <c r="A9" s="1255" t="s">
        <v>53</v>
      </c>
      <c r="B9" s="1255"/>
      <c r="C9" s="848">
        <v>0</v>
      </c>
      <c r="D9" s="848">
        <v>0</v>
      </c>
      <c r="E9" s="848">
        <f t="shared" ref="E9:E28" si="0">SUM(C9:D9)</f>
        <v>0</v>
      </c>
      <c r="F9" s="848">
        <v>0</v>
      </c>
      <c r="G9" s="848">
        <v>0</v>
      </c>
      <c r="H9" s="848">
        <f t="shared" ref="H9:H28" si="1">SUM(F9:G9)</f>
        <v>0</v>
      </c>
      <c r="I9" s="848">
        <f t="shared" ref="I9:J27" si="2">F9+C9</f>
        <v>0</v>
      </c>
      <c r="J9" s="848">
        <f t="shared" si="2"/>
        <v>0</v>
      </c>
      <c r="K9" s="848">
        <f t="shared" ref="K9:K27" si="3">SUM(I9:J9)</f>
        <v>0</v>
      </c>
      <c r="L9" s="848">
        <v>0</v>
      </c>
      <c r="M9" s="848">
        <v>0</v>
      </c>
      <c r="N9" s="848">
        <f t="shared" ref="N9:N28" si="4">SUM(L9:M9)</f>
        <v>0</v>
      </c>
      <c r="O9" s="1159" t="s">
        <v>284</v>
      </c>
      <c r="P9" s="1159"/>
    </row>
    <row r="10" spans="1:20" ht="22.5" customHeight="1">
      <c r="A10" s="1255" t="s">
        <v>54</v>
      </c>
      <c r="B10" s="1255"/>
      <c r="C10" s="86">
        <v>0</v>
      </c>
      <c r="D10" s="86">
        <v>20</v>
      </c>
      <c r="E10" s="86">
        <f t="shared" si="0"/>
        <v>20</v>
      </c>
      <c r="F10" s="86">
        <v>0</v>
      </c>
      <c r="G10" s="86">
        <v>2</v>
      </c>
      <c r="H10" s="86">
        <f t="shared" si="1"/>
        <v>2</v>
      </c>
      <c r="I10" s="86">
        <f t="shared" si="2"/>
        <v>0</v>
      </c>
      <c r="J10" s="86">
        <f t="shared" si="2"/>
        <v>22</v>
      </c>
      <c r="K10" s="86">
        <f t="shared" si="3"/>
        <v>22</v>
      </c>
      <c r="L10" s="86">
        <v>0</v>
      </c>
      <c r="M10" s="86">
        <v>0</v>
      </c>
      <c r="N10" s="86">
        <f t="shared" si="4"/>
        <v>0</v>
      </c>
      <c r="O10" s="1178" t="s">
        <v>175</v>
      </c>
      <c r="P10" s="1178"/>
    </row>
    <row r="11" spans="1:20" ht="20.25" customHeight="1">
      <c r="A11" s="1255" t="s">
        <v>55</v>
      </c>
      <c r="B11" s="1255"/>
      <c r="C11" s="86">
        <v>11</v>
      </c>
      <c r="D11" s="86">
        <v>14</v>
      </c>
      <c r="E11" s="86">
        <f t="shared" si="0"/>
        <v>25</v>
      </c>
      <c r="F11" s="86">
        <v>0</v>
      </c>
      <c r="G11" s="86">
        <v>3</v>
      </c>
      <c r="H11" s="86">
        <f t="shared" si="1"/>
        <v>3</v>
      </c>
      <c r="I11" s="86">
        <f t="shared" si="2"/>
        <v>11</v>
      </c>
      <c r="J11" s="86">
        <f t="shared" si="2"/>
        <v>17</v>
      </c>
      <c r="K11" s="86">
        <f t="shared" si="3"/>
        <v>28</v>
      </c>
      <c r="L11" s="86">
        <v>8</v>
      </c>
      <c r="M11" s="86">
        <v>14</v>
      </c>
      <c r="N11" s="86">
        <f t="shared" si="4"/>
        <v>22</v>
      </c>
      <c r="O11" s="1178" t="s">
        <v>676</v>
      </c>
      <c r="P11" s="1178"/>
    </row>
    <row r="12" spans="1:20" ht="20.25" customHeight="1">
      <c r="A12" s="1189" t="s">
        <v>283</v>
      </c>
      <c r="B12" s="873" t="s">
        <v>270</v>
      </c>
      <c r="C12" s="86">
        <v>0</v>
      </c>
      <c r="D12" s="86">
        <v>10</v>
      </c>
      <c r="E12" s="86">
        <f t="shared" si="0"/>
        <v>10</v>
      </c>
      <c r="F12" s="86">
        <v>0</v>
      </c>
      <c r="G12" s="86">
        <v>2</v>
      </c>
      <c r="H12" s="86">
        <f t="shared" si="1"/>
        <v>2</v>
      </c>
      <c r="I12" s="86">
        <f t="shared" si="2"/>
        <v>0</v>
      </c>
      <c r="J12" s="86">
        <f t="shared" si="2"/>
        <v>12</v>
      </c>
      <c r="K12" s="86">
        <f t="shared" si="3"/>
        <v>12</v>
      </c>
      <c r="L12" s="86">
        <v>0</v>
      </c>
      <c r="M12" s="86">
        <v>4</v>
      </c>
      <c r="N12" s="86">
        <f t="shared" si="4"/>
        <v>4</v>
      </c>
      <c r="O12" s="452" t="s">
        <v>288</v>
      </c>
      <c r="P12" s="1226" t="s">
        <v>167</v>
      </c>
    </row>
    <row r="13" spans="1:20" ht="20.25" customHeight="1">
      <c r="A13" s="1189"/>
      <c r="B13" s="873" t="s">
        <v>271</v>
      </c>
      <c r="C13" s="86">
        <v>0</v>
      </c>
      <c r="D13" s="86">
        <v>20</v>
      </c>
      <c r="E13" s="86">
        <f t="shared" si="0"/>
        <v>20</v>
      </c>
      <c r="F13" s="86">
        <v>0</v>
      </c>
      <c r="G13" s="86">
        <v>0</v>
      </c>
      <c r="H13" s="86">
        <f t="shared" si="1"/>
        <v>0</v>
      </c>
      <c r="I13" s="86">
        <f t="shared" si="2"/>
        <v>0</v>
      </c>
      <c r="J13" s="86">
        <f t="shared" si="2"/>
        <v>20</v>
      </c>
      <c r="K13" s="86">
        <f t="shared" si="3"/>
        <v>20</v>
      </c>
      <c r="L13" s="86">
        <v>0</v>
      </c>
      <c r="M13" s="86">
        <v>0</v>
      </c>
      <c r="N13" s="86">
        <f t="shared" si="4"/>
        <v>0</v>
      </c>
      <c r="O13" s="452" t="s">
        <v>289</v>
      </c>
      <c r="P13" s="1226"/>
    </row>
    <row r="14" spans="1:20" ht="20.25" customHeight="1">
      <c r="A14" s="1189"/>
      <c r="B14" s="873" t="s">
        <v>272</v>
      </c>
      <c r="C14" s="86">
        <v>26</v>
      </c>
      <c r="D14" s="86">
        <v>24</v>
      </c>
      <c r="E14" s="86">
        <f t="shared" si="0"/>
        <v>50</v>
      </c>
      <c r="F14" s="86">
        <v>3</v>
      </c>
      <c r="G14" s="86">
        <v>6</v>
      </c>
      <c r="H14" s="86">
        <f t="shared" si="1"/>
        <v>9</v>
      </c>
      <c r="I14" s="86">
        <f t="shared" si="2"/>
        <v>29</v>
      </c>
      <c r="J14" s="86">
        <f t="shared" si="2"/>
        <v>30</v>
      </c>
      <c r="K14" s="86">
        <f t="shared" si="3"/>
        <v>59</v>
      </c>
      <c r="L14" s="86">
        <v>2</v>
      </c>
      <c r="M14" s="86">
        <v>0</v>
      </c>
      <c r="N14" s="86">
        <f t="shared" si="4"/>
        <v>2</v>
      </c>
      <c r="O14" s="452" t="s">
        <v>290</v>
      </c>
      <c r="P14" s="1226"/>
    </row>
    <row r="15" spans="1:20" ht="17.25" customHeight="1">
      <c r="A15" s="1189"/>
      <c r="B15" s="873" t="s">
        <v>267</v>
      </c>
      <c r="C15" s="86">
        <v>0</v>
      </c>
      <c r="D15" s="86">
        <v>0</v>
      </c>
      <c r="E15" s="86">
        <f t="shared" si="0"/>
        <v>0</v>
      </c>
      <c r="F15" s="86">
        <v>0</v>
      </c>
      <c r="G15" s="86">
        <v>0</v>
      </c>
      <c r="H15" s="86">
        <f t="shared" si="1"/>
        <v>0</v>
      </c>
      <c r="I15" s="86">
        <f t="shared" si="2"/>
        <v>0</v>
      </c>
      <c r="J15" s="86">
        <f t="shared" si="2"/>
        <v>0</v>
      </c>
      <c r="K15" s="86">
        <f t="shared" si="3"/>
        <v>0</v>
      </c>
      <c r="L15" s="86">
        <v>0</v>
      </c>
      <c r="M15" s="86">
        <v>0</v>
      </c>
      <c r="N15" s="86">
        <f t="shared" si="4"/>
        <v>0</v>
      </c>
      <c r="O15" s="452" t="s">
        <v>291</v>
      </c>
      <c r="P15" s="1226"/>
    </row>
    <row r="16" spans="1:20" ht="20.25" customHeight="1">
      <c r="A16" s="1189"/>
      <c r="B16" s="873" t="s">
        <v>268</v>
      </c>
      <c r="C16" s="86">
        <v>9</v>
      </c>
      <c r="D16" s="86">
        <v>14</v>
      </c>
      <c r="E16" s="86">
        <f t="shared" si="0"/>
        <v>23</v>
      </c>
      <c r="F16" s="86">
        <v>0</v>
      </c>
      <c r="G16" s="86">
        <v>5</v>
      </c>
      <c r="H16" s="86">
        <f t="shared" si="1"/>
        <v>5</v>
      </c>
      <c r="I16" s="86">
        <f t="shared" si="2"/>
        <v>9</v>
      </c>
      <c r="J16" s="86">
        <f t="shared" si="2"/>
        <v>19</v>
      </c>
      <c r="K16" s="86">
        <f t="shared" si="3"/>
        <v>28</v>
      </c>
      <c r="L16" s="86">
        <v>0</v>
      </c>
      <c r="M16" s="86">
        <v>0</v>
      </c>
      <c r="N16" s="86">
        <f t="shared" si="4"/>
        <v>0</v>
      </c>
      <c r="O16" s="452" t="s">
        <v>292</v>
      </c>
      <c r="P16" s="1226"/>
    </row>
    <row r="17" spans="1:16" ht="20.25" customHeight="1">
      <c r="A17" s="1189"/>
      <c r="B17" s="873" t="s">
        <v>269</v>
      </c>
      <c r="C17" s="86">
        <v>8</v>
      </c>
      <c r="D17" s="86">
        <v>34</v>
      </c>
      <c r="E17" s="86">
        <f t="shared" si="0"/>
        <v>42</v>
      </c>
      <c r="F17" s="86">
        <v>0</v>
      </c>
      <c r="G17" s="86">
        <v>5</v>
      </c>
      <c r="H17" s="86">
        <f t="shared" si="1"/>
        <v>5</v>
      </c>
      <c r="I17" s="86">
        <f t="shared" si="2"/>
        <v>8</v>
      </c>
      <c r="J17" s="86">
        <f t="shared" si="2"/>
        <v>39</v>
      </c>
      <c r="K17" s="86">
        <f t="shared" si="3"/>
        <v>47</v>
      </c>
      <c r="L17" s="86">
        <v>2</v>
      </c>
      <c r="M17" s="86">
        <v>14</v>
      </c>
      <c r="N17" s="86">
        <f t="shared" si="4"/>
        <v>16</v>
      </c>
      <c r="O17" s="452" t="s">
        <v>293</v>
      </c>
      <c r="P17" s="1226"/>
    </row>
    <row r="18" spans="1:16" ht="20.25" customHeight="1">
      <c r="A18" s="1170" t="s">
        <v>63</v>
      </c>
      <c r="B18" s="1170"/>
      <c r="C18" s="86">
        <v>0</v>
      </c>
      <c r="D18" s="86">
        <v>0</v>
      </c>
      <c r="E18" s="86">
        <f t="shared" si="0"/>
        <v>0</v>
      </c>
      <c r="F18" s="86">
        <v>0</v>
      </c>
      <c r="G18" s="86">
        <v>0</v>
      </c>
      <c r="H18" s="86">
        <f t="shared" si="1"/>
        <v>0</v>
      </c>
      <c r="I18" s="86">
        <f t="shared" si="2"/>
        <v>0</v>
      </c>
      <c r="J18" s="86">
        <f t="shared" si="2"/>
        <v>0</v>
      </c>
      <c r="K18" s="86">
        <f t="shared" si="3"/>
        <v>0</v>
      </c>
      <c r="L18" s="86">
        <v>0</v>
      </c>
      <c r="M18" s="86">
        <v>0</v>
      </c>
      <c r="N18" s="86">
        <f t="shared" si="4"/>
        <v>0</v>
      </c>
      <c r="O18" s="1178" t="s">
        <v>281</v>
      </c>
      <c r="P18" s="1178"/>
    </row>
    <row r="19" spans="1:16" ht="20.25" customHeight="1">
      <c r="A19" s="1255" t="s">
        <v>64</v>
      </c>
      <c r="B19" s="1255"/>
      <c r="C19" s="86">
        <v>9</v>
      </c>
      <c r="D19" s="86">
        <v>18</v>
      </c>
      <c r="E19" s="86">
        <f t="shared" si="0"/>
        <v>27</v>
      </c>
      <c r="F19" s="86">
        <v>0</v>
      </c>
      <c r="G19" s="86">
        <v>0</v>
      </c>
      <c r="H19" s="86">
        <f t="shared" si="1"/>
        <v>0</v>
      </c>
      <c r="I19" s="86">
        <f t="shared" si="2"/>
        <v>9</v>
      </c>
      <c r="J19" s="86">
        <f t="shared" si="2"/>
        <v>18</v>
      </c>
      <c r="K19" s="86">
        <f t="shared" si="3"/>
        <v>27</v>
      </c>
      <c r="L19" s="86">
        <v>9</v>
      </c>
      <c r="M19" s="86">
        <v>10</v>
      </c>
      <c r="N19" s="86">
        <f t="shared" si="4"/>
        <v>19</v>
      </c>
      <c r="O19" s="1178" t="s">
        <v>177</v>
      </c>
      <c r="P19" s="1178"/>
    </row>
    <row r="20" spans="1:16" ht="20.25" customHeight="1">
      <c r="A20" s="1255" t="s">
        <v>65</v>
      </c>
      <c r="B20" s="1255"/>
      <c r="C20" s="86">
        <v>0</v>
      </c>
      <c r="D20" s="86">
        <v>17</v>
      </c>
      <c r="E20" s="86">
        <f t="shared" si="0"/>
        <v>17</v>
      </c>
      <c r="F20" s="86">
        <v>0</v>
      </c>
      <c r="G20" s="86">
        <v>3</v>
      </c>
      <c r="H20" s="86">
        <f t="shared" si="1"/>
        <v>3</v>
      </c>
      <c r="I20" s="86">
        <f t="shared" si="2"/>
        <v>0</v>
      </c>
      <c r="J20" s="86">
        <f t="shared" si="2"/>
        <v>20</v>
      </c>
      <c r="K20" s="86">
        <f t="shared" si="3"/>
        <v>20</v>
      </c>
      <c r="L20" s="86">
        <v>0</v>
      </c>
      <c r="M20" s="86">
        <v>9</v>
      </c>
      <c r="N20" s="86">
        <f t="shared" si="4"/>
        <v>9</v>
      </c>
      <c r="O20" s="1178" t="s">
        <v>178</v>
      </c>
      <c r="P20" s="1178"/>
    </row>
    <row r="21" spans="1:16" ht="20.25" customHeight="1">
      <c r="A21" s="1255" t="s">
        <v>66</v>
      </c>
      <c r="B21" s="1255"/>
      <c r="C21" s="848">
        <v>28</v>
      </c>
      <c r="D21" s="848">
        <v>42</v>
      </c>
      <c r="E21" s="848">
        <f t="shared" si="0"/>
        <v>70</v>
      </c>
      <c r="F21" s="848">
        <v>0</v>
      </c>
      <c r="G21" s="848">
        <v>7</v>
      </c>
      <c r="H21" s="848">
        <f t="shared" si="1"/>
        <v>7</v>
      </c>
      <c r="I21" s="848">
        <f t="shared" si="2"/>
        <v>28</v>
      </c>
      <c r="J21" s="848">
        <f t="shared" si="2"/>
        <v>49</v>
      </c>
      <c r="K21" s="848">
        <f t="shared" si="3"/>
        <v>77</v>
      </c>
      <c r="L21" s="848">
        <v>6</v>
      </c>
      <c r="M21" s="848">
        <v>4</v>
      </c>
      <c r="N21" s="848">
        <f t="shared" si="4"/>
        <v>10</v>
      </c>
      <c r="O21" s="1178" t="s">
        <v>285</v>
      </c>
      <c r="P21" s="1178"/>
    </row>
    <row r="22" spans="1:16" ht="20.25" customHeight="1">
      <c r="A22" s="1255" t="s">
        <v>133</v>
      </c>
      <c r="B22" s="1255"/>
      <c r="C22" s="86">
        <v>20</v>
      </c>
      <c r="D22" s="86">
        <v>23</v>
      </c>
      <c r="E22" s="86">
        <f t="shared" si="0"/>
        <v>43</v>
      </c>
      <c r="F22" s="86">
        <v>1</v>
      </c>
      <c r="G22" s="86">
        <v>5</v>
      </c>
      <c r="H22" s="86">
        <f t="shared" si="1"/>
        <v>6</v>
      </c>
      <c r="I22" s="86">
        <f t="shared" si="2"/>
        <v>21</v>
      </c>
      <c r="J22" s="86">
        <f t="shared" si="2"/>
        <v>28</v>
      </c>
      <c r="K22" s="86">
        <f t="shared" si="3"/>
        <v>49</v>
      </c>
      <c r="L22" s="86">
        <v>2</v>
      </c>
      <c r="M22" s="86">
        <v>2</v>
      </c>
      <c r="N22" s="86">
        <f t="shared" si="4"/>
        <v>4</v>
      </c>
      <c r="O22" s="1178" t="s">
        <v>853</v>
      </c>
      <c r="P22" s="1178"/>
    </row>
    <row r="23" spans="1:16" ht="20.25" customHeight="1">
      <c r="A23" s="1255" t="s">
        <v>68</v>
      </c>
      <c r="B23" s="1255"/>
      <c r="C23" s="86">
        <v>0</v>
      </c>
      <c r="D23" s="86">
        <v>6</v>
      </c>
      <c r="E23" s="86">
        <f t="shared" si="0"/>
        <v>6</v>
      </c>
      <c r="F23" s="86">
        <v>0</v>
      </c>
      <c r="G23" s="86">
        <v>3</v>
      </c>
      <c r="H23" s="86">
        <f t="shared" si="1"/>
        <v>3</v>
      </c>
      <c r="I23" s="86">
        <f t="shared" si="2"/>
        <v>0</v>
      </c>
      <c r="J23" s="86">
        <f t="shared" si="2"/>
        <v>9</v>
      </c>
      <c r="K23" s="86">
        <f t="shared" si="3"/>
        <v>9</v>
      </c>
      <c r="L23" s="86">
        <v>0</v>
      </c>
      <c r="M23" s="86">
        <v>0</v>
      </c>
      <c r="N23" s="86">
        <f t="shared" si="4"/>
        <v>0</v>
      </c>
      <c r="O23" s="1178" t="s">
        <v>287</v>
      </c>
      <c r="P23" s="1178"/>
    </row>
    <row r="24" spans="1:16" ht="20.25" customHeight="1">
      <c r="A24" s="1255" t="s">
        <v>69</v>
      </c>
      <c r="B24" s="1255"/>
      <c r="C24" s="86">
        <v>6</v>
      </c>
      <c r="D24" s="86">
        <v>17</v>
      </c>
      <c r="E24" s="86">
        <f t="shared" si="0"/>
        <v>23</v>
      </c>
      <c r="F24" s="86">
        <v>0</v>
      </c>
      <c r="G24" s="86">
        <v>0</v>
      </c>
      <c r="H24" s="86">
        <f t="shared" si="1"/>
        <v>0</v>
      </c>
      <c r="I24" s="86">
        <f t="shared" si="2"/>
        <v>6</v>
      </c>
      <c r="J24" s="86">
        <f t="shared" si="2"/>
        <v>17</v>
      </c>
      <c r="K24" s="86">
        <f t="shared" si="3"/>
        <v>23</v>
      </c>
      <c r="L24" s="86">
        <v>2</v>
      </c>
      <c r="M24" s="86">
        <v>1</v>
      </c>
      <c r="N24" s="86">
        <f t="shared" si="4"/>
        <v>3</v>
      </c>
      <c r="O24" s="1178" t="s">
        <v>182</v>
      </c>
      <c r="P24" s="1178"/>
    </row>
    <row r="25" spans="1:16" ht="20.25" customHeight="1">
      <c r="A25" s="1255" t="s">
        <v>70</v>
      </c>
      <c r="B25" s="1255"/>
      <c r="C25" s="86">
        <v>0</v>
      </c>
      <c r="D25" s="86">
        <v>14</v>
      </c>
      <c r="E25" s="86">
        <f t="shared" si="0"/>
        <v>14</v>
      </c>
      <c r="F25" s="86">
        <v>0</v>
      </c>
      <c r="G25" s="86">
        <v>3</v>
      </c>
      <c r="H25" s="86">
        <f t="shared" si="1"/>
        <v>3</v>
      </c>
      <c r="I25" s="86">
        <f t="shared" si="2"/>
        <v>0</v>
      </c>
      <c r="J25" s="86">
        <f t="shared" si="2"/>
        <v>17</v>
      </c>
      <c r="K25" s="86">
        <f t="shared" si="3"/>
        <v>17</v>
      </c>
      <c r="L25" s="86">
        <v>0</v>
      </c>
      <c r="M25" s="86">
        <v>7</v>
      </c>
      <c r="N25" s="86">
        <f t="shared" si="4"/>
        <v>7</v>
      </c>
      <c r="O25" s="1178" t="s">
        <v>183</v>
      </c>
      <c r="P25" s="1178"/>
    </row>
    <row r="26" spans="1:16" ht="20.25" customHeight="1">
      <c r="A26" s="1255" t="s">
        <v>71</v>
      </c>
      <c r="B26" s="1255"/>
      <c r="C26" s="86">
        <v>12</v>
      </c>
      <c r="D26" s="86">
        <v>20</v>
      </c>
      <c r="E26" s="86">
        <f t="shared" si="0"/>
        <v>32</v>
      </c>
      <c r="F26" s="86">
        <v>0</v>
      </c>
      <c r="G26" s="86">
        <v>2</v>
      </c>
      <c r="H26" s="86">
        <f t="shared" si="1"/>
        <v>2</v>
      </c>
      <c r="I26" s="86">
        <f t="shared" si="2"/>
        <v>12</v>
      </c>
      <c r="J26" s="86">
        <f t="shared" si="2"/>
        <v>22</v>
      </c>
      <c r="K26" s="86">
        <f t="shared" si="3"/>
        <v>34</v>
      </c>
      <c r="L26" s="86">
        <v>0</v>
      </c>
      <c r="M26" s="86">
        <v>21</v>
      </c>
      <c r="N26" s="86">
        <f t="shared" si="4"/>
        <v>21</v>
      </c>
      <c r="O26" s="1178" t="s">
        <v>671</v>
      </c>
      <c r="P26" s="1178"/>
    </row>
    <row r="27" spans="1:16" ht="20.25" customHeight="1" thickBot="1">
      <c r="A27" s="1257" t="s">
        <v>72</v>
      </c>
      <c r="B27" s="1257"/>
      <c r="C27" s="635">
        <v>10</v>
      </c>
      <c r="D27" s="635">
        <v>19</v>
      </c>
      <c r="E27" s="635">
        <f t="shared" si="0"/>
        <v>29</v>
      </c>
      <c r="F27" s="635">
        <v>0</v>
      </c>
      <c r="G27" s="635">
        <v>3</v>
      </c>
      <c r="H27" s="635">
        <f t="shared" si="1"/>
        <v>3</v>
      </c>
      <c r="I27" s="635">
        <f t="shared" si="2"/>
        <v>10</v>
      </c>
      <c r="J27" s="635">
        <f t="shared" si="2"/>
        <v>22</v>
      </c>
      <c r="K27" s="635">
        <f t="shared" si="3"/>
        <v>32</v>
      </c>
      <c r="L27" s="635">
        <v>0</v>
      </c>
      <c r="M27" s="635">
        <v>0</v>
      </c>
      <c r="N27" s="635">
        <f t="shared" si="4"/>
        <v>0</v>
      </c>
      <c r="O27" s="1258" t="s">
        <v>282</v>
      </c>
      <c r="P27" s="1258"/>
    </row>
    <row r="28" spans="1:16" ht="20.25" customHeight="1" thickBot="1">
      <c r="A28" s="1174" t="s">
        <v>32</v>
      </c>
      <c r="B28" s="1174"/>
      <c r="C28" s="203">
        <f>SUM(C8:C27)</f>
        <v>139</v>
      </c>
      <c r="D28" s="203">
        <f t="shared" ref="D28:M28" si="5">SUM(D8:D27)</f>
        <v>312</v>
      </c>
      <c r="E28" s="203">
        <f t="shared" si="0"/>
        <v>451</v>
      </c>
      <c r="F28" s="203">
        <f t="shared" si="5"/>
        <v>4</v>
      </c>
      <c r="G28" s="203">
        <f t="shared" si="5"/>
        <v>49</v>
      </c>
      <c r="H28" s="203">
        <f t="shared" si="1"/>
        <v>53</v>
      </c>
      <c r="I28" s="203">
        <f t="shared" si="5"/>
        <v>143</v>
      </c>
      <c r="J28" s="203">
        <f t="shared" si="5"/>
        <v>361</v>
      </c>
      <c r="K28" s="203">
        <f t="shared" si="5"/>
        <v>504</v>
      </c>
      <c r="L28" s="203">
        <f t="shared" si="5"/>
        <v>31</v>
      </c>
      <c r="M28" s="203">
        <f t="shared" si="5"/>
        <v>86</v>
      </c>
      <c r="N28" s="203">
        <f t="shared" si="4"/>
        <v>117</v>
      </c>
      <c r="O28" s="1275" t="s">
        <v>169</v>
      </c>
      <c r="P28" s="1275"/>
    </row>
    <row r="29" spans="1:16" ht="13.5" thickTop="1">
      <c r="O29" s="331"/>
      <c r="P29" s="331"/>
    </row>
    <row r="30" spans="1:16">
      <c r="O30" s="331"/>
      <c r="P30" s="331"/>
    </row>
    <row r="31" spans="1:16">
      <c r="O31" s="331"/>
      <c r="P31" s="331"/>
    </row>
    <row r="32" spans="1:16">
      <c r="O32" s="331"/>
      <c r="P32" s="331"/>
    </row>
    <row r="33" spans="15:16">
      <c r="O33" s="331"/>
      <c r="P33" s="331"/>
    </row>
    <row r="34" spans="15:16">
      <c r="O34" s="331"/>
      <c r="P34" s="331"/>
    </row>
    <row r="35" spans="15:16">
      <c r="O35" s="331"/>
      <c r="P35" s="331"/>
    </row>
    <row r="36" spans="15:16">
      <c r="O36" s="331"/>
      <c r="P36" s="331"/>
    </row>
    <row r="37" spans="15:16">
      <c r="O37" s="331"/>
      <c r="P37" s="331"/>
    </row>
    <row r="38" spans="15:16">
      <c r="O38" s="331"/>
      <c r="P38" s="331"/>
    </row>
    <row r="39" spans="15:16">
      <c r="O39" s="331"/>
      <c r="P39" s="331"/>
    </row>
    <row r="40" spans="15:16">
      <c r="O40" s="331"/>
      <c r="P40" s="331"/>
    </row>
    <row r="41" spans="15:16">
      <c r="O41" s="331"/>
      <c r="P41" s="331"/>
    </row>
    <row r="42" spans="15:16">
      <c r="O42" s="331"/>
      <c r="P42" s="331"/>
    </row>
    <row r="43" spans="15:16">
      <c r="O43" s="331"/>
      <c r="P43" s="331"/>
    </row>
    <row r="44" spans="15:16">
      <c r="O44" s="331"/>
      <c r="P44" s="331"/>
    </row>
    <row r="45" spans="15:16">
      <c r="O45" s="331"/>
      <c r="P45" s="331"/>
    </row>
    <row r="46" spans="15:16">
      <c r="O46" s="331"/>
      <c r="P46" s="331"/>
    </row>
    <row r="47" spans="15:16">
      <c r="O47" s="331"/>
      <c r="P47" s="331"/>
    </row>
    <row r="48" spans="15:16">
      <c r="O48" s="331"/>
      <c r="P48" s="331"/>
    </row>
    <row r="49" spans="15:16">
      <c r="O49" s="331"/>
      <c r="P49" s="331"/>
    </row>
    <row r="50" spans="15:16">
      <c r="O50" s="331"/>
      <c r="P50" s="331"/>
    </row>
    <row r="51" spans="15:16">
      <c r="O51" s="331"/>
      <c r="P51" s="331"/>
    </row>
    <row r="52" spans="15:16">
      <c r="O52" s="331"/>
      <c r="P52" s="331"/>
    </row>
    <row r="53" spans="15:16">
      <c r="O53" s="331"/>
      <c r="P53" s="331"/>
    </row>
    <row r="54" spans="15:16">
      <c r="O54" s="331"/>
      <c r="P54" s="331"/>
    </row>
    <row r="55" spans="15:16">
      <c r="O55" s="331"/>
      <c r="P55" s="331"/>
    </row>
    <row r="56" spans="15:16">
      <c r="O56" s="331"/>
      <c r="P56" s="331"/>
    </row>
    <row r="57" spans="15:16">
      <c r="O57" s="331"/>
      <c r="P57" s="331"/>
    </row>
    <row r="58" spans="15:16">
      <c r="O58" s="331"/>
      <c r="P58" s="331"/>
    </row>
    <row r="59" spans="15:16">
      <c r="O59" s="331"/>
      <c r="P59" s="331"/>
    </row>
    <row r="60" spans="15:16">
      <c r="O60" s="331"/>
      <c r="P60" s="331"/>
    </row>
    <row r="61" spans="15:16">
      <c r="O61" s="331"/>
      <c r="P61" s="331"/>
    </row>
    <row r="62" spans="15:16">
      <c r="O62" s="331"/>
      <c r="P62" s="331"/>
    </row>
    <row r="63" spans="15:16">
      <c r="O63" s="331"/>
      <c r="P63" s="331"/>
    </row>
    <row r="64" spans="15:16">
      <c r="O64" s="331"/>
      <c r="P64" s="331"/>
    </row>
    <row r="65" spans="15:16">
      <c r="O65" s="331"/>
      <c r="P65" s="331"/>
    </row>
    <row r="66" spans="15:16">
      <c r="O66" s="331"/>
      <c r="P66" s="331"/>
    </row>
    <row r="67" spans="15:16">
      <c r="O67" s="331"/>
      <c r="P67" s="331"/>
    </row>
    <row r="68" spans="15:16">
      <c r="O68" s="331"/>
      <c r="P68" s="331"/>
    </row>
    <row r="69" spans="15:16">
      <c r="O69" s="331"/>
      <c r="P69" s="331"/>
    </row>
    <row r="70" spans="15:16">
      <c r="O70" s="331"/>
      <c r="P70" s="331"/>
    </row>
    <row r="71" spans="15:16">
      <c r="O71" s="331"/>
      <c r="P71" s="331"/>
    </row>
    <row r="72" spans="15:16">
      <c r="O72" s="331"/>
      <c r="P72" s="331"/>
    </row>
    <row r="73" spans="15:16">
      <c r="O73" s="331"/>
      <c r="P73" s="331"/>
    </row>
    <row r="74" spans="15:16">
      <c r="O74" s="331"/>
      <c r="P74" s="331"/>
    </row>
    <row r="75" spans="15:16">
      <c r="O75" s="331"/>
      <c r="P75" s="331"/>
    </row>
    <row r="76" spans="15:16">
      <c r="O76" s="331"/>
      <c r="P76" s="331"/>
    </row>
    <row r="77" spans="15:16">
      <c r="O77" s="331"/>
      <c r="P77" s="331"/>
    </row>
    <row r="78" spans="15:16">
      <c r="O78" s="331"/>
      <c r="P78" s="331"/>
    </row>
    <row r="116" spans="12:14">
      <c r="L116" s="167"/>
      <c r="M116" s="167"/>
      <c r="N116" s="167"/>
    </row>
    <row r="117" spans="12:14">
      <c r="L117" s="167"/>
      <c r="M117" s="167"/>
      <c r="N117" s="167"/>
    </row>
    <row r="118" spans="12:14">
      <c r="L118" s="167"/>
      <c r="M118" s="167"/>
      <c r="N118" s="167"/>
    </row>
    <row r="119" spans="12:14">
      <c r="L119" s="167"/>
      <c r="M119" s="167"/>
      <c r="N119" s="167"/>
    </row>
  </sheetData>
  <mergeCells count="45">
    <mergeCell ref="A1:P1"/>
    <mergeCell ref="A2:P2"/>
    <mergeCell ref="A3:L3"/>
    <mergeCell ref="O3:P3"/>
    <mergeCell ref="A4:B7"/>
    <mergeCell ref="C4:E4"/>
    <mergeCell ref="F4:H4"/>
    <mergeCell ref="I4:K4"/>
    <mergeCell ref="L4:N4"/>
    <mergeCell ref="O4:P7"/>
    <mergeCell ref="C5:E5"/>
    <mergeCell ref="F5:H5"/>
    <mergeCell ref="I5:K5"/>
    <mergeCell ref="L5:N5"/>
    <mergeCell ref="A22:B22"/>
    <mergeCell ref="O22:P22"/>
    <mergeCell ref="A11:B11"/>
    <mergeCell ref="O11:P11"/>
    <mergeCell ref="A12:A17"/>
    <mergeCell ref="P12:P17"/>
    <mergeCell ref="A18:B18"/>
    <mergeCell ref="O18:P18"/>
    <mergeCell ref="A23:B23"/>
    <mergeCell ref="O23:P23"/>
    <mergeCell ref="A24:B24"/>
    <mergeCell ref="O24:P24"/>
    <mergeCell ref="A25:B25"/>
    <mergeCell ref="O25:P25"/>
    <mergeCell ref="A26:B26"/>
    <mergeCell ref="O26:P26"/>
    <mergeCell ref="A27:B27"/>
    <mergeCell ref="O27:P27"/>
    <mergeCell ref="A28:B28"/>
    <mergeCell ref="O28:P28"/>
    <mergeCell ref="A9:B9"/>
    <mergeCell ref="A10:B10"/>
    <mergeCell ref="O8:P8"/>
    <mergeCell ref="O9:P9"/>
    <mergeCell ref="A21:B21"/>
    <mergeCell ref="O21:P21"/>
    <mergeCell ref="A19:B19"/>
    <mergeCell ref="O19:P19"/>
    <mergeCell ref="A20:B20"/>
    <mergeCell ref="O20:P20"/>
    <mergeCell ref="O10:P10"/>
  </mergeCells>
  <printOptions horizontalCentered="1"/>
  <pageMargins left="1.5" right="1.5" top="1" bottom="1" header="1" footer="1"/>
  <pageSetup paperSize="9" scale="70" firstPageNumber="58" orientation="landscape" useFirstPageNumber="1" verticalDpi="1200"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tabColor theme="7" tint="-0.249977111117893"/>
  </sheetPr>
  <dimension ref="A1:AJ119"/>
  <sheetViews>
    <sheetView rightToLeft="1" view="pageBreakPreview" zoomScale="80" zoomScaleSheetLayoutView="80" workbookViewId="0">
      <selection activeCell="AA59" sqref="AA59"/>
    </sheetView>
  </sheetViews>
  <sheetFormatPr defaultRowHeight="12.75"/>
  <cols>
    <col min="1" max="1" width="4.140625" style="121" customWidth="1"/>
    <col min="2" max="2" width="9.5703125" style="121" customWidth="1"/>
    <col min="3" max="4" width="6.5703125" style="121" customWidth="1"/>
    <col min="5" max="5" width="7.85546875" style="121" customWidth="1"/>
    <col min="6" max="6" width="6.140625" style="121" customWidth="1"/>
    <col min="7" max="7" width="6" style="121" customWidth="1"/>
    <col min="8" max="8" width="7.5703125" style="121" customWidth="1"/>
    <col min="9" max="9" width="6" style="121" customWidth="1"/>
    <col min="10" max="10" width="6.5703125" style="121" customWidth="1"/>
    <col min="11" max="11" width="7.7109375" style="121" customWidth="1"/>
    <col min="12" max="13" width="6.5703125" style="121" customWidth="1"/>
    <col min="14" max="14" width="7.5703125" style="121" customWidth="1"/>
    <col min="15" max="15" width="6.5703125" style="121" customWidth="1"/>
    <col min="16" max="16" width="5.85546875" style="121" customWidth="1"/>
    <col min="17" max="17" width="8.140625" style="121" customWidth="1"/>
    <col min="18" max="19" width="6.5703125" style="121" customWidth="1"/>
    <col min="20" max="20" width="7.85546875" style="121" customWidth="1"/>
    <col min="21" max="21" width="6.5703125" style="121" customWidth="1"/>
    <col min="22" max="22" width="6.7109375" style="121" customWidth="1"/>
    <col min="23" max="23" width="7.5703125" style="121" customWidth="1"/>
    <col min="24" max="24" width="6.5703125" style="121" customWidth="1"/>
    <col min="25" max="25" width="15.85546875" style="121" customWidth="1"/>
    <col min="26" max="26" width="5" style="121" customWidth="1"/>
    <col min="27" max="16384" width="9.140625" style="121"/>
  </cols>
  <sheetData>
    <row r="1" spans="1:36" ht="22.5" customHeight="1">
      <c r="A1" s="1205" t="s">
        <v>1325</v>
      </c>
      <c r="B1" s="1205"/>
      <c r="C1" s="1205"/>
      <c r="D1" s="1205"/>
      <c r="E1" s="1205"/>
      <c r="F1" s="1205"/>
      <c r="G1" s="1205"/>
      <c r="H1" s="1205"/>
      <c r="I1" s="1205"/>
      <c r="J1" s="1205"/>
      <c r="K1" s="1205"/>
      <c r="L1" s="1205"/>
      <c r="M1" s="1205"/>
      <c r="N1" s="1205"/>
      <c r="O1" s="1205"/>
      <c r="P1" s="1205"/>
      <c r="Q1" s="1205"/>
      <c r="R1" s="1205"/>
      <c r="S1" s="1205"/>
      <c r="T1" s="1205"/>
      <c r="U1" s="1205"/>
      <c r="V1" s="1205"/>
      <c r="W1" s="1205"/>
      <c r="X1" s="1205"/>
      <c r="Y1" s="1205"/>
      <c r="Z1" s="1205"/>
      <c r="AA1" s="268"/>
      <c r="AB1" s="268"/>
      <c r="AC1" s="268"/>
      <c r="AD1" s="268"/>
    </row>
    <row r="2" spans="1:36" ht="23.25" customHeight="1">
      <c r="A2" s="1206" t="s">
        <v>846</v>
      </c>
      <c r="B2" s="1206"/>
      <c r="C2" s="1206"/>
      <c r="D2" s="1206"/>
      <c r="E2" s="1206"/>
      <c r="F2" s="1206"/>
      <c r="G2" s="1206"/>
      <c r="H2" s="1206"/>
      <c r="I2" s="1206"/>
      <c r="J2" s="1206"/>
      <c r="K2" s="1206"/>
      <c r="L2" s="1206"/>
      <c r="M2" s="1206"/>
      <c r="N2" s="1206"/>
      <c r="O2" s="1206"/>
      <c r="P2" s="1206"/>
      <c r="Q2" s="1206"/>
      <c r="R2" s="1206"/>
      <c r="S2" s="1206"/>
      <c r="T2" s="1206"/>
      <c r="U2" s="1206"/>
      <c r="V2" s="1206"/>
      <c r="W2" s="1206"/>
      <c r="X2" s="1206"/>
      <c r="Y2" s="1206"/>
      <c r="Z2" s="1206"/>
      <c r="AA2" s="268"/>
      <c r="AB2" s="268"/>
      <c r="AC2" s="268"/>
      <c r="AD2" s="268"/>
    </row>
    <row r="3" spans="1:36" ht="21.75" customHeight="1" thickBot="1">
      <c r="A3" s="1176" t="s">
        <v>1159</v>
      </c>
      <c r="B3" s="1176"/>
      <c r="C3" s="1176"/>
      <c r="D3" s="143"/>
      <c r="E3" s="143"/>
      <c r="F3" s="143"/>
      <c r="G3" s="143"/>
      <c r="H3" s="143"/>
      <c r="I3" s="143"/>
      <c r="J3" s="143"/>
      <c r="K3" s="143"/>
      <c r="L3" s="143"/>
      <c r="M3" s="143"/>
      <c r="N3" s="143"/>
      <c r="O3" s="143"/>
      <c r="P3" s="173"/>
      <c r="Q3" s="173"/>
      <c r="R3" s="269"/>
      <c r="S3" s="269"/>
      <c r="T3" s="269"/>
      <c r="U3" s="269"/>
      <c r="V3" s="269"/>
      <c r="W3" s="269"/>
      <c r="X3" s="269"/>
      <c r="Y3" s="1154" t="s">
        <v>1160</v>
      </c>
      <c r="Z3" s="1154"/>
      <c r="AA3" s="182"/>
      <c r="AB3" s="182"/>
      <c r="AC3" s="182"/>
      <c r="AD3" s="182"/>
      <c r="AE3" s="182"/>
      <c r="AF3" s="182"/>
      <c r="AG3" s="182"/>
      <c r="AH3" s="182"/>
      <c r="AI3" s="182"/>
      <c r="AJ3" s="182"/>
    </row>
    <row r="4" spans="1:36" ht="22.5" customHeight="1" thickTop="1">
      <c r="A4" s="1140" t="s">
        <v>40</v>
      </c>
      <c r="B4" s="1140"/>
      <c r="C4" s="1529" t="s">
        <v>93</v>
      </c>
      <c r="D4" s="1529"/>
      <c r="E4" s="1529"/>
      <c r="F4" s="1529" t="s">
        <v>94</v>
      </c>
      <c r="G4" s="1529"/>
      <c r="H4" s="1529"/>
      <c r="I4" s="1529" t="s">
        <v>95</v>
      </c>
      <c r="J4" s="1529"/>
      <c r="K4" s="1529"/>
      <c r="L4" s="1529" t="s">
        <v>96</v>
      </c>
      <c r="M4" s="1529"/>
      <c r="N4" s="1529"/>
      <c r="O4" s="1529" t="s">
        <v>97</v>
      </c>
      <c r="P4" s="1529"/>
      <c r="Q4" s="1529"/>
      <c r="R4" s="1529" t="s">
        <v>31</v>
      </c>
      <c r="S4" s="1529"/>
      <c r="T4" s="1529"/>
      <c r="U4" s="1529" t="s">
        <v>1335</v>
      </c>
      <c r="V4" s="1529"/>
      <c r="W4" s="1529"/>
      <c r="X4" s="1529"/>
      <c r="Y4" s="1164" t="s">
        <v>168</v>
      </c>
      <c r="Z4" s="1164"/>
    </row>
    <row r="5" spans="1:36" ht="22.5" customHeight="1">
      <c r="A5" s="1141"/>
      <c r="B5" s="1141"/>
      <c r="C5" s="1165" t="s">
        <v>233</v>
      </c>
      <c r="D5" s="1165"/>
      <c r="E5" s="1165"/>
      <c r="F5" s="1165" t="s">
        <v>234</v>
      </c>
      <c r="G5" s="1165"/>
      <c r="H5" s="1165"/>
      <c r="I5" s="1165" t="s">
        <v>235</v>
      </c>
      <c r="J5" s="1165"/>
      <c r="K5" s="1165"/>
      <c r="L5" s="1165" t="s">
        <v>236</v>
      </c>
      <c r="M5" s="1165"/>
      <c r="N5" s="1165"/>
      <c r="O5" s="1165" t="s">
        <v>232</v>
      </c>
      <c r="P5" s="1165"/>
      <c r="Q5" s="1165"/>
      <c r="R5" s="1165" t="s">
        <v>239</v>
      </c>
      <c r="S5" s="1165"/>
      <c r="T5" s="1165"/>
      <c r="U5" s="1165" t="s">
        <v>169</v>
      </c>
      <c r="V5" s="1165"/>
      <c r="W5" s="1165"/>
      <c r="X5" s="1165"/>
      <c r="Y5" s="1165"/>
      <c r="Z5" s="1165"/>
    </row>
    <row r="6" spans="1:36" ht="22.5" customHeight="1">
      <c r="A6" s="1141"/>
      <c r="B6" s="1141"/>
      <c r="C6" s="100" t="s">
        <v>33</v>
      </c>
      <c r="D6" s="100" t="s">
        <v>34</v>
      </c>
      <c r="E6" s="100" t="s">
        <v>109</v>
      </c>
      <c r="F6" s="100" t="s">
        <v>33</v>
      </c>
      <c r="G6" s="100" t="s">
        <v>34</v>
      </c>
      <c r="H6" s="100" t="s">
        <v>109</v>
      </c>
      <c r="I6" s="100" t="s">
        <v>33</v>
      </c>
      <c r="J6" s="100" t="s">
        <v>34</v>
      </c>
      <c r="K6" s="100" t="s">
        <v>109</v>
      </c>
      <c r="L6" s="100" t="s">
        <v>33</v>
      </c>
      <c r="M6" s="100" t="s">
        <v>34</v>
      </c>
      <c r="N6" s="100" t="s">
        <v>109</v>
      </c>
      <c r="O6" s="100" t="s">
        <v>33</v>
      </c>
      <c r="P6" s="100" t="s">
        <v>34</v>
      </c>
      <c r="Q6" s="100" t="s">
        <v>109</v>
      </c>
      <c r="R6" s="100" t="s">
        <v>33</v>
      </c>
      <c r="S6" s="100" t="s">
        <v>34</v>
      </c>
      <c r="T6" s="100" t="s">
        <v>109</v>
      </c>
      <c r="U6" s="100" t="s">
        <v>33</v>
      </c>
      <c r="V6" s="100" t="s">
        <v>34</v>
      </c>
      <c r="W6" s="100" t="s">
        <v>109</v>
      </c>
      <c r="X6" s="100" t="s">
        <v>35</v>
      </c>
      <c r="Y6" s="1165"/>
      <c r="Z6" s="1165"/>
    </row>
    <row r="7" spans="1:36" ht="22.5" customHeight="1" thickBot="1">
      <c r="A7" s="1141"/>
      <c r="B7" s="1141"/>
      <c r="C7" s="860" t="s">
        <v>173</v>
      </c>
      <c r="D7" s="860" t="s">
        <v>172</v>
      </c>
      <c r="E7" s="860" t="s">
        <v>208</v>
      </c>
      <c r="F7" s="860" t="s">
        <v>173</v>
      </c>
      <c r="G7" s="860" t="s">
        <v>172</v>
      </c>
      <c r="H7" s="860" t="s">
        <v>208</v>
      </c>
      <c r="I7" s="860" t="s">
        <v>173</v>
      </c>
      <c r="J7" s="860" t="s">
        <v>172</v>
      </c>
      <c r="K7" s="860" t="s">
        <v>208</v>
      </c>
      <c r="L7" s="860" t="s">
        <v>173</v>
      </c>
      <c r="M7" s="860" t="s">
        <v>172</v>
      </c>
      <c r="N7" s="860" t="s">
        <v>208</v>
      </c>
      <c r="O7" s="860" t="s">
        <v>173</v>
      </c>
      <c r="P7" s="860" t="s">
        <v>172</v>
      </c>
      <c r="Q7" s="860" t="s">
        <v>208</v>
      </c>
      <c r="R7" s="860" t="s">
        <v>173</v>
      </c>
      <c r="S7" s="860" t="s">
        <v>172</v>
      </c>
      <c r="T7" s="860" t="s">
        <v>208</v>
      </c>
      <c r="U7" s="860" t="s">
        <v>173</v>
      </c>
      <c r="V7" s="860" t="s">
        <v>172</v>
      </c>
      <c r="W7" s="860" t="s">
        <v>208</v>
      </c>
      <c r="X7" s="860" t="s">
        <v>169</v>
      </c>
      <c r="Y7" s="1165"/>
      <c r="Z7" s="1165"/>
    </row>
    <row r="8" spans="1:36" ht="20.100000000000001" customHeight="1">
      <c r="A8" s="329" t="s">
        <v>52</v>
      </c>
      <c r="B8" s="329"/>
      <c r="C8" s="330">
        <v>0</v>
      </c>
      <c r="D8" s="330">
        <v>0</v>
      </c>
      <c r="E8" s="330">
        <v>0</v>
      </c>
      <c r="F8" s="330">
        <v>0</v>
      </c>
      <c r="G8" s="330">
        <v>0</v>
      </c>
      <c r="H8" s="330">
        <v>0</v>
      </c>
      <c r="I8" s="330">
        <v>0</v>
      </c>
      <c r="J8" s="330">
        <v>0</v>
      </c>
      <c r="K8" s="330">
        <v>0</v>
      </c>
      <c r="L8" s="330">
        <v>0</v>
      </c>
      <c r="M8" s="330">
        <v>0</v>
      </c>
      <c r="N8" s="330">
        <v>0</v>
      </c>
      <c r="O8" s="330">
        <v>0</v>
      </c>
      <c r="P8" s="330">
        <v>0</v>
      </c>
      <c r="Q8" s="330">
        <v>0</v>
      </c>
      <c r="R8" s="330">
        <v>0</v>
      </c>
      <c r="S8" s="330">
        <v>0</v>
      </c>
      <c r="T8" s="330">
        <v>0</v>
      </c>
      <c r="U8" s="330">
        <f>SUM(C8,F8,I8,L8,O8,R8)</f>
        <v>0</v>
      </c>
      <c r="V8" s="330">
        <f t="shared" ref="V8:W8" si="0">SUM(D8,G8,J8,M8,P8,S8)</f>
        <v>0</v>
      </c>
      <c r="W8" s="330">
        <f t="shared" si="0"/>
        <v>0</v>
      </c>
      <c r="X8" s="330">
        <f>SUM(U8:W8)</f>
        <v>0</v>
      </c>
      <c r="Y8" s="1528" t="s">
        <v>583</v>
      </c>
      <c r="Z8" s="1528"/>
    </row>
    <row r="9" spans="1:36" ht="20.100000000000001" customHeight="1">
      <c r="A9" s="1170" t="s">
        <v>53</v>
      </c>
      <c r="B9" s="1170"/>
      <c r="C9" s="86">
        <v>0</v>
      </c>
      <c r="D9" s="86">
        <v>0</v>
      </c>
      <c r="E9" s="86">
        <v>0</v>
      </c>
      <c r="F9" s="86">
        <v>0</v>
      </c>
      <c r="G9" s="86">
        <v>0</v>
      </c>
      <c r="H9" s="86">
        <v>0</v>
      </c>
      <c r="I9" s="86">
        <v>0</v>
      </c>
      <c r="J9" s="86">
        <v>0</v>
      </c>
      <c r="K9" s="86">
        <v>0</v>
      </c>
      <c r="L9" s="86">
        <v>0</v>
      </c>
      <c r="M9" s="86">
        <v>0</v>
      </c>
      <c r="N9" s="86">
        <v>0</v>
      </c>
      <c r="O9" s="86">
        <v>0</v>
      </c>
      <c r="P9" s="86">
        <v>0</v>
      </c>
      <c r="Q9" s="86">
        <v>0</v>
      </c>
      <c r="R9" s="86">
        <v>0</v>
      </c>
      <c r="S9" s="86">
        <v>0</v>
      </c>
      <c r="T9" s="86">
        <v>0</v>
      </c>
      <c r="U9" s="86">
        <f t="shared" ref="U9:U27" si="1">SUM(C9,F9,I9,L9,O9,R9)</f>
        <v>0</v>
      </c>
      <c r="V9" s="86">
        <f t="shared" ref="V9:V27" si="2">SUM(D9,G9,J9,M9,P9,S9)</f>
        <v>0</v>
      </c>
      <c r="W9" s="86">
        <f t="shared" ref="W9:W27" si="3">SUM(E9,H9,K9,N9,Q9,T9)</f>
        <v>0</v>
      </c>
      <c r="X9" s="86">
        <f t="shared" ref="X9:X27" si="4">SUM(U9:W9)</f>
        <v>0</v>
      </c>
      <c r="Y9" s="1159" t="s">
        <v>284</v>
      </c>
      <c r="Z9" s="1159"/>
    </row>
    <row r="10" spans="1:36" ht="20.100000000000001" customHeight="1">
      <c r="A10" s="1170" t="s">
        <v>54</v>
      </c>
      <c r="B10" s="1170"/>
      <c r="C10" s="86">
        <v>0</v>
      </c>
      <c r="D10" s="86">
        <v>3</v>
      </c>
      <c r="E10" s="86">
        <v>1</v>
      </c>
      <c r="F10" s="86">
        <v>0</v>
      </c>
      <c r="G10" s="86">
        <v>1</v>
      </c>
      <c r="H10" s="86">
        <v>1</v>
      </c>
      <c r="I10" s="86">
        <v>0</v>
      </c>
      <c r="J10" s="86">
        <v>2</v>
      </c>
      <c r="K10" s="86">
        <v>1</v>
      </c>
      <c r="L10" s="86">
        <v>0</v>
      </c>
      <c r="M10" s="86">
        <v>2</v>
      </c>
      <c r="N10" s="86">
        <v>0</v>
      </c>
      <c r="O10" s="86">
        <v>0</v>
      </c>
      <c r="P10" s="86">
        <v>3</v>
      </c>
      <c r="Q10" s="86">
        <v>0</v>
      </c>
      <c r="R10" s="86">
        <v>0</v>
      </c>
      <c r="S10" s="86">
        <v>2</v>
      </c>
      <c r="T10" s="86">
        <v>0</v>
      </c>
      <c r="U10" s="86">
        <f t="shared" si="1"/>
        <v>0</v>
      </c>
      <c r="V10" s="86">
        <f t="shared" si="2"/>
        <v>13</v>
      </c>
      <c r="W10" s="86">
        <f t="shared" si="3"/>
        <v>3</v>
      </c>
      <c r="X10" s="86">
        <f t="shared" si="4"/>
        <v>16</v>
      </c>
      <c r="Y10" s="1178" t="s">
        <v>175</v>
      </c>
      <c r="Z10" s="1178"/>
    </row>
    <row r="11" spans="1:36" ht="20.100000000000001" customHeight="1">
      <c r="A11" s="1170" t="s">
        <v>55</v>
      </c>
      <c r="B11" s="1170"/>
      <c r="C11" s="86">
        <v>1</v>
      </c>
      <c r="D11" s="86">
        <v>1</v>
      </c>
      <c r="E11" s="86">
        <v>0</v>
      </c>
      <c r="F11" s="86">
        <v>1</v>
      </c>
      <c r="G11" s="86">
        <v>1</v>
      </c>
      <c r="H11" s="86">
        <v>0</v>
      </c>
      <c r="I11" s="86">
        <v>1</v>
      </c>
      <c r="J11" s="86">
        <v>1</v>
      </c>
      <c r="K11" s="86">
        <v>0</v>
      </c>
      <c r="L11" s="86">
        <v>1</v>
      </c>
      <c r="M11" s="86">
        <v>1</v>
      </c>
      <c r="N11" s="86">
        <v>0</v>
      </c>
      <c r="O11" s="86">
        <v>1</v>
      </c>
      <c r="P11" s="86">
        <v>1</v>
      </c>
      <c r="Q11" s="86">
        <v>0</v>
      </c>
      <c r="R11" s="86">
        <v>1</v>
      </c>
      <c r="S11" s="86">
        <v>1</v>
      </c>
      <c r="T11" s="86">
        <v>0</v>
      </c>
      <c r="U11" s="86">
        <f t="shared" si="1"/>
        <v>6</v>
      </c>
      <c r="V11" s="86">
        <f t="shared" si="2"/>
        <v>6</v>
      </c>
      <c r="W11" s="86">
        <f t="shared" si="3"/>
        <v>0</v>
      </c>
      <c r="X11" s="86">
        <f t="shared" si="4"/>
        <v>12</v>
      </c>
      <c r="Y11" s="1178" t="s">
        <v>676</v>
      </c>
      <c r="Z11" s="1178"/>
    </row>
    <row r="12" spans="1:36" ht="20.100000000000001" customHeight="1">
      <c r="A12" s="1189" t="s">
        <v>283</v>
      </c>
      <c r="B12" s="490" t="s">
        <v>270</v>
      </c>
      <c r="C12" s="86">
        <v>0</v>
      </c>
      <c r="D12" s="86">
        <v>1</v>
      </c>
      <c r="E12" s="86">
        <v>0</v>
      </c>
      <c r="F12" s="86">
        <v>0</v>
      </c>
      <c r="G12" s="86">
        <v>1</v>
      </c>
      <c r="H12" s="86">
        <v>0</v>
      </c>
      <c r="I12" s="86">
        <v>0</v>
      </c>
      <c r="J12" s="86">
        <v>1</v>
      </c>
      <c r="K12" s="86">
        <v>0</v>
      </c>
      <c r="L12" s="86">
        <v>0</v>
      </c>
      <c r="M12" s="86">
        <v>1</v>
      </c>
      <c r="N12" s="86">
        <v>0</v>
      </c>
      <c r="O12" s="86">
        <v>0</v>
      </c>
      <c r="P12" s="86">
        <v>1</v>
      </c>
      <c r="Q12" s="86">
        <v>0</v>
      </c>
      <c r="R12" s="86">
        <v>0</v>
      </c>
      <c r="S12" s="86">
        <v>1</v>
      </c>
      <c r="T12" s="86">
        <v>0</v>
      </c>
      <c r="U12" s="86">
        <f t="shared" si="1"/>
        <v>0</v>
      </c>
      <c r="V12" s="86">
        <f t="shared" si="2"/>
        <v>6</v>
      </c>
      <c r="W12" s="86">
        <f t="shared" si="3"/>
        <v>0</v>
      </c>
      <c r="X12" s="86">
        <f t="shared" si="4"/>
        <v>6</v>
      </c>
      <c r="Y12" s="502" t="s">
        <v>288</v>
      </c>
      <c r="Z12" s="1220" t="s">
        <v>167</v>
      </c>
    </row>
    <row r="13" spans="1:36" ht="20.100000000000001" customHeight="1">
      <c r="A13" s="1189"/>
      <c r="B13" s="490" t="s">
        <v>271</v>
      </c>
      <c r="C13" s="86">
        <v>0</v>
      </c>
      <c r="D13" s="86">
        <v>0</v>
      </c>
      <c r="E13" s="86">
        <v>1</v>
      </c>
      <c r="F13" s="86">
        <v>0</v>
      </c>
      <c r="G13" s="86">
        <v>0</v>
      </c>
      <c r="H13" s="86">
        <v>1</v>
      </c>
      <c r="I13" s="86">
        <v>0</v>
      </c>
      <c r="J13" s="86">
        <v>0</v>
      </c>
      <c r="K13" s="86">
        <v>1</v>
      </c>
      <c r="L13" s="86">
        <v>0</v>
      </c>
      <c r="M13" s="86">
        <v>0</v>
      </c>
      <c r="N13" s="86">
        <v>1</v>
      </c>
      <c r="O13" s="86">
        <v>0</v>
      </c>
      <c r="P13" s="86">
        <v>1</v>
      </c>
      <c r="Q13" s="86">
        <v>0</v>
      </c>
      <c r="R13" s="86">
        <v>0</v>
      </c>
      <c r="S13" s="86">
        <v>1</v>
      </c>
      <c r="T13" s="86">
        <v>0</v>
      </c>
      <c r="U13" s="86">
        <f t="shared" si="1"/>
        <v>0</v>
      </c>
      <c r="V13" s="86">
        <f t="shared" si="2"/>
        <v>2</v>
      </c>
      <c r="W13" s="86">
        <f t="shared" si="3"/>
        <v>4</v>
      </c>
      <c r="X13" s="86">
        <f t="shared" si="4"/>
        <v>6</v>
      </c>
      <c r="Y13" s="502" t="s">
        <v>289</v>
      </c>
      <c r="Z13" s="1220"/>
    </row>
    <row r="14" spans="1:36" ht="20.100000000000001" customHeight="1">
      <c r="A14" s="1189"/>
      <c r="B14" s="490" t="s">
        <v>272</v>
      </c>
      <c r="C14" s="86">
        <v>2</v>
      </c>
      <c r="D14" s="86">
        <v>1</v>
      </c>
      <c r="E14" s="86">
        <v>0</v>
      </c>
      <c r="F14" s="86">
        <v>2</v>
      </c>
      <c r="G14" s="86">
        <v>1</v>
      </c>
      <c r="H14" s="86">
        <v>0</v>
      </c>
      <c r="I14" s="86">
        <v>2</v>
      </c>
      <c r="J14" s="86">
        <v>1</v>
      </c>
      <c r="K14" s="86">
        <v>0</v>
      </c>
      <c r="L14" s="86">
        <v>2</v>
      </c>
      <c r="M14" s="86">
        <v>1</v>
      </c>
      <c r="N14" s="86">
        <v>0</v>
      </c>
      <c r="O14" s="86">
        <v>2</v>
      </c>
      <c r="P14" s="86">
        <v>1</v>
      </c>
      <c r="Q14" s="86">
        <v>0</v>
      </c>
      <c r="R14" s="86">
        <v>2</v>
      </c>
      <c r="S14" s="86">
        <v>1</v>
      </c>
      <c r="T14" s="86">
        <v>0</v>
      </c>
      <c r="U14" s="86">
        <f t="shared" si="1"/>
        <v>12</v>
      </c>
      <c r="V14" s="86">
        <f t="shared" si="2"/>
        <v>6</v>
      </c>
      <c r="W14" s="86">
        <f t="shared" si="3"/>
        <v>0</v>
      </c>
      <c r="X14" s="86">
        <f t="shared" si="4"/>
        <v>18</v>
      </c>
      <c r="Y14" s="502" t="s">
        <v>290</v>
      </c>
      <c r="Z14" s="1220"/>
    </row>
    <row r="15" spans="1:36" ht="20.100000000000001" customHeight="1">
      <c r="A15" s="1189"/>
      <c r="B15" s="490" t="s">
        <v>267</v>
      </c>
      <c r="C15" s="86">
        <v>0</v>
      </c>
      <c r="D15" s="86">
        <v>0</v>
      </c>
      <c r="E15" s="86">
        <v>0</v>
      </c>
      <c r="F15" s="86">
        <v>0</v>
      </c>
      <c r="G15" s="86">
        <v>0</v>
      </c>
      <c r="H15" s="86">
        <v>0</v>
      </c>
      <c r="I15" s="86">
        <v>0</v>
      </c>
      <c r="J15" s="86">
        <v>0</v>
      </c>
      <c r="K15" s="86">
        <v>0</v>
      </c>
      <c r="L15" s="86">
        <v>0</v>
      </c>
      <c r="M15" s="86">
        <v>0</v>
      </c>
      <c r="N15" s="86">
        <v>0</v>
      </c>
      <c r="O15" s="86">
        <v>0</v>
      </c>
      <c r="P15" s="86">
        <v>0</v>
      </c>
      <c r="Q15" s="86">
        <v>0</v>
      </c>
      <c r="R15" s="86">
        <v>0</v>
      </c>
      <c r="S15" s="86">
        <v>0</v>
      </c>
      <c r="T15" s="86">
        <v>0</v>
      </c>
      <c r="U15" s="86">
        <f t="shared" si="1"/>
        <v>0</v>
      </c>
      <c r="V15" s="86">
        <f t="shared" si="2"/>
        <v>0</v>
      </c>
      <c r="W15" s="86">
        <f t="shared" si="3"/>
        <v>0</v>
      </c>
      <c r="X15" s="86">
        <f t="shared" si="4"/>
        <v>0</v>
      </c>
      <c r="Y15" s="502" t="s">
        <v>291</v>
      </c>
      <c r="Z15" s="1220"/>
    </row>
    <row r="16" spans="1:36" ht="20.100000000000001" customHeight="1">
      <c r="A16" s="1189"/>
      <c r="B16" s="490" t="s">
        <v>268</v>
      </c>
      <c r="C16" s="86">
        <v>1</v>
      </c>
      <c r="D16" s="86">
        <v>0</v>
      </c>
      <c r="E16" s="86">
        <v>1</v>
      </c>
      <c r="F16" s="86">
        <v>1</v>
      </c>
      <c r="G16" s="86">
        <v>0</v>
      </c>
      <c r="H16" s="86">
        <v>1</v>
      </c>
      <c r="I16" s="86">
        <v>1</v>
      </c>
      <c r="J16" s="86">
        <v>0</v>
      </c>
      <c r="K16" s="86">
        <v>1</v>
      </c>
      <c r="L16" s="86">
        <v>1</v>
      </c>
      <c r="M16" s="86">
        <v>0</v>
      </c>
      <c r="N16" s="86">
        <v>1</v>
      </c>
      <c r="O16" s="86">
        <v>1</v>
      </c>
      <c r="P16" s="86">
        <v>1</v>
      </c>
      <c r="Q16" s="86">
        <v>0</v>
      </c>
      <c r="R16" s="86">
        <v>1</v>
      </c>
      <c r="S16" s="86">
        <v>1</v>
      </c>
      <c r="T16" s="86">
        <v>0</v>
      </c>
      <c r="U16" s="86">
        <f t="shared" si="1"/>
        <v>6</v>
      </c>
      <c r="V16" s="86">
        <f t="shared" si="2"/>
        <v>2</v>
      </c>
      <c r="W16" s="86">
        <f t="shared" si="3"/>
        <v>4</v>
      </c>
      <c r="X16" s="86">
        <f t="shared" si="4"/>
        <v>12</v>
      </c>
      <c r="Y16" s="502" t="s">
        <v>292</v>
      </c>
      <c r="Z16" s="1220"/>
    </row>
    <row r="17" spans="1:26" ht="20.100000000000001" customHeight="1">
      <c r="A17" s="1189"/>
      <c r="B17" s="490" t="s">
        <v>269</v>
      </c>
      <c r="C17" s="86">
        <v>1</v>
      </c>
      <c r="D17" s="86">
        <v>2</v>
      </c>
      <c r="E17" s="86">
        <v>0</v>
      </c>
      <c r="F17" s="86">
        <v>1</v>
      </c>
      <c r="G17" s="86">
        <v>4</v>
      </c>
      <c r="H17" s="86">
        <v>0</v>
      </c>
      <c r="I17" s="86">
        <v>1</v>
      </c>
      <c r="J17" s="86">
        <v>3</v>
      </c>
      <c r="K17" s="86">
        <v>0</v>
      </c>
      <c r="L17" s="86">
        <v>1</v>
      </c>
      <c r="M17" s="86">
        <v>2</v>
      </c>
      <c r="N17" s="86">
        <v>0</v>
      </c>
      <c r="O17" s="86">
        <v>1</v>
      </c>
      <c r="P17" s="86">
        <v>4</v>
      </c>
      <c r="Q17" s="86">
        <v>0</v>
      </c>
      <c r="R17" s="86">
        <v>1</v>
      </c>
      <c r="S17" s="86">
        <v>3</v>
      </c>
      <c r="T17" s="86">
        <v>0</v>
      </c>
      <c r="U17" s="86">
        <f t="shared" si="1"/>
        <v>6</v>
      </c>
      <c r="V17" s="86">
        <f t="shared" si="2"/>
        <v>18</v>
      </c>
      <c r="W17" s="86">
        <f t="shared" si="3"/>
        <v>0</v>
      </c>
      <c r="X17" s="86">
        <f t="shared" si="4"/>
        <v>24</v>
      </c>
      <c r="Y17" s="502" t="s">
        <v>293</v>
      </c>
      <c r="Z17" s="1220"/>
    </row>
    <row r="18" spans="1:26" ht="20.100000000000001" customHeight="1">
      <c r="A18" s="1170" t="s">
        <v>63</v>
      </c>
      <c r="B18" s="1170"/>
      <c r="C18" s="848">
        <v>0</v>
      </c>
      <c r="D18" s="848">
        <v>0</v>
      </c>
      <c r="E18" s="848">
        <v>0</v>
      </c>
      <c r="F18" s="848">
        <v>0</v>
      </c>
      <c r="G18" s="848">
        <v>0</v>
      </c>
      <c r="H18" s="848">
        <v>0</v>
      </c>
      <c r="I18" s="86">
        <v>0</v>
      </c>
      <c r="J18" s="848">
        <v>0</v>
      </c>
      <c r="K18" s="848">
        <v>0</v>
      </c>
      <c r="L18" s="86">
        <v>0</v>
      </c>
      <c r="M18" s="848">
        <v>0</v>
      </c>
      <c r="N18" s="848">
        <v>0</v>
      </c>
      <c r="O18" s="848">
        <v>0</v>
      </c>
      <c r="P18" s="176">
        <v>0</v>
      </c>
      <c r="Q18" s="176">
        <v>0</v>
      </c>
      <c r="R18" s="176">
        <v>0</v>
      </c>
      <c r="S18" s="176">
        <v>0</v>
      </c>
      <c r="T18" s="176">
        <v>0</v>
      </c>
      <c r="U18" s="86">
        <f t="shared" si="1"/>
        <v>0</v>
      </c>
      <c r="V18" s="86">
        <f t="shared" si="2"/>
        <v>0</v>
      </c>
      <c r="W18" s="86">
        <f t="shared" si="3"/>
        <v>0</v>
      </c>
      <c r="X18" s="86">
        <f t="shared" si="4"/>
        <v>0</v>
      </c>
      <c r="Y18" s="1178" t="s">
        <v>281</v>
      </c>
      <c r="Z18" s="1178"/>
    </row>
    <row r="19" spans="1:26" ht="20.100000000000001" customHeight="1">
      <c r="A19" s="1170" t="s">
        <v>64</v>
      </c>
      <c r="B19" s="1170"/>
      <c r="C19" s="86">
        <v>1</v>
      </c>
      <c r="D19" s="86">
        <v>1</v>
      </c>
      <c r="E19" s="86">
        <v>0</v>
      </c>
      <c r="F19" s="86">
        <v>1</v>
      </c>
      <c r="G19" s="86">
        <v>1</v>
      </c>
      <c r="H19" s="86">
        <v>0</v>
      </c>
      <c r="I19" s="86">
        <v>1</v>
      </c>
      <c r="J19" s="86">
        <v>1</v>
      </c>
      <c r="K19" s="86">
        <v>0</v>
      </c>
      <c r="L19" s="86">
        <v>1</v>
      </c>
      <c r="M19" s="86">
        <v>1</v>
      </c>
      <c r="N19" s="86">
        <v>0</v>
      </c>
      <c r="O19" s="86">
        <v>1</v>
      </c>
      <c r="P19" s="86">
        <v>1</v>
      </c>
      <c r="Q19" s="86">
        <v>0</v>
      </c>
      <c r="R19" s="86">
        <v>1</v>
      </c>
      <c r="S19" s="86">
        <v>1</v>
      </c>
      <c r="T19" s="86">
        <v>0</v>
      </c>
      <c r="U19" s="86">
        <f t="shared" si="1"/>
        <v>6</v>
      </c>
      <c r="V19" s="86">
        <f t="shared" si="2"/>
        <v>6</v>
      </c>
      <c r="W19" s="86">
        <f t="shared" si="3"/>
        <v>0</v>
      </c>
      <c r="X19" s="86">
        <f t="shared" si="4"/>
        <v>12</v>
      </c>
      <c r="Y19" s="1178" t="s">
        <v>177</v>
      </c>
      <c r="Z19" s="1178"/>
    </row>
    <row r="20" spans="1:26" ht="20.100000000000001" customHeight="1">
      <c r="A20" s="1170" t="s">
        <v>65</v>
      </c>
      <c r="B20" s="1170"/>
      <c r="C20" s="86">
        <v>0</v>
      </c>
      <c r="D20" s="86">
        <v>2</v>
      </c>
      <c r="E20" s="86">
        <v>0</v>
      </c>
      <c r="F20" s="86">
        <v>0</v>
      </c>
      <c r="G20" s="86">
        <v>2</v>
      </c>
      <c r="H20" s="86">
        <v>0</v>
      </c>
      <c r="I20" s="86">
        <v>0</v>
      </c>
      <c r="J20" s="86">
        <v>1</v>
      </c>
      <c r="K20" s="86">
        <v>0</v>
      </c>
      <c r="L20" s="86">
        <v>0</v>
      </c>
      <c r="M20" s="86">
        <v>1</v>
      </c>
      <c r="N20" s="86">
        <v>0</v>
      </c>
      <c r="O20" s="86">
        <v>0</v>
      </c>
      <c r="P20" s="86">
        <v>1</v>
      </c>
      <c r="Q20" s="86">
        <v>0</v>
      </c>
      <c r="R20" s="86">
        <v>0</v>
      </c>
      <c r="S20" s="86">
        <v>1</v>
      </c>
      <c r="T20" s="86">
        <v>0</v>
      </c>
      <c r="U20" s="86">
        <f t="shared" si="1"/>
        <v>0</v>
      </c>
      <c r="V20" s="86">
        <f t="shared" si="2"/>
        <v>8</v>
      </c>
      <c r="W20" s="86">
        <f t="shared" si="3"/>
        <v>0</v>
      </c>
      <c r="X20" s="86">
        <f t="shared" si="4"/>
        <v>8</v>
      </c>
      <c r="Y20" s="1178" t="s">
        <v>178</v>
      </c>
      <c r="Z20" s="1178"/>
    </row>
    <row r="21" spans="1:26" ht="20.100000000000001" customHeight="1">
      <c r="A21" s="1170" t="s">
        <v>66</v>
      </c>
      <c r="B21" s="1170"/>
      <c r="C21" s="86">
        <v>2</v>
      </c>
      <c r="D21" s="86">
        <v>4</v>
      </c>
      <c r="E21" s="86">
        <v>2</v>
      </c>
      <c r="F21" s="86">
        <v>2</v>
      </c>
      <c r="G21" s="86">
        <v>4</v>
      </c>
      <c r="H21" s="86">
        <v>1</v>
      </c>
      <c r="I21" s="86">
        <v>2</v>
      </c>
      <c r="J21" s="86">
        <v>4</v>
      </c>
      <c r="K21" s="86">
        <v>1</v>
      </c>
      <c r="L21" s="86">
        <v>2</v>
      </c>
      <c r="M21" s="86">
        <v>4</v>
      </c>
      <c r="N21" s="86">
        <v>1</v>
      </c>
      <c r="O21" s="86">
        <v>2</v>
      </c>
      <c r="P21" s="86">
        <v>4</v>
      </c>
      <c r="Q21" s="86">
        <v>1</v>
      </c>
      <c r="R21" s="86">
        <v>2</v>
      </c>
      <c r="S21" s="86">
        <v>5</v>
      </c>
      <c r="T21" s="86">
        <v>1</v>
      </c>
      <c r="U21" s="86">
        <f t="shared" si="1"/>
        <v>12</v>
      </c>
      <c r="V21" s="86">
        <f t="shared" si="2"/>
        <v>25</v>
      </c>
      <c r="W21" s="86">
        <f t="shared" si="3"/>
        <v>7</v>
      </c>
      <c r="X21" s="86">
        <f t="shared" si="4"/>
        <v>44</v>
      </c>
      <c r="Y21" s="1178" t="s">
        <v>285</v>
      </c>
      <c r="Z21" s="1178"/>
    </row>
    <row r="22" spans="1:26" ht="20.100000000000001" customHeight="1">
      <c r="A22" s="1170" t="s">
        <v>133</v>
      </c>
      <c r="B22" s="1170"/>
      <c r="C22" s="86">
        <v>4</v>
      </c>
      <c r="D22" s="86">
        <v>0</v>
      </c>
      <c r="E22" s="86">
        <v>0</v>
      </c>
      <c r="F22" s="86">
        <v>4</v>
      </c>
      <c r="G22" s="86">
        <v>0</v>
      </c>
      <c r="H22" s="86">
        <v>0</v>
      </c>
      <c r="I22" s="86">
        <v>4</v>
      </c>
      <c r="J22" s="86">
        <v>0</v>
      </c>
      <c r="K22" s="86">
        <v>0</v>
      </c>
      <c r="L22" s="86">
        <v>4</v>
      </c>
      <c r="M22" s="86">
        <v>0</v>
      </c>
      <c r="N22" s="86">
        <v>0</v>
      </c>
      <c r="O22" s="86">
        <v>4</v>
      </c>
      <c r="P22" s="86">
        <v>0</v>
      </c>
      <c r="Q22" s="86">
        <v>0</v>
      </c>
      <c r="R22" s="86">
        <v>3</v>
      </c>
      <c r="S22" s="86">
        <v>0</v>
      </c>
      <c r="T22" s="86">
        <v>0</v>
      </c>
      <c r="U22" s="86">
        <f t="shared" si="1"/>
        <v>23</v>
      </c>
      <c r="V22" s="86">
        <f t="shared" si="2"/>
        <v>0</v>
      </c>
      <c r="W22" s="86">
        <f t="shared" si="3"/>
        <v>0</v>
      </c>
      <c r="X22" s="86">
        <f t="shared" si="4"/>
        <v>23</v>
      </c>
      <c r="Y22" s="1178" t="s">
        <v>853</v>
      </c>
      <c r="Z22" s="1178"/>
    </row>
    <row r="23" spans="1:26" ht="20.100000000000001" customHeight="1">
      <c r="A23" s="1170" t="s">
        <v>68</v>
      </c>
      <c r="B23" s="1170"/>
      <c r="C23" s="86">
        <v>0</v>
      </c>
      <c r="D23" s="86">
        <v>1</v>
      </c>
      <c r="E23" s="86">
        <v>0</v>
      </c>
      <c r="F23" s="86">
        <v>0</v>
      </c>
      <c r="G23" s="86">
        <v>1</v>
      </c>
      <c r="H23" s="86">
        <v>0</v>
      </c>
      <c r="I23" s="86">
        <v>0</v>
      </c>
      <c r="J23" s="86">
        <v>1</v>
      </c>
      <c r="K23" s="86">
        <v>0</v>
      </c>
      <c r="L23" s="86">
        <v>0</v>
      </c>
      <c r="M23" s="86">
        <v>1</v>
      </c>
      <c r="N23" s="86">
        <v>0</v>
      </c>
      <c r="O23" s="86">
        <v>0</v>
      </c>
      <c r="P23" s="86">
        <v>1</v>
      </c>
      <c r="Q23" s="86">
        <v>0</v>
      </c>
      <c r="R23" s="86">
        <v>0</v>
      </c>
      <c r="S23" s="86">
        <v>1</v>
      </c>
      <c r="T23" s="86">
        <v>0</v>
      </c>
      <c r="U23" s="86">
        <f t="shared" si="1"/>
        <v>0</v>
      </c>
      <c r="V23" s="86">
        <f t="shared" si="2"/>
        <v>6</v>
      </c>
      <c r="W23" s="86">
        <f t="shared" si="3"/>
        <v>0</v>
      </c>
      <c r="X23" s="86">
        <f t="shared" si="4"/>
        <v>6</v>
      </c>
      <c r="Y23" s="1178" t="s">
        <v>287</v>
      </c>
      <c r="Z23" s="1178"/>
    </row>
    <row r="24" spans="1:26" ht="20.100000000000001" customHeight="1">
      <c r="A24" s="1170" t="s">
        <v>69</v>
      </c>
      <c r="B24" s="1170"/>
      <c r="C24" s="86">
        <v>1</v>
      </c>
      <c r="D24" s="86">
        <v>1</v>
      </c>
      <c r="E24" s="86">
        <v>0</v>
      </c>
      <c r="F24" s="86">
        <v>1</v>
      </c>
      <c r="G24" s="86">
        <v>1</v>
      </c>
      <c r="H24" s="86">
        <v>0</v>
      </c>
      <c r="I24" s="86">
        <v>1</v>
      </c>
      <c r="J24" s="86">
        <v>1</v>
      </c>
      <c r="K24" s="86">
        <v>0</v>
      </c>
      <c r="L24" s="86">
        <v>1</v>
      </c>
      <c r="M24" s="86">
        <v>1</v>
      </c>
      <c r="N24" s="86">
        <v>0</v>
      </c>
      <c r="O24" s="86">
        <v>1</v>
      </c>
      <c r="P24" s="86">
        <v>1</v>
      </c>
      <c r="Q24" s="86">
        <v>0</v>
      </c>
      <c r="R24" s="86">
        <v>1</v>
      </c>
      <c r="S24" s="86">
        <v>1</v>
      </c>
      <c r="T24" s="86">
        <v>0</v>
      </c>
      <c r="U24" s="86">
        <f t="shared" si="1"/>
        <v>6</v>
      </c>
      <c r="V24" s="86">
        <f t="shared" si="2"/>
        <v>6</v>
      </c>
      <c r="W24" s="86">
        <f t="shared" si="3"/>
        <v>0</v>
      </c>
      <c r="X24" s="86">
        <f t="shared" si="4"/>
        <v>12</v>
      </c>
      <c r="Y24" s="1178" t="s">
        <v>182</v>
      </c>
      <c r="Z24" s="1178"/>
    </row>
    <row r="25" spans="1:26" ht="20.100000000000001" customHeight="1">
      <c r="A25" s="1170" t="s">
        <v>70</v>
      </c>
      <c r="B25" s="1170"/>
      <c r="C25" s="86">
        <v>0</v>
      </c>
      <c r="D25" s="86">
        <v>1</v>
      </c>
      <c r="E25" s="86">
        <v>0</v>
      </c>
      <c r="F25" s="86">
        <v>0</v>
      </c>
      <c r="G25" s="86">
        <v>1</v>
      </c>
      <c r="H25" s="86">
        <v>0</v>
      </c>
      <c r="I25" s="86">
        <v>0</v>
      </c>
      <c r="J25" s="86">
        <v>1</v>
      </c>
      <c r="K25" s="86">
        <v>0</v>
      </c>
      <c r="L25" s="86">
        <v>0</v>
      </c>
      <c r="M25" s="86">
        <v>1</v>
      </c>
      <c r="N25" s="86">
        <v>0</v>
      </c>
      <c r="O25" s="86">
        <v>0</v>
      </c>
      <c r="P25" s="86">
        <v>1</v>
      </c>
      <c r="Q25" s="86">
        <v>0</v>
      </c>
      <c r="R25" s="86">
        <v>0</v>
      </c>
      <c r="S25" s="86">
        <v>1</v>
      </c>
      <c r="T25" s="86">
        <v>0</v>
      </c>
      <c r="U25" s="86">
        <f t="shared" si="1"/>
        <v>0</v>
      </c>
      <c r="V25" s="86">
        <f t="shared" si="2"/>
        <v>6</v>
      </c>
      <c r="W25" s="86">
        <f t="shared" si="3"/>
        <v>0</v>
      </c>
      <c r="X25" s="86">
        <f t="shared" si="4"/>
        <v>6</v>
      </c>
      <c r="Y25" s="1178" t="s">
        <v>183</v>
      </c>
      <c r="Z25" s="1178"/>
    </row>
    <row r="26" spans="1:26" ht="20.100000000000001" customHeight="1">
      <c r="A26" s="1170" t="s">
        <v>71</v>
      </c>
      <c r="B26" s="1170"/>
      <c r="C26" s="86">
        <v>1</v>
      </c>
      <c r="D26" s="86">
        <v>1</v>
      </c>
      <c r="E26" s="86">
        <v>0</v>
      </c>
      <c r="F26" s="86">
        <v>1</v>
      </c>
      <c r="G26" s="86">
        <v>2</v>
      </c>
      <c r="H26" s="86">
        <v>0</v>
      </c>
      <c r="I26" s="86">
        <v>1</v>
      </c>
      <c r="J26" s="86">
        <v>2</v>
      </c>
      <c r="K26" s="86">
        <v>0</v>
      </c>
      <c r="L26" s="86">
        <v>1</v>
      </c>
      <c r="M26" s="86">
        <v>2</v>
      </c>
      <c r="N26" s="86">
        <v>0</v>
      </c>
      <c r="O26" s="86">
        <v>1</v>
      </c>
      <c r="P26" s="86">
        <v>1</v>
      </c>
      <c r="Q26" s="86">
        <v>0</v>
      </c>
      <c r="R26" s="86">
        <v>1</v>
      </c>
      <c r="S26" s="86">
        <v>1</v>
      </c>
      <c r="T26" s="86">
        <v>0</v>
      </c>
      <c r="U26" s="86">
        <f t="shared" si="1"/>
        <v>6</v>
      </c>
      <c r="V26" s="86">
        <f t="shared" si="2"/>
        <v>9</v>
      </c>
      <c r="W26" s="86">
        <f t="shared" si="3"/>
        <v>0</v>
      </c>
      <c r="X26" s="86">
        <f t="shared" si="4"/>
        <v>15</v>
      </c>
      <c r="Y26" s="1178" t="s">
        <v>671</v>
      </c>
      <c r="Z26" s="1178"/>
    </row>
    <row r="27" spans="1:26" ht="20.100000000000001" customHeight="1" thickBot="1">
      <c r="A27" s="1301" t="s">
        <v>72</v>
      </c>
      <c r="B27" s="1301"/>
      <c r="C27" s="306">
        <v>1</v>
      </c>
      <c r="D27" s="306">
        <v>0</v>
      </c>
      <c r="E27" s="306">
        <v>1</v>
      </c>
      <c r="F27" s="306">
        <v>2</v>
      </c>
      <c r="G27" s="306">
        <v>1</v>
      </c>
      <c r="H27" s="306">
        <v>0</v>
      </c>
      <c r="I27" s="306">
        <v>2</v>
      </c>
      <c r="J27" s="306">
        <v>1</v>
      </c>
      <c r="K27" s="306">
        <v>0</v>
      </c>
      <c r="L27" s="306">
        <v>2</v>
      </c>
      <c r="M27" s="306">
        <v>1</v>
      </c>
      <c r="N27" s="306">
        <v>0</v>
      </c>
      <c r="O27" s="306">
        <v>2</v>
      </c>
      <c r="P27" s="306">
        <v>1</v>
      </c>
      <c r="Q27" s="306">
        <v>0</v>
      </c>
      <c r="R27" s="306">
        <v>2</v>
      </c>
      <c r="S27" s="306">
        <v>1</v>
      </c>
      <c r="T27" s="306">
        <v>0</v>
      </c>
      <c r="U27" s="306">
        <f t="shared" si="1"/>
        <v>11</v>
      </c>
      <c r="V27" s="306">
        <f t="shared" si="2"/>
        <v>5</v>
      </c>
      <c r="W27" s="306">
        <f t="shared" si="3"/>
        <v>1</v>
      </c>
      <c r="X27" s="306">
        <f t="shared" si="4"/>
        <v>17</v>
      </c>
      <c r="Y27" s="1258" t="s">
        <v>282</v>
      </c>
      <c r="Z27" s="1258"/>
    </row>
    <row r="28" spans="1:26" ht="20.100000000000001" customHeight="1" thickBot="1">
      <c r="A28" s="1108" t="s">
        <v>32</v>
      </c>
      <c r="B28" s="1108"/>
      <c r="C28" s="328">
        <f>SUM(C8:C27)</f>
        <v>15</v>
      </c>
      <c r="D28" s="328">
        <f t="shared" ref="D28:X28" si="5">SUM(D8:D27)</f>
        <v>19</v>
      </c>
      <c r="E28" s="328">
        <f t="shared" si="5"/>
        <v>6</v>
      </c>
      <c r="F28" s="328">
        <f t="shared" si="5"/>
        <v>16</v>
      </c>
      <c r="G28" s="328">
        <f t="shared" si="5"/>
        <v>21</v>
      </c>
      <c r="H28" s="328">
        <f t="shared" si="5"/>
        <v>4</v>
      </c>
      <c r="I28" s="328">
        <f t="shared" si="5"/>
        <v>16</v>
      </c>
      <c r="J28" s="328">
        <f t="shared" si="5"/>
        <v>20</v>
      </c>
      <c r="K28" s="328">
        <f t="shared" si="5"/>
        <v>4</v>
      </c>
      <c r="L28" s="328">
        <f t="shared" si="5"/>
        <v>16</v>
      </c>
      <c r="M28" s="328">
        <f t="shared" si="5"/>
        <v>19</v>
      </c>
      <c r="N28" s="328">
        <f t="shared" si="5"/>
        <v>3</v>
      </c>
      <c r="O28" s="328">
        <f t="shared" si="5"/>
        <v>16</v>
      </c>
      <c r="P28" s="328">
        <f t="shared" si="5"/>
        <v>23</v>
      </c>
      <c r="Q28" s="328">
        <f t="shared" si="5"/>
        <v>1</v>
      </c>
      <c r="R28" s="328">
        <f t="shared" si="5"/>
        <v>15</v>
      </c>
      <c r="S28" s="328">
        <f t="shared" si="5"/>
        <v>22</v>
      </c>
      <c r="T28" s="328">
        <f t="shared" si="5"/>
        <v>1</v>
      </c>
      <c r="U28" s="328">
        <f t="shared" si="5"/>
        <v>94</v>
      </c>
      <c r="V28" s="328">
        <f t="shared" si="5"/>
        <v>124</v>
      </c>
      <c r="W28" s="328">
        <f t="shared" si="5"/>
        <v>19</v>
      </c>
      <c r="X28" s="328">
        <f t="shared" si="5"/>
        <v>237</v>
      </c>
      <c r="Y28" s="1260" t="s">
        <v>169</v>
      </c>
      <c r="Z28" s="1260"/>
    </row>
    <row r="29" spans="1:26" ht="16.5" thickTop="1">
      <c r="Y29" s="417"/>
      <c r="Z29" s="417"/>
    </row>
    <row r="116" spans="3:15">
      <c r="C116" s="167"/>
      <c r="D116" s="167"/>
      <c r="E116" s="167"/>
      <c r="F116" s="167"/>
      <c r="G116" s="167"/>
      <c r="H116" s="167"/>
      <c r="I116" s="167"/>
      <c r="J116" s="167"/>
      <c r="K116" s="167"/>
      <c r="L116" s="167"/>
      <c r="M116" s="167"/>
      <c r="N116" s="167"/>
      <c r="O116" s="167"/>
    </row>
    <row r="117" spans="3:15">
      <c r="C117" s="167"/>
      <c r="D117" s="167"/>
      <c r="E117" s="167"/>
      <c r="F117" s="167"/>
      <c r="G117" s="167"/>
      <c r="H117" s="167"/>
      <c r="I117" s="167"/>
      <c r="J117" s="167"/>
      <c r="K117" s="167"/>
      <c r="L117" s="167"/>
      <c r="M117" s="167"/>
      <c r="N117" s="167"/>
      <c r="O117" s="167"/>
    </row>
    <row r="118" spans="3:15">
      <c r="C118" s="167"/>
      <c r="D118" s="167"/>
      <c r="E118" s="167"/>
      <c r="F118" s="167"/>
      <c r="G118" s="167"/>
      <c r="H118" s="167"/>
      <c r="I118" s="167"/>
      <c r="J118" s="167"/>
      <c r="K118" s="167"/>
      <c r="L118" s="167"/>
      <c r="M118" s="167"/>
      <c r="N118" s="167"/>
      <c r="O118" s="167"/>
    </row>
    <row r="119" spans="3:15">
      <c r="C119" s="167"/>
      <c r="D119" s="167"/>
      <c r="E119" s="167"/>
      <c r="F119" s="167"/>
      <c r="G119" s="167"/>
      <c r="H119" s="167"/>
      <c r="I119" s="167"/>
      <c r="J119" s="167"/>
      <c r="K119" s="167"/>
      <c r="L119" s="167"/>
      <c r="M119" s="167"/>
      <c r="N119" s="167"/>
      <c r="O119" s="167"/>
    </row>
  </sheetData>
  <protectedRanges>
    <protectedRange sqref="F18:N18" name="نطاق1"/>
  </protectedRanges>
  <mergeCells count="51">
    <mergeCell ref="A10:B10"/>
    <mergeCell ref="A3:C3"/>
    <mergeCell ref="Y3:Z3"/>
    <mergeCell ref="A4:B7"/>
    <mergeCell ref="C4:E4"/>
    <mergeCell ref="F4:H4"/>
    <mergeCell ref="I4:K4"/>
    <mergeCell ref="L4:N4"/>
    <mergeCell ref="O4:Q4"/>
    <mergeCell ref="R4:T4"/>
    <mergeCell ref="U4:X4"/>
    <mergeCell ref="Y4:Z7"/>
    <mergeCell ref="C5:E5"/>
    <mergeCell ref="Y10:Z10"/>
    <mergeCell ref="F5:H5"/>
    <mergeCell ref="I5:K5"/>
    <mergeCell ref="A12:A17"/>
    <mergeCell ref="Z12:Z17"/>
    <mergeCell ref="A18:B18"/>
    <mergeCell ref="Y18:Z18"/>
    <mergeCell ref="A11:B11"/>
    <mergeCell ref="Y11:Z11"/>
    <mergeCell ref="L5:N5"/>
    <mergeCell ref="O5:Q5"/>
    <mergeCell ref="R5:T5"/>
    <mergeCell ref="Y8:Z8"/>
    <mergeCell ref="U5:X5"/>
    <mergeCell ref="A28:B28"/>
    <mergeCell ref="Y28:Z28"/>
    <mergeCell ref="A25:B25"/>
    <mergeCell ref="Y25:Z25"/>
    <mergeCell ref="A26:B26"/>
    <mergeCell ref="Y26:Z26"/>
    <mergeCell ref="A27:B27"/>
    <mergeCell ref="Y27:Z27"/>
    <mergeCell ref="A24:B24"/>
    <mergeCell ref="Y24:Z24"/>
    <mergeCell ref="A21:B21"/>
    <mergeCell ref="Y21:Z21"/>
    <mergeCell ref="A1:Z1"/>
    <mergeCell ref="A2:Z2"/>
    <mergeCell ref="A22:B22"/>
    <mergeCell ref="Y22:Z22"/>
    <mergeCell ref="A23:B23"/>
    <mergeCell ref="Y23:Z23"/>
    <mergeCell ref="A9:B9"/>
    <mergeCell ref="Y9:Z9"/>
    <mergeCell ref="A19:B19"/>
    <mergeCell ref="Y19:Z19"/>
    <mergeCell ref="A20:B20"/>
    <mergeCell ref="Y20:Z20"/>
  </mergeCells>
  <printOptions horizontalCentered="1"/>
  <pageMargins left="0.25" right="0.25" top="1" bottom="0.75" header="1" footer="0.75"/>
  <pageSetup paperSize="9" scale="75" firstPageNumber="63" orientation="landscape" useFirstPageNumber="1"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tabColor theme="7" tint="-0.249977111117893"/>
  </sheetPr>
  <dimension ref="A1:L118"/>
  <sheetViews>
    <sheetView rightToLeft="1" view="pageBreakPreview" zoomScale="80" zoomScaleNormal="75" zoomScaleSheetLayoutView="80" workbookViewId="0">
      <selection activeCell="AA59" sqref="AA59"/>
    </sheetView>
  </sheetViews>
  <sheetFormatPr defaultRowHeight="12.75"/>
  <cols>
    <col min="1" max="1" width="3.85546875" style="82" customWidth="1"/>
    <col min="2" max="2" width="10.42578125" style="82" customWidth="1"/>
    <col min="3" max="3" width="14.42578125" style="82" customWidth="1"/>
    <col min="4" max="5" width="12.140625" style="82" customWidth="1"/>
    <col min="6" max="6" width="23.140625" style="82" customWidth="1"/>
    <col min="7" max="7" width="11.42578125" style="82" customWidth="1"/>
    <col min="8" max="9" width="12.140625" style="82" customWidth="1"/>
    <col min="10" max="10" width="22.5703125" style="82" customWidth="1"/>
    <col min="11" max="11" width="13.42578125" style="82" customWidth="1"/>
    <col min="12" max="12" width="4.7109375" style="82" customWidth="1"/>
    <col min="13" max="16384" width="9.140625" style="82"/>
  </cols>
  <sheetData>
    <row r="1" spans="1:12" ht="33" customHeight="1">
      <c r="A1" s="1205" t="s">
        <v>1326</v>
      </c>
      <c r="B1" s="1205"/>
      <c r="C1" s="1205"/>
      <c r="D1" s="1205"/>
      <c r="E1" s="1205"/>
      <c r="F1" s="1205"/>
      <c r="G1" s="1205"/>
      <c r="H1" s="1205"/>
      <c r="I1" s="1205"/>
      <c r="J1" s="1205"/>
      <c r="K1" s="1205"/>
      <c r="L1" s="1205"/>
    </row>
    <row r="2" spans="1:12" ht="41.25" customHeight="1">
      <c r="A2" s="1193" t="s">
        <v>849</v>
      </c>
      <c r="B2" s="1193"/>
      <c r="C2" s="1193"/>
      <c r="D2" s="1193"/>
      <c r="E2" s="1193"/>
      <c r="F2" s="1193"/>
      <c r="G2" s="1193"/>
      <c r="H2" s="1193"/>
      <c r="I2" s="1193"/>
      <c r="J2" s="1193"/>
      <c r="K2" s="1193"/>
      <c r="L2" s="1193"/>
    </row>
    <row r="3" spans="1:12" ht="22.5" customHeight="1" thickBot="1">
      <c r="A3" s="1176" t="s">
        <v>1161</v>
      </c>
      <c r="B3" s="1176"/>
      <c r="C3" s="1176"/>
      <c r="D3" s="1176"/>
      <c r="E3" s="143"/>
      <c r="F3" s="143"/>
      <c r="G3" s="143"/>
      <c r="H3" s="143"/>
      <c r="I3" s="143"/>
      <c r="J3" s="1376" t="s">
        <v>966</v>
      </c>
      <c r="K3" s="1376"/>
      <c r="L3" s="1376"/>
    </row>
    <row r="4" spans="1:12" ht="21" customHeight="1" thickTop="1">
      <c r="A4" s="1140" t="s">
        <v>40</v>
      </c>
      <c r="B4" s="1140"/>
      <c r="C4" s="1188" t="s">
        <v>434</v>
      </c>
      <c r="D4" s="1188" t="s">
        <v>435</v>
      </c>
      <c r="E4" s="1188" t="s">
        <v>436</v>
      </c>
      <c r="F4" s="1188" t="s">
        <v>437</v>
      </c>
      <c r="G4" s="1188" t="s">
        <v>437</v>
      </c>
      <c r="H4" s="1188"/>
      <c r="I4" s="1188"/>
      <c r="J4" s="1188" t="s">
        <v>438</v>
      </c>
      <c r="K4" s="1164" t="s">
        <v>168</v>
      </c>
      <c r="L4" s="1164"/>
    </row>
    <row r="5" spans="1:12" ht="23.25" customHeight="1">
      <c r="A5" s="1141"/>
      <c r="B5" s="1141"/>
      <c r="C5" s="1207"/>
      <c r="D5" s="1207"/>
      <c r="E5" s="1207"/>
      <c r="F5" s="1207"/>
      <c r="G5" s="1530" t="s">
        <v>439</v>
      </c>
      <c r="H5" s="1530"/>
      <c r="I5" s="1530"/>
      <c r="J5" s="1207"/>
      <c r="K5" s="1165"/>
      <c r="L5" s="1165"/>
    </row>
    <row r="6" spans="1:12" ht="10.5" customHeight="1">
      <c r="A6" s="1141"/>
      <c r="B6" s="1141"/>
      <c r="C6" s="1207"/>
      <c r="D6" s="1207"/>
      <c r="E6" s="1207"/>
      <c r="F6" s="1207"/>
      <c r="G6" s="1207" t="s">
        <v>440</v>
      </c>
      <c r="H6" s="1207" t="s">
        <v>441</v>
      </c>
      <c r="I6" s="1207" t="s">
        <v>442</v>
      </c>
      <c r="J6" s="1207"/>
      <c r="K6" s="1165"/>
      <c r="L6" s="1165"/>
    </row>
    <row r="7" spans="1:12" ht="8.25" customHeight="1">
      <c r="A7" s="1141"/>
      <c r="B7" s="1141"/>
      <c r="C7" s="1168" t="s">
        <v>443</v>
      </c>
      <c r="D7" s="1168" t="s">
        <v>444</v>
      </c>
      <c r="E7" s="1168" t="s">
        <v>445</v>
      </c>
      <c r="F7" s="1168" t="s">
        <v>446</v>
      </c>
      <c r="G7" s="1207"/>
      <c r="H7" s="1207"/>
      <c r="I7" s="1207"/>
      <c r="J7" s="1207"/>
      <c r="K7" s="1165"/>
      <c r="L7" s="1165"/>
    </row>
    <row r="8" spans="1:12" ht="28.5" customHeight="1" thickBot="1">
      <c r="A8" s="1141"/>
      <c r="B8" s="1141"/>
      <c r="C8" s="1168"/>
      <c r="D8" s="1168"/>
      <c r="E8" s="1168"/>
      <c r="F8" s="1168"/>
      <c r="G8" s="484" t="s">
        <v>447</v>
      </c>
      <c r="H8" s="484" t="s">
        <v>448</v>
      </c>
      <c r="I8" s="484" t="s">
        <v>449</v>
      </c>
      <c r="J8" s="485" t="s">
        <v>450</v>
      </c>
      <c r="K8" s="1165"/>
      <c r="L8" s="1165"/>
    </row>
    <row r="9" spans="1:12" ht="17.25" customHeight="1">
      <c r="A9" s="1204" t="s">
        <v>52</v>
      </c>
      <c r="B9" s="1204"/>
      <c r="C9" s="231">
        <v>0</v>
      </c>
      <c r="D9" s="231">
        <v>0</v>
      </c>
      <c r="E9" s="231">
        <v>0</v>
      </c>
      <c r="F9" s="231">
        <v>0</v>
      </c>
      <c r="G9" s="329">
        <v>0</v>
      </c>
      <c r="H9" s="329">
        <v>0</v>
      </c>
      <c r="I9" s="329">
        <v>0</v>
      </c>
      <c r="J9" s="231">
        <v>0</v>
      </c>
      <c r="K9" s="1528" t="s">
        <v>583</v>
      </c>
      <c r="L9" s="1528"/>
    </row>
    <row r="10" spans="1:12" ht="17.25" customHeight="1">
      <c r="A10" s="1170" t="s">
        <v>53</v>
      </c>
      <c r="B10" s="1170"/>
      <c r="C10" s="93">
        <v>0</v>
      </c>
      <c r="D10" s="848">
        <v>0</v>
      </c>
      <c r="E10" s="848">
        <v>0</v>
      </c>
      <c r="F10" s="848">
        <v>0</v>
      </c>
      <c r="G10" s="848">
        <v>0</v>
      </c>
      <c r="H10" s="848">
        <v>0</v>
      </c>
      <c r="I10" s="848">
        <v>0</v>
      </c>
      <c r="J10" s="848">
        <v>0</v>
      </c>
      <c r="K10" s="1159" t="s">
        <v>284</v>
      </c>
      <c r="L10" s="1159"/>
    </row>
    <row r="11" spans="1:12" ht="17.25" customHeight="1">
      <c r="A11" s="1170" t="s">
        <v>54</v>
      </c>
      <c r="B11" s="1170"/>
      <c r="C11" s="93">
        <v>0</v>
      </c>
      <c r="D11" s="93">
        <v>0</v>
      </c>
      <c r="E11" s="93">
        <v>0</v>
      </c>
      <c r="F11" s="93">
        <v>0</v>
      </c>
      <c r="G11" s="93">
        <v>0</v>
      </c>
      <c r="H11" s="93">
        <v>0</v>
      </c>
      <c r="I11" s="93">
        <v>0</v>
      </c>
      <c r="J11" s="93">
        <v>0</v>
      </c>
      <c r="K11" s="1178" t="s">
        <v>175</v>
      </c>
      <c r="L11" s="1178"/>
    </row>
    <row r="12" spans="1:12" ht="17.25" customHeight="1">
      <c r="A12" s="1170" t="s">
        <v>55</v>
      </c>
      <c r="B12" s="1170"/>
      <c r="C12" s="93">
        <v>1</v>
      </c>
      <c r="D12" s="93">
        <v>1</v>
      </c>
      <c r="E12" s="93">
        <v>0</v>
      </c>
      <c r="F12" s="93">
        <v>0</v>
      </c>
      <c r="G12" s="93">
        <v>0</v>
      </c>
      <c r="H12" s="93">
        <v>0</v>
      </c>
      <c r="I12" s="93">
        <v>0</v>
      </c>
      <c r="J12" s="93">
        <v>0</v>
      </c>
      <c r="K12" s="1178" t="s">
        <v>676</v>
      </c>
      <c r="L12" s="1178"/>
    </row>
    <row r="13" spans="1:12" ht="17.25" customHeight="1">
      <c r="A13" s="1189" t="s">
        <v>279</v>
      </c>
      <c r="B13" s="490" t="s">
        <v>270</v>
      </c>
      <c r="C13" s="93">
        <v>0</v>
      </c>
      <c r="D13" s="93">
        <v>0</v>
      </c>
      <c r="E13" s="93">
        <v>0</v>
      </c>
      <c r="F13" s="93">
        <v>0</v>
      </c>
      <c r="G13" s="93">
        <v>0</v>
      </c>
      <c r="H13" s="93">
        <v>0</v>
      </c>
      <c r="I13" s="93">
        <v>0</v>
      </c>
      <c r="J13" s="93">
        <v>0</v>
      </c>
      <c r="K13" s="502" t="s">
        <v>288</v>
      </c>
      <c r="L13" s="1220" t="s">
        <v>167</v>
      </c>
    </row>
    <row r="14" spans="1:12" ht="17.25" customHeight="1">
      <c r="A14" s="1189"/>
      <c r="B14" s="490" t="s">
        <v>271</v>
      </c>
      <c r="C14" s="93">
        <v>1</v>
      </c>
      <c r="D14" s="93">
        <v>0</v>
      </c>
      <c r="E14" s="93">
        <v>0</v>
      </c>
      <c r="F14" s="93">
        <v>0</v>
      </c>
      <c r="G14" s="93">
        <v>0</v>
      </c>
      <c r="H14" s="93">
        <v>0</v>
      </c>
      <c r="I14" s="93">
        <v>0</v>
      </c>
      <c r="J14" s="93">
        <v>0</v>
      </c>
      <c r="K14" s="502" t="s">
        <v>289</v>
      </c>
      <c r="L14" s="1220"/>
    </row>
    <row r="15" spans="1:12" ht="17.25" customHeight="1">
      <c r="A15" s="1189"/>
      <c r="B15" s="490" t="s">
        <v>272</v>
      </c>
      <c r="C15" s="93">
        <v>2</v>
      </c>
      <c r="D15" s="93">
        <v>0</v>
      </c>
      <c r="E15" s="93">
        <v>0</v>
      </c>
      <c r="F15" s="93">
        <v>0</v>
      </c>
      <c r="G15" s="93">
        <v>0</v>
      </c>
      <c r="H15" s="93">
        <v>0</v>
      </c>
      <c r="I15" s="93">
        <v>0</v>
      </c>
      <c r="J15" s="93">
        <v>0</v>
      </c>
      <c r="K15" s="502" t="s">
        <v>290</v>
      </c>
      <c r="L15" s="1220"/>
    </row>
    <row r="16" spans="1:12" ht="17.25" customHeight="1">
      <c r="A16" s="1189"/>
      <c r="B16" s="490" t="s">
        <v>259</v>
      </c>
      <c r="C16" s="93">
        <v>0</v>
      </c>
      <c r="D16" s="93">
        <v>0</v>
      </c>
      <c r="E16" s="93">
        <v>0</v>
      </c>
      <c r="F16" s="93">
        <v>0</v>
      </c>
      <c r="G16" s="93">
        <v>0</v>
      </c>
      <c r="H16" s="93">
        <v>0</v>
      </c>
      <c r="I16" s="93">
        <v>0</v>
      </c>
      <c r="J16" s="93">
        <v>0</v>
      </c>
      <c r="K16" s="502" t="s">
        <v>291</v>
      </c>
      <c r="L16" s="1220"/>
    </row>
    <row r="17" spans="1:12" ht="17.25" customHeight="1">
      <c r="A17" s="1189"/>
      <c r="B17" s="490" t="s">
        <v>260</v>
      </c>
      <c r="C17" s="93">
        <v>1</v>
      </c>
      <c r="D17" s="93">
        <v>0</v>
      </c>
      <c r="E17" s="93">
        <v>0</v>
      </c>
      <c r="F17" s="93">
        <v>0</v>
      </c>
      <c r="G17" s="93">
        <v>0</v>
      </c>
      <c r="H17" s="93">
        <v>0</v>
      </c>
      <c r="I17" s="93">
        <v>0</v>
      </c>
      <c r="J17" s="93">
        <v>0</v>
      </c>
      <c r="K17" s="502" t="s">
        <v>292</v>
      </c>
      <c r="L17" s="1220"/>
    </row>
    <row r="18" spans="1:12" ht="17.25" customHeight="1">
      <c r="A18" s="1189"/>
      <c r="B18" s="490" t="s">
        <v>255</v>
      </c>
      <c r="C18" s="93">
        <v>0</v>
      </c>
      <c r="D18" s="93">
        <v>0</v>
      </c>
      <c r="E18" s="93">
        <v>0</v>
      </c>
      <c r="F18" s="93">
        <v>0</v>
      </c>
      <c r="G18" s="93">
        <v>0</v>
      </c>
      <c r="H18" s="93">
        <v>0</v>
      </c>
      <c r="I18" s="93">
        <v>0</v>
      </c>
      <c r="J18" s="93">
        <v>0</v>
      </c>
      <c r="K18" s="502" t="s">
        <v>293</v>
      </c>
      <c r="L18" s="1220"/>
    </row>
    <row r="19" spans="1:12" ht="17.25" customHeight="1">
      <c r="A19" s="1170" t="s">
        <v>63</v>
      </c>
      <c r="B19" s="1170"/>
      <c r="C19" s="93">
        <v>0</v>
      </c>
      <c r="D19" s="93">
        <v>0</v>
      </c>
      <c r="E19" s="93">
        <v>0</v>
      </c>
      <c r="F19" s="93">
        <v>0</v>
      </c>
      <c r="G19" s="93">
        <v>0</v>
      </c>
      <c r="H19" s="93">
        <v>0</v>
      </c>
      <c r="I19" s="93">
        <v>0</v>
      </c>
      <c r="J19" s="93">
        <v>0</v>
      </c>
      <c r="K19" s="1178" t="s">
        <v>281</v>
      </c>
      <c r="L19" s="1178"/>
    </row>
    <row r="20" spans="1:12" ht="17.25" customHeight="1">
      <c r="A20" s="1170" t="s">
        <v>64</v>
      </c>
      <c r="B20" s="1170"/>
      <c r="C20" s="93">
        <v>0</v>
      </c>
      <c r="D20" s="93">
        <v>0</v>
      </c>
      <c r="E20" s="93">
        <v>0</v>
      </c>
      <c r="F20" s="93">
        <v>0</v>
      </c>
      <c r="G20" s="93">
        <v>0</v>
      </c>
      <c r="H20" s="93">
        <v>0</v>
      </c>
      <c r="I20" s="93">
        <v>0</v>
      </c>
      <c r="J20" s="93">
        <v>0</v>
      </c>
      <c r="K20" s="1178" t="s">
        <v>177</v>
      </c>
      <c r="L20" s="1178"/>
    </row>
    <row r="21" spans="1:12" ht="17.25" customHeight="1">
      <c r="A21" s="1170" t="s">
        <v>65</v>
      </c>
      <c r="B21" s="1170"/>
      <c r="C21" s="93">
        <v>0</v>
      </c>
      <c r="D21" s="93">
        <v>0</v>
      </c>
      <c r="E21" s="93">
        <v>0</v>
      </c>
      <c r="F21" s="93">
        <v>0</v>
      </c>
      <c r="G21" s="93">
        <v>0</v>
      </c>
      <c r="H21" s="93">
        <v>0</v>
      </c>
      <c r="I21" s="93">
        <v>0</v>
      </c>
      <c r="J21" s="93">
        <v>0</v>
      </c>
      <c r="K21" s="1178" t="s">
        <v>178</v>
      </c>
      <c r="L21" s="1178"/>
    </row>
    <row r="22" spans="1:12" ht="17.25" customHeight="1">
      <c r="A22" s="1170" t="s">
        <v>66</v>
      </c>
      <c r="B22" s="1170"/>
      <c r="C22" s="93">
        <v>0</v>
      </c>
      <c r="D22" s="93">
        <v>0</v>
      </c>
      <c r="E22" s="93">
        <v>0</v>
      </c>
      <c r="F22" s="93">
        <v>0</v>
      </c>
      <c r="G22" s="93">
        <v>0</v>
      </c>
      <c r="H22" s="93">
        <v>0</v>
      </c>
      <c r="I22" s="93">
        <v>0</v>
      </c>
      <c r="J22" s="93">
        <v>0</v>
      </c>
      <c r="K22" s="1178" t="s">
        <v>285</v>
      </c>
      <c r="L22" s="1178"/>
    </row>
    <row r="23" spans="1:12" ht="17.25" customHeight="1">
      <c r="A23" s="1170" t="s">
        <v>133</v>
      </c>
      <c r="B23" s="1170"/>
      <c r="C23" s="93">
        <v>0</v>
      </c>
      <c r="D23" s="93">
        <v>0</v>
      </c>
      <c r="E23" s="93">
        <v>0</v>
      </c>
      <c r="F23" s="93">
        <v>0</v>
      </c>
      <c r="G23" s="93">
        <v>0</v>
      </c>
      <c r="H23" s="93">
        <v>0</v>
      </c>
      <c r="I23" s="93">
        <v>0</v>
      </c>
      <c r="J23" s="93">
        <v>0</v>
      </c>
      <c r="K23" s="1178" t="s">
        <v>286</v>
      </c>
      <c r="L23" s="1178"/>
    </row>
    <row r="24" spans="1:12" ht="17.25" customHeight="1">
      <c r="A24" s="1170" t="s">
        <v>68</v>
      </c>
      <c r="B24" s="1170"/>
      <c r="C24" s="93">
        <v>0</v>
      </c>
      <c r="D24" s="93">
        <v>0</v>
      </c>
      <c r="E24" s="93">
        <v>0</v>
      </c>
      <c r="F24" s="93">
        <v>0</v>
      </c>
      <c r="G24" s="93">
        <v>0</v>
      </c>
      <c r="H24" s="93">
        <v>0</v>
      </c>
      <c r="I24" s="93">
        <v>0</v>
      </c>
      <c r="J24" s="93">
        <v>0</v>
      </c>
      <c r="K24" s="1178" t="s">
        <v>287</v>
      </c>
      <c r="L24" s="1178"/>
    </row>
    <row r="25" spans="1:12" ht="17.25" customHeight="1">
      <c r="A25" s="1170" t="s">
        <v>69</v>
      </c>
      <c r="B25" s="1170"/>
      <c r="C25" s="93">
        <v>0</v>
      </c>
      <c r="D25" s="93">
        <v>0</v>
      </c>
      <c r="E25" s="93">
        <v>0</v>
      </c>
      <c r="F25" s="93">
        <v>0</v>
      </c>
      <c r="G25" s="93">
        <v>0</v>
      </c>
      <c r="H25" s="93">
        <v>0</v>
      </c>
      <c r="I25" s="93">
        <v>0</v>
      </c>
      <c r="J25" s="93">
        <v>0</v>
      </c>
      <c r="K25" s="1178" t="s">
        <v>182</v>
      </c>
      <c r="L25" s="1178"/>
    </row>
    <row r="26" spans="1:12" ht="17.25" customHeight="1">
      <c r="A26" s="1170" t="s">
        <v>70</v>
      </c>
      <c r="B26" s="1170"/>
      <c r="C26" s="93">
        <v>1</v>
      </c>
      <c r="D26" s="93">
        <v>0</v>
      </c>
      <c r="E26" s="93">
        <v>0</v>
      </c>
      <c r="F26" s="93">
        <v>0</v>
      </c>
      <c r="G26" s="93">
        <v>0</v>
      </c>
      <c r="H26" s="93">
        <v>0</v>
      </c>
      <c r="I26" s="93">
        <v>0</v>
      </c>
      <c r="J26" s="93">
        <v>0</v>
      </c>
      <c r="K26" s="1178" t="s">
        <v>183</v>
      </c>
      <c r="L26" s="1178"/>
    </row>
    <row r="27" spans="1:12" ht="17.25" customHeight="1">
      <c r="A27" s="1170" t="s">
        <v>71</v>
      </c>
      <c r="B27" s="1170"/>
      <c r="C27" s="93">
        <v>0</v>
      </c>
      <c r="D27" s="93">
        <v>0</v>
      </c>
      <c r="E27" s="93">
        <v>0</v>
      </c>
      <c r="F27" s="93">
        <v>0</v>
      </c>
      <c r="G27" s="93">
        <v>0</v>
      </c>
      <c r="H27" s="93">
        <v>0</v>
      </c>
      <c r="I27" s="93">
        <v>0</v>
      </c>
      <c r="J27" s="93">
        <v>0</v>
      </c>
      <c r="K27" s="1178" t="s">
        <v>184</v>
      </c>
      <c r="L27" s="1178"/>
    </row>
    <row r="28" spans="1:12" ht="17.25" customHeight="1" thickBot="1">
      <c r="A28" s="1280" t="s">
        <v>72</v>
      </c>
      <c r="B28" s="1280"/>
      <c r="C28" s="244">
        <v>0</v>
      </c>
      <c r="D28" s="244">
        <v>0</v>
      </c>
      <c r="E28" s="244">
        <v>0</v>
      </c>
      <c r="F28" s="244">
        <v>0</v>
      </c>
      <c r="G28" s="244">
        <v>0</v>
      </c>
      <c r="H28" s="244">
        <v>0</v>
      </c>
      <c r="I28" s="244">
        <v>0</v>
      </c>
      <c r="J28" s="244">
        <v>0</v>
      </c>
      <c r="K28" s="1258" t="s">
        <v>282</v>
      </c>
      <c r="L28" s="1258"/>
    </row>
    <row r="29" spans="1:12" ht="17.25" customHeight="1" thickBot="1">
      <c r="A29" s="1108" t="s">
        <v>32</v>
      </c>
      <c r="B29" s="1108"/>
      <c r="C29" s="494">
        <f>SUM(C9:C28)</f>
        <v>6</v>
      </c>
      <c r="D29" s="494">
        <f t="shared" ref="D29:J29" si="0">SUM(D9:D28)</f>
        <v>1</v>
      </c>
      <c r="E29" s="494">
        <f t="shared" si="0"/>
        <v>0</v>
      </c>
      <c r="F29" s="494">
        <f t="shared" si="0"/>
        <v>0</v>
      </c>
      <c r="G29" s="494">
        <f t="shared" si="0"/>
        <v>0</v>
      </c>
      <c r="H29" s="494">
        <f t="shared" si="0"/>
        <v>0</v>
      </c>
      <c r="I29" s="494">
        <f t="shared" si="0"/>
        <v>0</v>
      </c>
      <c r="J29" s="494">
        <f t="shared" si="0"/>
        <v>0</v>
      </c>
      <c r="K29" s="1260" t="s">
        <v>169</v>
      </c>
      <c r="L29" s="1260"/>
    </row>
    <row r="30" spans="1:12" ht="20.100000000000001" customHeight="1" thickTop="1">
      <c r="K30" s="332"/>
      <c r="L30" s="332"/>
    </row>
    <row r="31" spans="1:12" ht="20.100000000000001" customHeight="1">
      <c r="K31" s="332"/>
      <c r="L31" s="332"/>
    </row>
    <row r="32" spans="1:12" ht="20.100000000000001" customHeight="1">
      <c r="K32" s="332"/>
      <c r="L32" s="332"/>
    </row>
    <row r="33" spans="11:12" ht="20.100000000000001" customHeight="1">
      <c r="K33" s="332"/>
      <c r="L33" s="332"/>
    </row>
    <row r="34" spans="11:12" ht="20.100000000000001" customHeight="1">
      <c r="K34" s="332"/>
      <c r="L34" s="332"/>
    </row>
    <row r="35" spans="11:12">
      <c r="K35" s="332"/>
      <c r="L35" s="332"/>
    </row>
    <row r="36" spans="11:12">
      <c r="K36" s="332"/>
      <c r="L36" s="332"/>
    </row>
    <row r="37" spans="11:12">
      <c r="K37" s="332"/>
      <c r="L37" s="332"/>
    </row>
    <row r="38" spans="11:12">
      <c r="K38" s="332"/>
      <c r="L38" s="332"/>
    </row>
    <row r="39" spans="11:12">
      <c r="K39" s="332"/>
      <c r="L39" s="332"/>
    </row>
    <row r="40" spans="11:12">
      <c r="K40" s="332"/>
      <c r="L40" s="332"/>
    </row>
    <row r="41" spans="11:12">
      <c r="K41" s="332"/>
      <c r="L41" s="332"/>
    </row>
    <row r="42" spans="11:12">
      <c r="K42" s="332"/>
      <c r="L42" s="332"/>
    </row>
    <row r="43" spans="11:12">
      <c r="K43" s="332"/>
      <c r="L43" s="332"/>
    </row>
    <row r="44" spans="11:12">
      <c r="K44" s="332"/>
      <c r="L44" s="332"/>
    </row>
    <row r="45" spans="11:12">
      <c r="K45" s="332"/>
      <c r="L45" s="332"/>
    </row>
    <row r="46" spans="11:12">
      <c r="K46" s="332"/>
      <c r="L46" s="332"/>
    </row>
    <row r="47" spans="11:12">
      <c r="K47" s="332"/>
      <c r="L47" s="332"/>
    </row>
    <row r="48" spans="11:12">
      <c r="K48" s="332"/>
      <c r="L48" s="332"/>
    </row>
    <row r="49" spans="11:12">
      <c r="K49" s="332"/>
      <c r="L49" s="332"/>
    </row>
    <row r="50" spans="11:12">
      <c r="K50" s="332"/>
      <c r="L50" s="332"/>
    </row>
    <row r="51" spans="11:12">
      <c r="K51" s="332"/>
      <c r="L51" s="332"/>
    </row>
    <row r="115" spans="3:10">
      <c r="C115" s="142"/>
      <c r="D115" s="142"/>
      <c r="E115" s="142"/>
      <c r="F115" s="142"/>
      <c r="G115" s="142"/>
      <c r="H115" s="142"/>
      <c r="I115" s="142"/>
      <c r="J115" s="142"/>
    </row>
    <row r="116" spans="3:10">
      <c r="C116" s="142"/>
      <c r="D116" s="142"/>
      <c r="E116" s="142"/>
      <c r="F116" s="142"/>
      <c r="G116" s="142"/>
      <c r="H116" s="142"/>
      <c r="I116" s="142"/>
      <c r="J116" s="142"/>
    </row>
    <row r="117" spans="3:10">
      <c r="C117" s="142"/>
      <c r="D117" s="142"/>
      <c r="E117" s="142"/>
      <c r="F117" s="142"/>
      <c r="G117" s="142"/>
      <c r="H117" s="142"/>
      <c r="I117" s="142"/>
      <c r="J117" s="142"/>
    </row>
    <row r="118" spans="3:10">
      <c r="C118" s="142"/>
      <c r="D118" s="142"/>
      <c r="E118" s="142"/>
      <c r="F118" s="142"/>
      <c r="G118" s="142"/>
      <c r="H118" s="142"/>
      <c r="I118" s="142"/>
      <c r="J118" s="142"/>
    </row>
  </sheetData>
  <mergeCells count="52">
    <mergeCell ref="A3:D3"/>
    <mergeCell ref="E7:E8"/>
    <mergeCell ref="C7:C8"/>
    <mergeCell ref="D7:D8"/>
    <mergeCell ref="F7:F8"/>
    <mergeCell ref="J4:J7"/>
    <mergeCell ref="J3:L3"/>
    <mergeCell ref="A1:L1"/>
    <mergeCell ref="A2:L2"/>
    <mergeCell ref="A10:B10"/>
    <mergeCell ref="K10:L10"/>
    <mergeCell ref="G5:I5"/>
    <mergeCell ref="G6:G7"/>
    <mergeCell ref="A4:B8"/>
    <mergeCell ref="C4:C6"/>
    <mergeCell ref="D4:D6"/>
    <mergeCell ref="E4:E6"/>
    <mergeCell ref="A9:B9"/>
    <mergeCell ref="F4:F6"/>
    <mergeCell ref="G4:I4"/>
    <mergeCell ref="H6:H7"/>
    <mergeCell ref="I6:I7"/>
    <mergeCell ref="A26:B26"/>
    <mergeCell ref="A25:B25"/>
    <mergeCell ref="A24:B24"/>
    <mergeCell ref="A23:B23"/>
    <mergeCell ref="A22:B22"/>
    <mergeCell ref="A11:B11"/>
    <mergeCell ref="A21:B21"/>
    <mergeCell ref="A12:B12"/>
    <mergeCell ref="A19:B19"/>
    <mergeCell ref="A20:B20"/>
    <mergeCell ref="A13:A18"/>
    <mergeCell ref="A29:B29"/>
    <mergeCell ref="K29:L29"/>
    <mergeCell ref="A28:B28"/>
    <mergeCell ref="K28:L28"/>
    <mergeCell ref="A27:B27"/>
    <mergeCell ref="K27:L27"/>
    <mergeCell ref="K24:L24"/>
    <mergeCell ref="K12:L12"/>
    <mergeCell ref="K25:L25"/>
    <mergeCell ref="K26:L26"/>
    <mergeCell ref="K4:L8"/>
    <mergeCell ref="K9:L9"/>
    <mergeCell ref="K19:L19"/>
    <mergeCell ref="K20:L20"/>
    <mergeCell ref="L13:L18"/>
    <mergeCell ref="K11:L11"/>
    <mergeCell ref="K21:L21"/>
    <mergeCell ref="K22:L22"/>
    <mergeCell ref="K23:L23"/>
  </mergeCells>
  <printOptions horizontalCentered="1"/>
  <pageMargins left="1" right="1" top="1" bottom="1" header="1" footer="1"/>
  <pageSetup paperSize="9" scale="80" firstPageNumber="64" orientation="landscape" useFirstPageNumber="1"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tabColor theme="7" tint="-0.249977111117893"/>
  </sheetPr>
  <dimension ref="A1:AS121"/>
  <sheetViews>
    <sheetView rightToLeft="1" view="pageBreakPreview" zoomScale="75" zoomScaleSheetLayoutView="75" workbookViewId="0">
      <selection activeCell="AA59" sqref="AA59"/>
    </sheetView>
  </sheetViews>
  <sheetFormatPr defaultRowHeight="12.75"/>
  <cols>
    <col min="1" max="1" width="5.42578125" style="82" customWidth="1"/>
    <col min="2" max="2" width="12.7109375" style="82" customWidth="1"/>
    <col min="3" max="3" width="12" style="82" customWidth="1"/>
    <col min="4" max="4" width="8.140625" style="82" customWidth="1"/>
    <col min="5" max="5" width="10.140625" style="82" customWidth="1"/>
    <col min="6" max="6" width="8.7109375" style="82" customWidth="1"/>
    <col min="7" max="7" width="6.85546875" style="82" customWidth="1"/>
    <col min="8" max="8" width="4.7109375" style="82" customWidth="1"/>
    <col min="9" max="9" width="4.42578125" style="82" customWidth="1"/>
    <col min="10" max="10" width="8.7109375" style="82" customWidth="1"/>
    <col min="11" max="11" width="7.42578125" style="82" customWidth="1"/>
    <col min="12" max="12" width="10.42578125" style="82" customWidth="1"/>
    <col min="13" max="13" width="9" style="82" customWidth="1"/>
    <col min="14" max="14" width="7.140625" style="82" customWidth="1"/>
    <col min="15" max="15" width="6.85546875" style="82" customWidth="1"/>
    <col min="16" max="16" width="9.140625" style="82" customWidth="1"/>
    <col min="17" max="17" width="8.28515625" style="82" customWidth="1"/>
    <col min="18" max="18" width="6.85546875" style="82" customWidth="1"/>
    <col min="19" max="19" width="6.7109375" style="82" customWidth="1"/>
    <col min="20" max="20" width="7.28515625" style="82" customWidth="1"/>
    <col min="21" max="21" width="6.85546875" style="82" customWidth="1"/>
    <col min="22" max="22" width="9.7109375" style="82" customWidth="1"/>
    <col min="23" max="23" width="17.5703125" style="82" customWidth="1"/>
    <col min="24" max="24" width="5.85546875" style="82" customWidth="1"/>
    <col min="25" max="25" width="3.85546875" style="82" customWidth="1"/>
    <col min="26" max="26" width="10.7109375" style="82" customWidth="1"/>
    <col min="27" max="27" width="8.42578125" style="82" customWidth="1"/>
    <col min="28" max="28" width="10" style="82" customWidth="1"/>
    <col min="29" max="29" width="8.42578125" style="82" customWidth="1"/>
    <col min="30" max="30" width="12.42578125" style="82" customWidth="1"/>
    <col min="31" max="31" width="11.28515625" style="82" customWidth="1"/>
    <col min="32" max="32" width="9.85546875" style="82" customWidth="1"/>
    <col min="33" max="33" width="7.5703125" style="82" customWidth="1"/>
    <col min="34" max="34" width="7" style="82" customWidth="1"/>
    <col min="35" max="36" width="7.5703125" style="82" customWidth="1"/>
    <col min="37" max="38" width="6.5703125" style="82" customWidth="1"/>
    <col min="39" max="39" width="7.5703125" style="82" customWidth="1"/>
    <col min="40" max="40" width="12.5703125" style="274" customWidth="1"/>
    <col min="41" max="41" width="14" style="274" customWidth="1"/>
    <col min="42" max="42" width="11.7109375" style="274" customWidth="1"/>
    <col min="43" max="43" width="9.7109375" style="274" customWidth="1"/>
    <col min="44" max="44" width="14.7109375" style="82" customWidth="1"/>
    <col min="45" max="45" width="5.5703125" style="82" customWidth="1"/>
    <col min="46" max="16384" width="9.140625" style="82"/>
  </cols>
  <sheetData>
    <row r="1" spans="1:45" ht="24" customHeight="1">
      <c r="A1" s="1205" t="s">
        <v>1327</v>
      </c>
      <c r="B1" s="1205"/>
      <c r="C1" s="1205"/>
      <c r="D1" s="1205"/>
      <c r="E1" s="1205"/>
      <c r="F1" s="1205"/>
      <c r="G1" s="1205"/>
      <c r="H1" s="1205"/>
      <c r="I1" s="1205"/>
      <c r="J1" s="1205"/>
      <c r="K1" s="1205"/>
      <c r="L1" s="1205"/>
      <c r="M1" s="1205"/>
      <c r="N1" s="1205"/>
      <c r="O1" s="1205"/>
      <c r="P1" s="1205"/>
      <c r="Q1" s="1205"/>
      <c r="R1" s="1205"/>
      <c r="S1" s="1205"/>
      <c r="T1" s="1205"/>
      <c r="U1" s="1205"/>
      <c r="V1" s="1205"/>
      <c r="W1" s="1205"/>
      <c r="X1" s="1205"/>
      <c r="Y1" s="1205"/>
      <c r="AN1" s="82"/>
      <c r="AO1" s="82"/>
      <c r="AP1" s="82"/>
      <c r="AQ1" s="82"/>
    </row>
    <row r="2" spans="1:45" ht="21" customHeight="1">
      <c r="A2" s="1193" t="s">
        <v>850</v>
      </c>
      <c r="B2" s="1193"/>
      <c r="C2" s="1193"/>
      <c r="D2" s="1193"/>
      <c r="E2" s="1193"/>
      <c r="F2" s="1193"/>
      <c r="G2" s="1193"/>
      <c r="H2" s="1193"/>
      <c r="I2" s="1193"/>
      <c r="J2" s="1193"/>
      <c r="K2" s="1193"/>
      <c r="L2" s="1193"/>
      <c r="M2" s="1193"/>
      <c r="N2" s="1193"/>
      <c r="O2" s="1193"/>
      <c r="P2" s="1193"/>
      <c r="Q2" s="1193"/>
      <c r="R2" s="1193"/>
      <c r="S2" s="1193"/>
      <c r="T2" s="1193"/>
      <c r="U2" s="1193"/>
      <c r="V2" s="1193"/>
      <c r="W2" s="1193"/>
      <c r="X2" s="1193"/>
      <c r="Y2" s="1193"/>
      <c r="Z2" s="115"/>
      <c r="AD2" s="115"/>
      <c r="AE2" s="115"/>
      <c r="AF2" s="115"/>
      <c r="AG2" s="115"/>
      <c r="AH2" s="115"/>
      <c r="AI2" s="115"/>
      <c r="AJ2" s="115"/>
      <c r="AK2" s="115"/>
      <c r="AL2" s="115"/>
      <c r="AM2" s="115"/>
      <c r="AN2" s="115"/>
      <c r="AO2" s="115"/>
      <c r="AP2" s="115"/>
      <c r="AQ2" s="115"/>
      <c r="AR2" s="115"/>
      <c r="AS2" s="115"/>
    </row>
    <row r="3" spans="1:45" s="114" customFormat="1" ht="21.75" customHeight="1" thickBot="1">
      <c r="A3" s="1153" t="s">
        <v>1162</v>
      </c>
      <c r="B3" s="1153"/>
      <c r="C3" s="73"/>
      <c r="D3" s="73"/>
      <c r="E3" s="158"/>
      <c r="F3" s="158"/>
      <c r="G3" s="158"/>
      <c r="H3" s="158"/>
      <c r="I3" s="158"/>
      <c r="J3" s="158"/>
      <c r="K3" s="158"/>
      <c r="L3" s="158"/>
      <c r="M3" s="158"/>
      <c r="N3" s="158"/>
      <c r="O3" s="158"/>
      <c r="P3" s="158"/>
      <c r="Q3" s="158"/>
      <c r="R3" s="158"/>
      <c r="S3" s="158"/>
      <c r="T3" s="158"/>
      <c r="U3" s="158"/>
      <c r="V3" s="158"/>
      <c r="W3" s="1177" t="s">
        <v>1163</v>
      </c>
      <c r="X3" s="1177"/>
      <c r="Y3" s="1153" t="s">
        <v>1164</v>
      </c>
      <c r="Z3" s="1153"/>
      <c r="AA3" s="1153"/>
      <c r="AC3" s="158"/>
      <c r="AD3" s="158"/>
      <c r="AE3" s="158"/>
      <c r="AF3" s="158"/>
      <c r="AG3" s="158"/>
      <c r="AH3" s="158"/>
      <c r="AI3" s="158"/>
      <c r="AJ3" s="158"/>
      <c r="AK3" s="158"/>
      <c r="AL3" s="158"/>
      <c r="AM3" s="158"/>
      <c r="AN3" s="158"/>
      <c r="AO3" s="158"/>
      <c r="AP3" s="158"/>
      <c r="AQ3" s="1177" t="s">
        <v>1165</v>
      </c>
      <c r="AR3" s="1177"/>
      <c r="AS3" s="1177"/>
    </row>
    <row r="4" spans="1:45" s="111" customFormat="1" ht="23.25" customHeight="1" thickTop="1">
      <c r="A4" s="1302" t="s">
        <v>40</v>
      </c>
      <c r="B4" s="1302"/>
      <c r="C4" s="1299" t="s">
        <v>451</v>
      </c>
      <c r="D4" s="1299"/>
      <c r="E4" s="1299"/>
      <c r="F4" s="1299"/>
      <c r="G4" s="1299"/>
      <c r="H4" s="1299" t="s">
        <v>452</v>
      </c>
      <c r="I4" s="1299"/>
      <c r="J4" s="1299"/>
      <c r="K4" s="1299"/>
      <c r="L4" s="1188" t="s">
        <v>453</v>
      </c>
      <c r="M4" s="1188"/>
      <c r="N4" s="1188"/>
      <c r="O4" s="1188"/>
      <c r="P4" s="1188" t="s">
        <v>454</v>
      </c>
      <c r="Q4" s="1188"/>
      <c r="R4" s="1188"/>
      <c r="S4" s="1496" t="s">
        <v>602</v>
      </c>
      <c r="T4" s="1496"/>
      <c r="U4" s="1496"/>
      <c r="V4" s="1496"/>
      <c r="W4" s="1140" t="s">
        <v>168</v>
      </c>
      <c r="X4" s="1140"/>
      <c r="Y4" s="1302" t="s">
        <v>40</v>
      </c>
      <c r="Z4" s="1302"/>
      <c r="AA4" s="1496" t="s">
        <v>492</v>
      </c>
      <c r="AB4" s="1496"/>
      <c r="AC4" s="1496"/>
      <c r="AD4" s="1496"/>
      <c r="AE4" s="1496"/>
      <c r="AF4" s="1496"/>
      <c r="AG4" s="1496"/>
      <c r="AH4" s="1507" t="s">
        <v>491</v>
      </c>
      <c r="AI4" s="1507"/>
      <c r="AJ4" s="1507"/>
      <c r="AK4" s="1507"/>
      <c r="AL4" s="1507"/>
      <c r="AM4" s="1507"/>
      <c r="AN4" s="1287" t="s">
        <v>457</v>
      </c>
      <c r="AO4" s="1287" t="s">
        <v>456</v>
      </c>
      <c r="AP4" s="1287" t="s">
        <v>458</v>
      </c>
      <c r="AQ4" s="1287" t="s">
        <v>459</v>
      </c>
      <c r="AR4" s="1164" t="s">
        <v>168</v>
      </c>
      <c r="AS4" s="1164"/>
    </row>
    <row r="5" spans="1:45" s="111" customFormat="1" ht="26.25" customHeight="1">
      <c r="A5" s="1205"/>
      <c r="B5" s="1205"/>
      <c r="C5" s="1289" t="s">
        <v>460</v>
      </c>
      <c r="D5" s="1289"/>
      <c r="E5" s="1289"/>
      <c r="F5" s="1289"/>
      <c r="G5" s="1289"/>
      <c r="H5" s="1168" t="s">
        <v>461</v>
      </c>
      <c r="I5" s="1168"/>
      <c r="J5" s="1168"/>
      <c r="K5" s="1168"/>
      <c r="L5" s="1168" t="s">
        <v>462</v>
      </c>
      <c r="M5" s="1168"/>
      <c r="N5" s="1168"/>
      <c r="O5" s="1168"/>
      <c r="P5" s="1168" t="s">
        <v>463</v>
      </c>
      <c r="Q5" s="1168"/>
      <c r="R5" s="1168"/>
      <c r="S5" s="1168" t="s">
        <v>493</v>
      </c>
      <c r="T5" s="1168"/>
      <c r="U5" s="1168"/>
      <c r="V5" s="1168"/>
      <c r="W5" s="1141"/>
      <c r="X5" s="1141"/>
      <c r="Y5" s="1205"/>
      <c r="Z5" s="1205"/>
      <c r="AA5" s="1168" t="s">
        <v>495</v>
      </c>
      <c r="AB5" s="1168"/>
      <c r="AC5" s="1168"/>
      <c r="AD5" s="1168"/>
      <c r="AE5" s="1168"/>
      <c r="AF5" s="1168"/>
      <c r="AG5" s="1168"/>
      <c r="AH5" s="1168" t="s">
        <v>494</v>
      </c>
      <c r="AI5" s="1168"/>
      <c r="AJ5" s="1168"/>
      <c r="AK5" s="1168"/>
      <c r="AL5" s="1168"/>
      <c r="AM5" s="1168"/>
      <c r="AN5" s="1297"/>
      <c r="AO5" s="1297"/>
      <c r="AP5" s="1297"/>
      <c r="AQ5" s="1297"/>
      <c r="AR5" s="1165"/>
      <c r="AS5" s="1165"/>
    </row>
    <row r="6" spans="1:45" s="111" customFormat="1" ht="20.25" customHeight="1">
      <c r="A6" s="1205"/>
      <c r="B6" s="1205"/>
      <c r="C6" s="1207" t="s">
        <v>464</v>
      </c>
      <c r="D6" s="1207"/>
      <c r="E6" s="1535" t="s">
        <v>465</v>
      </c>
      <c r="F6" s="1535" t="s">
        <v>608</v>
      </c>
      <c r="G6" s="1531" t="s">
        <v>32</v>
      </c>
      <c r="H6" s="1532" t="s">
        <v>466</v>
      </c>
      <c r="I6" s="1535" t="s">
        <v>467</v>
      </c>
      <c r="J6" s="1532" t="s">
        <v>468</v>
      </c>
      <c r="K6" s="1531" t="s">
        <v>32</v>
      </c>
      <c r="L6" s="1532" t="s">
        <v>469</v>
      </c>
      <c r="M6" s="1539" t="s">
        <v>470</v>
      </c>
      <c r="N6" s="1532" t="s">
        <v>471</v>
      </c>
      <c r="O6" s="1531" t="s">
        <v>32</v>
      </c>
      <c r="P6" s="1532" t="s">
        <v>472</v>
      </c>
      <c r="Q6" s="1535" t="s">
        <v>473</v>
      </c>
      <c r="R6" s="1531" t="s">
        <v>32</v>
      </c>
      <c r="S6" s="1538" t="s">
        <v>496</v>
      </c>
      <c r="T6" s="1538" t="s">
        <v>497</v>
      </c>
      <c r="U6" s="1538" t="s">
        <v>498</v>
      </c>
      <c r="V6" s="1531" t="s">
        <v>32</v>
      </c>
      <c r="W6" s="1141"/>
      <c r="X6" s="1141"/>
      <c r="Y6" s="1205"/>
      <c r="Z6" s="1205"/>
      <c r="AA6" s="1386" t="s">
        <v>504</v>
      </c>
      <c r="AB6" s="1386" t="s">
        <v>508</v>
      </c>
      <c r="AC6" s="1386" t="s">
        <v>507</v>
      </c>
      <c r="AD6" s="1386" t="s">
        <v>505</v>
      </c>
      <c r="AE6" s="1386" t="s">
        <v>506</v>
      </c>
      <c r="AF6" s="1386" t="s">
        <v>386</v>
      </c>
      <c r="AG6" s="1386" t="s">
        <v>32</v>
      </c>
      <c r="AH6" s="1386" t="s">
        <v>499</v>
      </c>
      <c r="AI6" s="1386" t="s">
        <v>500</v>
      </c>
      <c r="AJ6" s="1386" t="s">
        <v>501</v>
      </c>
      <c r="AK6" s="1386" t="s">
        <v>502</v>
      </c>
      <c r="AL6" s="1386" t="s">
        <v>503</v>
      </c>
      <c r="AM6" s="1386" t="s">
        <v>32</v>
      </c>
      <c r="AN6" s="1297"/>
      <c r="AO6" s="1297"/>
      <c r="AP6" s="1297"/>
      <c r="AQ6" s="1297"/>
      <c r="AR6" s="1165"/>
      <c r="AS6" s="1165"/>
    </row>
    <row r="7" spans="1:45" s="111" customFormat="1" ht="21" customHeight="1">
      <c r="A7" s="1205"/>
      <c r="B7" s="1205"/>
      <c r="C7" s="1207" t="s">
        <v>475</v>
      </c>
      <c r="D7" s="1207"/>
      <c r="E7" s="1536"/>
      <c r="F7" s="1535"/>
      <c r="G7" s="1531"/>
      <c r="H7" s="1533"/>
      <c r="I7" s="1536"/>
      <c r="J7" s="1533"/>
      <c r="K7" s="1531"/>
      <c r="L7" s="1533"/>
      <c r="M7" s="1539"/>
      <c r="N7" s="1533"/>
      <c r="O7" s="1531"/>
      <c r="P7" s="1533"/>
      <c r="Q7" s="1536"/>
      <c r="R7" s="1531"/>
      <c r="S7" s="1538"/>
      <c r="T7" s="1538"/>
      <c r="U7" s="1538"/>
      <c r="V7" s="1531"/>
      <c r="W7" s="1141"/>
      <c r="X7" s="1141"/>
      <c r="Y7" s="1205"/>
      <c r="Z7" s="1205"/>
      <c r="AA7" s="1386"/>
      <c r="AB7" s="1386"/>
      <c r="AC7" s="1386"/>
      <c r="AD7" s="1386"/>
      <c r="AE7" s="1386"/>
      <c r="AF7" s="1386"/>
      <c r="AG7" s="1386"/>
      <c r="AH7" s="1386"/>
      <c r="AI7" s="1386" t="s">
        <v>500</v>
      </c>
      <c r="AJ7" s="1386" t="s">
        <v>501</v>
      </c>
      <c r="AK7" s="1386" t="s">
        <v>502</v>
      </c>
      <c r="AL7" s="1386" t="s">
        <v>503</v>
      </c>
      <c r="AM7" s="1386"/>
      <c r="AN7" s="1297"/>
      <c r="AO7" s="1297"/>
      <c r="AP7" s="1297"/>
      <c r="AQ7" s="1297"/>
      <c r="AR7" s="1165"/>
      <c r="AS7" s="1165"/>
    </row>
    <row r="8" spans="1:45" s="111" customFormat="1" ht="36" customHeight="1">
      <c r="A8" s="1205"/>
      <c r="B8" s="1205"/>
      <c r="C8" s="271" t="s">
        <v>476</v>
      </c>
      <c r="D8" s="271" t="s">
        <v>477</v>
      </c>
      <c r="E8" s="1537"/>
      <c r="F8" s="1531"/>
      <c r="G8" s="1531"/>
      <c r="H8" s="1534"/>
      <c r="I8" s="1537"/>
      <c r="J8" s="1534"/>
      <c r="K8" s="1531"/>
      <c r="L8" s="1534"/>
      <c r="M8" s="1297"/>
      <c r="N8" s="1534"/>
      <c r="O8" s="1531"/>
      <c r="P8" s="1534"/>
      <c r="Q8" s="1537"/>
      <c r="R8" s="1531"/>
      <c r="S8" s="1538"/>
      <c r="T8" s="1538"/>
      <c r="U8" s="1538"/>
      <c r="V8" s="1531"/>
      <c r="W8" s="1141"/>
      <c r="X8" s="1141"/>
      <c r="Y8" s="1205"/>
      <c r="Z8" s="1205"/>
      <c r="AA8" s="1386"/>
      <c r="AB8" s="1386"/>
      <c r="AC8" s="1386"/>
      <c r="AD8" s="1386"/>
      <c r="AE8" s="1386"/>
      <c r="AF8" s="1386"/>
      <c r="AG8" s="1386"/>
      <c r="AH8" s="1386"/>
      <c r="AI8" s="1386"/>
      <c r="AJ8" s="1386"/>
      <c r="AK8" s="1386"/>
      <c r="AL8" s="1386"/>
      <c r="AM8" s="1386"/>
      <c r="AN8" s="1297"/>
      <c r="AO8" s="1297"/>
      <c r="AP8" s="1297"/>
      <c r="AQ8" s="1297"/>
      <c r="AR8" s="1165"/>
      <c r="AS8" s="1165"/>
    </row>
    <row r="9" spans="1:45" s="111" customFormat="1" ht="61.5" customHeight="1" thickBot="1">
      <c r="A9" s="1205"/>
      <c r="B9" s="1205"/>
      <c r="C9" s="495" t="s">
        <v>479</v>
      </c>
      <c r="D9" s="495" t="s">
        <v>480</v>
      </c>
      <c r="E9" s="495" t="s">
        <v>481</v>
      </c>
      <c r="F9" s="495" t="s">
        <v>644</v>
      </c>
      <c r="G9" s="495" t="s">
        <v>169</v>
      </c>
      <c r="H9" s="495">
        <v>1</v>
      </c>
      <c r="I9" s="495">
        <v>2</v>
      </c>
      <c r="J9" s="495" t="s">
        <v>482</v>
      </c>
      <c r="K9" s="495" t="s">
        <v>169</v>
      </c>
      <c r="L9" s="495" t="s">
        <v>483</v>
      </c>
      <c r="M9" s="495" t="s">
        <v>478</v>
      </c>
      <c r="N9" s="495" t="s">
        <v>484</v>
      </c>
      <c r="O9" s="495" t="s">
        <v>169</v>
      </c>
      <c r="P9" s="495" t="s">
        <v>485</v>
      </c>
      <c r="Q9" s="495" t="s">
        <v>486</v>
      </c>
      <c r="R9" s="495" t="s">
        <v>169</v>
      </c>
      <c r="S9" s="527" t="s">
        <v>509</v>
      </c>
      <c r="T9" s="527" t="s">
        <v>510</v>
      </c>
      <c r="U9" s="527" t="s">
        <v>511</v>
      </c>
      <c r="V9" s="420" t="s">
        <v>169</v>
      </c>
      <c r="W9" s="1141"/>
      <c r="X9" s="1141"/>
      <c r="Y9" s="1205"/>
      <c r="Z9" s="1205"/>
      <c r="AA9" s="495" t="s">
        <v>517</v>
      </c>
      <c r="AB9" s="495" t="s">
        <v>521</v>
      </c>
      <c r="AC9" s="495" t="s">
        <v>520</v>
      </c>
      <c r="AD9" s="495" t="s">
        <v>518</v>
      </c>
      <c r="AE9" s="495" t="s">
        <v>519</v>
      </c>
      <c r="AF9" s="495" t="s">
        <v>393</v>
      </c>
      <c r="AG9" s="495" t="s">
        <v>169</v>
      </c>
      <c r="AH9" s="540" t="s">
        <v>512</v>
      </c>
      <c r="AI9" s="541" t="s">
        <v>513</v>
      </c>
      <c r="AJ9" s="540" t="s">
        <v>514</v>
      </c>
      <c r="AK9" s="541" t="s">
        <v>515</v>
      </c>
      <c r="AL9" s="540" t="s">
        <v>516</v>
      </c>
      <c r="AM9" s="542" t="s">
        <v>169</v>
      </c>
      <c r="AN9" s="495" t="s">
        <v>488</v>
      </c>
      <c r="AO9" s="495" t="s">
        <v>487</v>
      </c>
      <c r="AP9" s="495" t="s">
        <v>489</v>
      </c>
      <c r="AQ9" s="495" t="s">
        <v>490</v>
      </c>
      <c r="AR9" s="1165"/>
      <c r="AS9" s="1165"/>
    </row>
    <row r="10" spans="1:45" ht="21.75" customHeight="1">
      <c r="A10" s="1483" t="s">
        <v>52</v>
      </c>
      <c r="B10" s="1483"/>
      <c r="C10" s="330">
        <v>0</v>
      </c>
      <c r="D10" s="330">
        <v>0</v>
      </c>
      <c r="E10" s="330">
        <v>0</v>
      </c>
      <c r="F10" s="330">
        <v>0</v>
      </c>
      <c r="G10" s="330">
        <v>0</v>
      </c>
      <c r="H10" s="330">
        <v>0</v>
      </c>
      <c r="I10" s="330">
        <v>0</v>
      </c>
      <c r="J10" s="330">
        <v>0</v>
      </c>
      <c r="K10" s="330">
        <f>SUM(H10:J10)</f>
        <v>0</v>
      </c>
      <c r="L10" s="330">
        <v>0</v>
      </c>
      <c r="M10" s="330">
        <v>0</v>
      </c>
      <c r="N10" s="330">
        <v>0</v>
      </c>
      <c r="O10" s="330">
        <v>0</v>
      </c>
      <c r="P10" s="330">
        <v>0</v>
      </c>
      <c r="Q10" s="330">
        <v>0</v>
      </c>
      <c r="R10" s="330">
        <v>0</v>
      </c>
      <c r="S10" s="330">
        <v>0</v>
      </c>
      <c r="T10" s="330">
        <v>0</v>
      </c>
      <c r="U10" s="330">
        <v>0</v>
      </c>
      <c r="V10" s="330">
        <v>0</v>
      </c>
      <c r="W10" s="1199" t="s">
        <v>583</v>
      </c>
      <c r="X10" s="1199"/>
      <c r="Y10" s="1483" t="s">
        <v>52</v>
      </c>
      <c r="Z10" s="1483"/>
      <c r="AA10" s="330">
        <v>0</v>
      </c>
      <c r="AB10" s="330">
        <v>0</v>
      </c>
      <c r="AC10" s="330">
        <v>0</v>
      </c>
      <c r="AD10" s="330">
        <v>0</v>
      </c>
      <c r="AE10" s="330">
        <v>0</v>
      </c>
      <c r="AF10" s="330">
        <v>0</v>
      </c>
      <c r="AG10" s="330">
        <v>0</v>
      </c>
      <c r="AH10" s="330">
        <v>0</v>
      </c>
      <c r="AI10" s="330">
        <v>0</v>
      </c>
      <c r="AJ10" s="330">
        <v>0</v>
      </c>
      <c r="AK10" s="330">
        <v>0</v>
      </c>
      <c r="AL10" s="330">
        <v>0</v>
      </c>
      <c r="AM10" s="330">
        <f>SUM(AH10:AL10)</f>
        <v>0</v>
      </c>
      <c r="AN10" s="330">
        <v>0</v>
      </c>
      <c r="AO10" s="330">
        <v>0</v>
      </c>
      <c r="AP10" s="330">
        <v>0</v>
      </c>
      <c r="AQ10" s="330">
        <v>0</v>
      </c>
      <c r="AR10" s="1158" t="s">
        <v>583</v>
      </c>
      <c r="AS10" s="1158"/>
    </row>
    <row r="11" spans="1:45" s="201" customFormat="1" ht="21.75" customHeight="1">
      <c r="A11" s="1292" t="s">
        <v>53</v>
      </c>
      <c r="B11" s="1292"/>
      <c r="C11" s="86">
        <v>0</v>
      </c>
      <c r="D11" s="86">
        <v>0</v>
      </c>
      <c r="E11" s="86">
        <v>0</v>
      </c>
      <c r="F11" s="86">
        <v>0</v>
      </c>
      <c r="G11" s="86">
        <v>0</v>
      </c>
      <c r="H11" s="86">
        <v>0</v>
      </c>
      <c r="I11" s="86">
        <v>0</v>
      </c>
      <c r="J11" s="86">
        <v>0</v>
      </c>
      <c r="K11" s="86">
        <f t="shared" ref="K11:K30" si="0">SUM(H11:J11)</f>
        <v>0</v>
      </c>
      <c r="L11" s="86">
        <v>0</v>
      </c>
      <c r="M11" s="86">
        <v>0</v>
      </c>
      <c r="N11" s="86">
        <v>0</v>
      </c>
      <c r="O11" s="86">
        <v>0</v>
      </c>
      <c r="P11" s="86">
        <v>0</v>
      </c>
      <c r="Q11" s="86">
        <v>0</v>
      </c>
      <c r="R11" s="86">
        <v>0</v>
      </c>
      <c r="S11" s="86">
        <v>0</v>
      </c>
      <c r="T11" s="86">
        <v>0</v>
      </c>
      <c r="U11" s="86">
        <v>0</v>
      </c>
      <c r="V11" s="86">
        <v>0</v>
      </c>
      <c r="W11" s="1159" t="s">
        <v>284</v>
      </c>
      <c r="X11" s="1159"/>
      <c r="Y11" s="1292" t="s">
        <v>53</v>
      </c>
      <c r="Z11" s="1292"/>
      <c r="AA11" s="86">
        <v>0</v>
      </c>
      <c r="AB11" s="86">
        <v>0</v>
      </c>
      <c r="AC11" s="86">
        <v>0</v>
      </c>
      <c r="AD11" s="86">
        <v>0</v>
      </c>
      <c r="AE11" s="86">
        <v>0</v>
      </c>
      <c r="AF11" s="86">
        <v>0</v>
      </c>
      <c r="AG11" s="86">
        <v>0</v>
      </c>
      <c r="AH11" s="86">
        <v>0</v>
      </c>
      <c r="AI11" s="86">
        <v>0</v>
      </c>
      <c r="AJ11" s="86">
        <v>0</v>
      </c>
      <c r="AK11" s="86">
        <v>0</v>
      </c>
      <c r="AL11" s="86">
        <v>0</v>
      </c>
      <c r="AM11" s="86">
        <f t="shared" ref="AM11:AM29" si="1">SUM(AH11:AL11)</f>
        <v>0</v>
      </c>
      <c r="AN11" s="86">
        <v>0</v>
      </c>
      <c r="AO11" s="86">
        <v>0</v>
      </c>
      <c r="AP11" s="86">
        <v>0</v>
      </c>
      <c r="AQ11" s="86">
        <v>0</v>
      </c>
      <c r="AR11" s="1159" t="s">
        <v>284</v>
      </c>
      <c r="AS11" s="1159"/>
    </row>
    <row r="12" spans="1:45" s="201" customFormat="1" ht="21.75" customHeight="1">
      <c r="A12" s="1292" t="s">
        <v>54</v>
      </c>
      <c r="B12" s="1292"/>
      <c r="C12" s="86">
        <v>0</v>
      </c>
      <c r="D12" s="86">
        <v>0</v>
      </c>
      <c r="E12" s="86">
        <v>0</v>
      </c>
      <c r="F12" s="86">
        <v>0</v>
      </c>
      <c r="G12" s="86">
        <v>0</v>
      </c>
      <c r="H12" s="86">
        <v>0</v>
      </c>
      <c r="I12" s="86">
        <v>0</v>
      </c>
      <c r="J12" s="86">
        <v>0</v>
      </c>
      <c r="K12" s="86">
        <f t="shared" si="0"/>
        <v>0</v>
      </c>
      <c r="L12" s="86">
        <v>0</v>
      </c>
      <c r="M12" s="86">
        <v>0</v>
      </c>
      <c r="N12" s="86">
        <v>0</v>
      </c>
      <c r="O12" s="86">
        <v>0</v>
      </c>
      <c r="P12" s="86">
        <v>0</v>
      </c>
      <c r="Q12" s="86">
        <v>0</v>
      </c>
      <c r="R12" s="86">
        <v>0</v>
      </c>
      <c r="S12" s="86">
        <v>0</v>
      </c>
      <c r="T12" s="86">
        <v>0</v>
      </c>
      <c r="U12" s="86">
        <v>0</v>
      </c>
      <c r="V12" s="86">
        <v>0</v>
      </c>
      <c r="W12" s="1178" t="s">
        <v>175</v>
      </c>
      <c r="X12" s="1178"/>
      <c r="Y12" s="1292" t="s">
        <v>54</v>
      </c>
      <c r="Z12" s="1292"/>
      <c r="AA12" s="86">
        <v>0</v>
      </c>
      <c r="AB12" s="86">
        <v>0</v>
      </c>
      <c r="AC12" s="86">
        <v>0</v>
      </c>
      <c r="AD12" s="86">
        <v>0</v>
      </c>
      <c r="AE12" s="86">
        <v>0</v>
      </c>
      <c r="AF12" s="86">
        <v>0</v>
      </c>
      <c r="AG12" s="86">
        <v>0</v>
      </c>
      <c r="AH12" s="86">
        <v>0</v>
      </c>
      <c r="AI12" s="86">
        <v>0</v>
      </c>
      <c r="AJ12" s="86">
        <v>0</v>
      </c>
      <c r="AK12" s="86">
        <v>0</v>
      </c>
      <c r="AL12" s="86">
        <v>0</v>
      </c>
      <c r="AM12" s="86">
        <f t="shared" si="1"/>
        <v>0</v>
      </c>
      <c r="AN12" s="86">
        <v>0</v>
      </c>
      <c r="AO12" s="86">
        <v>0</v>
      </c>
      <c r="AP12" s="86">
        <v>0</v>
      </c>
      <c r="AQ12" s="86">
        <v>0</v>
      </c>
      <c r="AR12" s="1178" t="s">
        <v>175</v>
      </c>
      <c r="AS12" s="1178"/>
    </row>
    <row r="13" spans="1:45" s="201" customFormat="1" ht="21.75" customHeight="1">
      <c r="A13" s="1292" t="s">
        <v>55</v>
      </c>
      <c r="B13" s="1292"/>
      <c r="C13" s="86">
        <v>0</v>
      </c>
      <c r="D13" s="86">
        <v>0</v>
      </c>
      <c r="E13" s="86">
        <v>0</v>
      </c>
      <c r="F13" s="86">
        <v>0</v>
      </c>
      <c r="G13" s="86">
        <v>0</v>
      </c>
      <c r="H13" s="86">
        <v>0</v>
      </c>
      <c r="I13" s="86">
        <v>0</v>
      </c>
      <c r="J13" s="86">
        <v>0</v>
      </c>
      <c r="K13" s="86">
        <f t="shared" si="0"/>
        <v>0</v>
      </c>
      <c r="L13" s="86">
        <v>0</v>
      </c>
      <c r="M13" s="86">
        <v>0</v>
      </c>
      <c r="N13" s="86">
        <v>0</v>
      </c>
      <c r="O13" s="86">
        <v>0</v>
      </c>
      <c r="P13" s="86">
        <v>0</v>
      </c>
      <c r="Q13" s="86">
        <v>0</v>
      </c>
      <c r="R13" s="86">
        <v>0</v>
      </c>
      <c r="S13" s="86">
        <v>0</v>
      </c>
      <c r="T13" s="86">
        <v>0</v>
      </c>
      <c r="U13" s="86">
        <v>0</v>
      </c>
      <c r="V13" s="86">
        <v>0</v>
      </c>
      <c r="W13" s="1178" t="s">
        <v>676</v>
      </c>
      <c r="X13" s="1178"/>
      <c r="Y13" s="1292" t="s">
        <v>55</v>
      </c>
      <c r="Z13" s="1292"/>
      <c r="AA13" s="86">
        <v>0</v>
      </c>
      <c r="AB13" s="86">
        <v>0</v>
      </c>
      <c r="AC13" s="86">
        <v>0</v>
      </c>
      <c r="AD13" s="86">
        <v>0</v>
      </c>
      <c r="AE13" s="86">
        <v>0</v>
      </c>
      <c r="AF13" s="86">
        <v>0</v>
      </c>
      <c r="AG13" s="86">
        <v>0</v>
      </c>
      <c r="AH13" s="86">
        <v>0</v>
      </c>
      <c r="AI13" s="86">
        <v>0</v>
      </c>
      <c r="AJ13" s="86">
        <v>0</v>
      </c>
      <c r="AK13" s="86">
        <v>0</v>
      </c>
      <c r="AL13" s="86">
        <v>0</v>
      </c>
      <c r="AM13" s="86">
        <f t="shared" si="1"/>
        <v>0</v>
      </c>
      <c r="AN13" s="86">
        <v>0</v>
      </c>
      <c r="AO13" s="86">
        <v>0</v>
      </c>
      <c r="AP13" s="86">
        <v>0</v>
      </c>
      <c r="AQ13" s="86">
        <v>0</v>
      </c>
      <c r="AR13" s="1178" t="s">
        <v>676</v>
      </c>
      <c r="AS13" s="1178"/>
    </row>
    <row r="14" spans="1:45" s="201" customFormat="1" ht="21.75" customHeight="1">
      <c r="A14" s="1189" t="s">
        <v>283</v>
      </c>
      <c r="B14" s="319" t="s">
        <v>270</v>
      </c>
      <c r="C14" s="86">
        <v>0</v>
      </c>
      <c r="D14" s="86">
        <v>0</v>
      </c>
      <c r="E14" s="86">
        <v>0</v>
      </c>
      <c r="F14" s="86">
        <v>0</v>
      </c>
      <c r="G14" s="86">
        <v>0</v>
      </c>
      <c r="H14" s="86">
        <v>0</v>
      </c>
      <c r="I14" s="86">
        <v>0</v>
      </c>
      <c r="J14" s="86">
        <v>0</v>
      </c>
      <c r="K14" s="86">
        <f t="shared" si="0"/>
        <v>0</v>
      </c>
      <c r="L14" s="86">
        <v>0</v>
      </c>
      <c r="M14" s="86">
        <v>0</v>
      </c>
      <c r="N14" s="86">
        <v>0</v>
      </c>
      <c r="O14" s="86">
        <v>0</v>
      </c>
      <c r="P14" s="86">
        <v>0</v>
      </c>
      <c r="Q14" s="86">
        <v>0</v>
      </c>
      <c r="R14" s="86">
        <v>0</v>
      </c>
      <c r="S14" s="86">
        <v>0</v>
      </c>
      <c r="T14" s="86">
        <v>0</v>
      </c>
      <c r="U14" s="86">
        <v>0</v>
      </c>
      <c r="V14" s="86">
        <v>0</v>
      </c>
      <c r="W14" s="502" t="s">
        <v>288</v>
      </c>
      <c r="X14" s="1220" t="s">
        <v>167</v>
      </c>
      <c r="Y14" s="1189" t="s">
        <v>283</v>
      </c>
      <c r="Z14" s="319" t="s">
        <v>270</v>
      </c>
      <c r="AA14" s="86">
        <v>0</v>
      </c>
      <c r="AB14" s="86">
        <v>0</v>
      </c>
      <c r="AC14" s="86">
        <v>0</v>
      </c>
      <c r="AD14" s="86">
        <v>0</v>
      </c>
      <c r="AE14" s="86">
        <v>0</v>
      </c>
      <c r="AF14" s="86">
        <v>0</v>
      </c>
      <c r="AG14" s="86">
        <v>0</v>
      </c>
      <c r="AH14" s="86">
        <v>0</v>
      </c>
      <c r="AI14" s="86">
        <v>0</v>
      </c>
      <c r="AJ14" s="86">
        <v>0</v>
      </c>
      <c r="AK14" s="86">
        <v>0</v>
      </c>
      <c r="AL14" s="86">
        <v>0</v>
      </c>
      <c r="AM14" s="86">
        <f t="shared" si="1"/>
        <v>0</v>
      </c>
      <c r="AN14" s="86">
        <v>0</v>
      </c>
      <c r="AO14" s="86">
        <v>0</v>
      </c>
      <c r="AP14" s="86">
        <v>0</v>
      </c>
      <c r="AQ14" s="86">
        <v>0</v>
      </c>
      <c r="AR14" s="502" t="s">
        <v>288</v>
      </c>
      <c r="AS14" s="1179" t="s">
        <v>167</v>
      </c>
    </row>
    <row r="15" spans="1:45" s="201" customFormat="1" ht="21.75" customHeight="1">
      <c r="A15" s="1189"/>
      <c r="B15" s="319" t="s">
        <v>271</v>
      </c>
      <c r="C15" s="86">
        <v>0</v>
      </c>
      <c r="D15" s="86">
        <v>1</v>
      </c>
      <c r="E15" s="86">
        <v>0</v>
      </c>
      <c r="F15" s="86">
        <v>0</v>
      </c>
      <c r="G15" s="86">
        <v>1</v>
      </c>
      <c r="H15" s="86">
        <v>0</v>
      </c>
      <c r="I15" s="86">
        <v>1</v>
      </c>
      <c r="J15" s="86">
        <v>0</v>
      </c>
      <c r="K15" s="86">
        <f t="shared" si="0"/>
        <v>1</v>
      </c>
      <c r="L15" s="86">
        <v>1</v>
      </c>
      <c r="M15" s="86">
        <v>0</v>
      </c>
      <c r="N15" s="86">
        <v>0</v>
      </c>
      <c r="O15" s="86">
        <v>1</v>
      </c>
      <c r="P15" s="86">
        <v>1</v>
      </c>
      <c r="Q15" s="86">
        <v>0</v>
      </c>
      <c r="R15" s="86">
        <v>1</v>
      </c>
      <c r="S15" s="86">
        <v>0</v>
      </c>
      <c r="T15" s="86">
        <v>1</v>
      </c>
      <c r="U15" s="86">
        <v>0</v>
      </c>
      <c r="V15" s="86">
        <v>1</v>
      </c>
      <c r="W15" s="502" t="s">
        <v>289</v>
      </c>
      <c r="X15" s="1220"/>
      <c r="Y15" s="1189"/>
      <c r="Z15" s="319" t="s">
        <v>271</v>
      </c>
      <c r="AA15" s="86">
        <v>1</v>
      </c>
      <c r="AB15" s="86">
        <v>0</v>
      </c>
      <c r="AC15" s="86">
        <v>0</v>
      </c>
      <c r="AD15" s="86">
        <v>0</v>
      </c>
      <c r="AE15" s="86">
        <v>0</v>
      </c>
      <c r="AF15" s="86">
        <v>0</v>
      </c>
      <c r="AG15" s="86">
        <v>1</v>
      </c>
      <c r="AH15" s="86">
        <v>0</v>
      </c>
      <c r="AI15" s="86">
        <v>1</v>
      </c>
      <c r="AJ15" s="86">
        <v>0</v>
      </c>
      <c r="AK15" s="86">
        <v>0</v>
      </c>
      <c r="AL15" s="86">
        <v>0</v>
      </c>
      <c r="AM15" s="86">
        <f t="shared" si="1"/>
        <v>1</v>
      </c>
      <c r="AN15" s="86">
        <v>1</v>
      </c>
      <c r="AO15" s="86">
        <v>1</v>
      </c>
      <c r="AP15" s="86">
        <v>1</v>
      </c>
      <c r="AQ15" s="86">
        <v>1</v>
      </c>
      <c r="AR15" s="502" t="s">
        <v>289</v>
      </c>
      <c r="AS15" s="1180"/>
    </row>
    <row r="16" spans="1:45" s="201" customFormat="1" ht="21.75" customHeight="1">
      <c r="A16" s="1189"/>
      <c r="B16" s="319" t="s">
        <v>272</v>
      </c>
      <c r="C16" s="86">
        <v>0</v>
      </c>
      <c r="D16" s="86">
        <v>0</v>
      </c>
      <c r="E16" s="86">
        <v>0</v>
      </c>
      <c r="F16" s="86">
        <v>0</v>
      </c>
      <c r="G16" s="86">
        <v>0</v>
      </c>
      <c r="H16" s="86">
        <v>0</v>
      </c>
      <c r="I16" s="86">
        <v>0</v>
      </c>
      <c r="J16" s="86">
        <v>0</v>
      </c>
      <c r="K16" s="86">
        <f t="shared" si="0"/>
        <v>0</v>
      </c>
      <c r="L16" s="86">
        <v>0</v>
      </c>
      <c r="M16" s="86">
        <v>0</v>
      </c>
      <c r="N16" s="86">
        <v>0</v>
      </c>
      <c r="O16" s="86">
        <v>0</v>
      </c>
      <c r="P16" s="86">
        <v>0</v>
      </c>
      <c r="Q16" s="86">
        <v>0</v>
      </c>
      <c r="R16" s="86">
        <v>0</v>
      </c>
      <c r="S16" s="86">
        <v>0</v>
      </c>
      <c r="T16" s="86">
        <v>0</v>
      </c>
      <c r="U16" s="86">
        <v>0</v>
      </c>
      <c r="V16" s="86">
        <v>0</v>
      </c>
      <c r="W16" s="502" t="s">
        <v>290</v>
      </c>
      <c r="X16" s="1220"/>
      <c r="Y16" s="1189"/>
      <c r="Z16" s="319" t="s">
        <v>272</v>
      </c>
      <c r="AA16" s="86">
        <v>0</v>
      </c>
      <c r="AB16" s="86">
        <v>0</v>
      </c>
      <c r="AC16" s="86">
        <v>0</v>
      </c>
      <c r="AD16" s="86">
        <v>0</v>
      </c>
      <c r="AE16" s="86">
        <v>0</v>
      </c>
      <c r="AF16" s="86">
        <v>0</v>
      </c>
      <c r="AG16" s="86">
        <v>0</v>
      </c>
      <c r="AH16" s="86">
        <v>0</v>
      </c>
      <c r="AI16" s="86">
        <v>0</v>
      </c>
      <c r="AJ16" s="86">
        <v>0</v>
      </c>
      <c r="AK16" s="86">
        <v>0</v>
      </c>
      <c r="AL16" s="86">
        <v>0</v>
      </c>
      <c r="AM16" s="86">
        <f t="shared" si="1"/>
        <v>0</v>
      </c>
      <c r="AN16" s="86">
        <v>0</v>
      </c>
      <c r="AO16" s="86">
        <v>0</v>
      </c>
      <c r="AP16" s="86">
        <v>0</v>
      </c>
      <c r="AQ16" s="86">
        <v>0</v>
      </c>
      <c r="AR16" s="502" t="s">
        <v>290</v>
      </c>
      <c r="AS16" s="1180"/>
    </row>
    <row r="17" spans="1:45" s="201" customFormat="1" ht="21.75" customHeight="1">
      <c r="A17" s="1189"/>
      <c r="B17" s="319" t="s">
        <v>267</v>
      </c>
      <c r="C17" s="86">
        <v>0</v>
      </c>
      <c r="D17" s="86">
        <v>0</v>
      </c>
      <c r="E17" s="86">
        <v>0</v>
      </c>
      <c r="F17" s="86">
        <v>0</v>
      </c>
      <c r="G17" s="86">
        <v>0</v>
      </c>
      <c r="H17" s="86">
        <v>0</v>
      </c>
      <c r="I17" s="86">
        <v>0</v>
      </c>
      <c r="J17" s="86">
        <v>0</v>
      </c>
      <c r="K17" s="86">
        <f t="shared" si="0"/>
        <v>0</v>
      </c>
      <c r="L17" s="86">
        <v>0</v>
      </c>
      <c r="M17" s="86">
        <v>0</v>
      </c>
      <c r="N17" s="86">
        <v>0</v>
      </c>
      <c r="O17" s="86">
        <v>0</v>
      </c>
      <c r="P17" s="86">
        <v>0</v>
      </c>
      <c r="Q17" s="86">
        <v>0</v>
      </c>
      <c r="R17" s="86">
        <v>0</v>
      </c>
      <c r="S17" s="86">
        <v>0</v>
      </c>
      <c r="T17" s="86">
        <v>0</v>
      </c>
      <c r="U17" s="86">
        <v>0</v>
      </c>
      <c r="V17" s="86">
        <v>0</v>
      </c>
      <c r="W17" s="502" t="s">
        <v>291</v>
      </c>
      <c r="X17" s="1220"/>
      <c r="Y17" s="1189"/>
      <c r="Z17" s="319" t="s">
        <v>267</v>
      </c>
      <c r="AA17" s="86">
        <v>0</v>
      </c>
      <c r="AB17" s="86">
        <v>0</v>
      </c>
      <c r="AC17" s="86">
        <v>0</v>
      </c>
      <c r="AD17" s="86">
        <v>0</v>
      </c>
      <c r="AE17" s="86">
        <v>0</v>
      </c>
      <c r="AF17" s="86">
        <v>0</v>
      </c>
      <c r="AG17" s="86">
        <v>0</v>
      </c>
      <c r="AH17" s="86">
        <v>0</v>
      </c>
      <c r="AI17" s="86">
        <v>0</v>
      </c>
      <c r="AJ17" s="86">
        <v>0</v>
      </c>
      <c r="AK17" s="86">
        <v>0</v>
      </c>
      <c r="AL17" s="86">
        <v>0</v>
      </c>
      <c r="AM17" s="86">
        <f t="shared" si="1"/>
        <v>0</v>
      </c>
      <c r="AN17" s="86">
        <v>0</v>
      </c>
      <c r="AO17" s="86">
        <v>0</v>
      </c>
      <c r="AP17" s="86">
        <v>0</v>
      </c>
      <c r="AQ17" s="86">
        <v>0</v>
      </c>
      <c r="AR17" s="502" t="s">
        <v>291</v>
      </c>
      <c r="AS17" s="1180"/>
    </row>
    <row r="18" spans="1:45" s="201" customFormat="1" ht="21.75" customHeight="1">
      <c r="A18" s="1189"/>
      <c r="B18" s="319" t="s">
        <v>268</v>
      </c>
      <c r="C18" s="86">
        <v>0</v>
      </c>
      <c r="D18" s="86">
        <v>0</v>
      </c>
      <c r="E18" s="86">
        <v>0</v>
      </c>
      <c r="F18" s="86">
        <v>0</v>
      </c>
      <c r="G18" s="86">
        <v>0</v>
      </c>
      <c r="H18" s="86">
        <v>0</v>
      </c>
      <c r="I18" s="86">
        <v>0</v>
      </c>
      <c r="J18" s="86">
        <v>0</v>
      </c>
      <c r="K18" s="86">
        <f t="shared" si="0"/>
        <v>0</v>
      </c>
      <c r="L18" s="86">
        <v>0</v>
      </c>
      <c r="M18" s="86">
        <v>0</v>
      </c>
      <c r="N18" s="86">
        <v>0</v>
      </c>
      <c r="O18" s="86">
        <v>0</v>
      </c>
      <c r="P18" s="86">
        <v>0</v>
      </c>
      <c r="Q18" s="86">
        <v>0</v>
      </c>
      <c r="R18" s="86">
        <v>0</v>
      </c>
      <c r="S18" s="86">
        <v>0</v>
      </c>
      <c r="T18" s="86">
        <v>0</v>
      </c>
      <c r="U18" s="86">
        <v>0</v>
      </c>
      <c r="V18" s="86">
        <v>0</v>
      </c>
      <c r="W18" s="502" t="s">
        <v>292</v>
      </c>
      <c r="X18" s="1220"/>
      <c r="Y18" s="1189"/>
      <c r="Z18" s="319" t="s">
        <v>268</v>
      </c>
      <c r="AA18" s="86">
        <v>0</v>
      </c>
      <c r="AB18" s="86">
        <v>0</v>
      </c>
      <c r="AC18" s="86">
        <v>0</v>
      </c>
      <c r="AD18" s="86">
        <v>0</v>
      </c>
      <c r="AE18" s="86">
        <v>0</v>
      </c>
      <c r="AF18" s="86">
        <v>0</v>
      </c>
      <c r="AG18" s="86">
        <v>0</v>
      </c>
      <c r="AH18" s="86">
        <v>0</v>
      </c>
      <c r="AI18" s="86">
        <v>0</v>
      </c>
      <c r="AJ18" s="86">
        <v>0</v>
      </c>
      <c r="AK18" s="86">
        <v>0</v>
      </c>
      <c r="AL18" s="86">
        <v>0</v>
      </c>
      <c r="AM18" s="86">
        <f t="shared" si="1"/>
        <v>0</v>
      </c>
      <c r="AN18" s="86">
        <v>0</v>
      </c>
      <c r="AO18" s="86">
        <v>0</v>
      </c>
      <c r="AP18" s="86">
        <v>0</v>
      </c>
      <c r="AQ18" s="86">
        <v>0</v>
      </c>
      <c r="AR18" s="502" t="s">
        <v>292</v>
      </c>
      <c r="AS18" s="1180"/>
    </row>
    <row r="19" spans="1:45" s="201" customFormat="1" ht="21.75" customHeight="1">
      <c r="A19" s="1189"/>
      <c r="B19" s="319" t="s">
        <v>269</v>
      </c>
      <c r="C19" s="86">
        <v>0</v>
      </c>
      <c r="D19" s="86">
        <v>0</v>
      </c>
      <c r="E19" s="86">
        <v>0</v>
      </c>
      <c r="F19" s="86">
        <v>0</v>
      </c>
      <c r="G19" s="86">
        <v>0</v>
      </c>
      <c r="H19" s="86">
        <v>0</v>
      </c>
      <c r="I19" s="86">
        <v>0</v>
      </c>
      <c r="J19" s="86">
        <v>0</v>
      </c>
      <c r="K19" s="86">
        <f t="shared" si="0"/>
        <v>0</v>
      </c>
      <c r="L19" s="86">
        <v>0</v>
      </c>
      <c r="M19" s="86">
        <v>0</v>
      </c>
      <c r="N19" s="86">
        <v>0</v>
      </c>
      <c r="O19" s="86">
        <v>0</v>
      </c>
      <c r="P19" s="86">
        <v>0</v>
      </c>
      <c r="Q19" s="86">
        <v>0</v>
      </c>
      <c r="R19" s="86">
        <v>0</v>
      </c>
      <c r="S19" s="86">
        <v>0</v>
      </c>
      <c r="T19" s="86">
        <v>0</v>
      </c>
      <c r="U19" s="86">
        <v>0</v>
      </c>
      <c r="V19" s="86">
        <v>0</v>
      </c>
      <c r="W19" s="502" t="s">
        <v>293</v>
      </c>
      <c r="X19" s="1220"/>
      <c r="Y19" s="1189"/>
      <c r="Z19" s="319" t="s">
        <v>269</v>
      </c>
      <c r="AA19" s="86">
        <v>0</v>
      </c>
      <c r="AB19" s="86">
        <v>0</v>
      </c>
      <c r="AC19" s="86">
        <v>0</v>
      </c>
      <c r="AD19" s="86">
        <v>0</v>
      </c>
      <c r="AE19" s="86">
        <v>0</v>
      </c>
      <c r="AF19" s="86">
        <v>0</v>
      </c>
      <c r="AG19" s="86">
        <v>0</v>
      </c>
      <c r="AH19" s="86">
        <v>0</v>
      </c>
      <c r="AI19" s="86">
        <v>0</v>
      </c>
      <c r="AJ19" s="86">
        <v>0</v>
      </c>
      <c r="AK19" s="86">
        <v>0</v>
      </c>
      <c r="AL19" s="86">
        <v>0</v>
      </c>
      <c r="AM19" s="86">
        <f t="shared" si="1"/>
        <v>0</v>
      </c>
      <c r="AN19" s="86">
        <v>0</v>
      </c>
      <c r="AO19" s="86">
        <v>0</v>
      </c>
      <c r="AP19" s="86">
        <v>0</v>
      </c>
      <c r="AQ19" s="86">
        <v>0</v>
      </c>
      <c r="AR19" s="502" t="s">
        <v>293</v>
      </c>
      <c r="AS19" s="1181"/>
    </row>
    <row r="20" spans="1:45" s="201" customFormat="1" ht="21.75" customHeight="1">
      <c r="A20" s="1170" t="s">
        <v>63</v>
      </c>
      <c r="B20" s="1170"/>
      <c r="C20" s="848">
        <v>0</v>
      </c>
      <c r="D20" s="848">
        <v>0</v>
      </c>
      <c r="E20" s="848">
        <v>0</v>
      </c>
      <c r="F20" s="848">
        <v>0</v>
      </c>
      <c r="G20" s="86">
        <v>0</v>
      </c>
      <c r="H20" s="848">
        <v>0</v>
      </c>
      <c r="I20" s="848">
        <v>0</v>
      </c>
      <c r="J20" s="848">
        <v>0</v>
      </c>
      <c r="K20" s="848">
        <f t="shared" si="0"/>
        <v>0</v>
      </c>
      <c r="L20" s="86">
        <v>0</v>
      </c>
      <c r="M20" s="848">
        <v>0</v>
      </c>
      <c r="N20" s="848">
        <v>0</v>
      </c>
      <c r="O20" s="86">
        <v>0</v>
      </c>
      <c r="P20" s="86">
        <v>0</v>
      </c>
      <c r="Q20" s="86">
        <v>0</v>
      </c>
      <c r="R20" s="86">
        <v>0</v>
      </c>
      <c r="S20" s="86">
        <v>0</v>
      </c>
      <c r="T20" s="86">
        <v>0</v>
      </c>
      <c r="U20" s="86">
        <v>0</v>
      </c>
      <c r="V20" s="86">
        <v>0</v>
      </c>
      <c r="W20" s="1178" t="s">
        <v>281</v>
      </c>
      <c r="X20" s="1178"/>
      <c r="Y20" s="1170" t="s">
        <v>63</v>
      </c>
      <c r="Z20" s="1170"/>
      <c r="AA20" s="848">
        <v>0</v>
      </c>
      <c r="AB20" s="848">
        <v>0</v>
      </c>
      <c r="AC20" s="848">
        <v>0</v>
      </c>
      <c r="AD20" s="848">
        <v>0</v>
      </c>
      <c r="AE20" s="848">
        <v>0</v>
      </c>
      <c r="AF20" s="848">
        <v>0</v>
      </c>
      <c r="AG20" s="86">
        <v>0</v>
      </c>
      <c r="AH20" s="848">
        <v>0</v>
      </c>
      <c r="AI20" s="848">
        <v>0</v>
      </c>
      <c r="AJ20" s="848">
        <v>0</v>
      </c>
      <c r="AK20" s="848">
        <v>0</v>
      </c>
      <c r="AL20" s="848">
        <v>0</v>
      </c>
      <c r="AM20" s="86">
        <f t="shared" si="1"/>
        <v>0</v>
      </c>
      <c r="AN20" s="176">
        <v>0</v>
      </c>
      <c r="AO20" s="176">
        <v>0</v>
      </c>
      <c r="AP20" s="176">
        <v>0</v>
      </c>
      <c r="AQ20" s="176">
        <v>0</v>
      </c>
      <c r="AR20" s="1178" t="s">
        <v>281</v>
      </c>
      <c r="AS20" s="1178"/>
    </row>
    <row r="21" spans="1:45" s="201" customFormat="1" ht="21.75" customHeight="1">
      <c r="A21" s="1292" t="s">
        <v>64</v>
      </c>
      <c r="B21" s="1292"/>
      <c r="C21" s="86">
        <v>0</v>
      </c>
      <c r="D21" s="86">
        <v>0</v>
      </c>
      <c r="E21" s="86">
        <v>1</v>
      </c>
      <c r="F21" s="86">
        <v>0</v>
      </c>
      <c r="G21" s="86">
        <v>1</v>
      </c>
      <c r="H21" s="86">
        <v>1</v>
      </c>
      <c r="I21" s="86">
        <v>0</v>
      </c>
      <c r="J21" s="86">
        <v>0</v>
      </c>
      <c r="K21" s="86">
        <f t="shared" si="0"/>
        <v>1</v>
      </c>
      <c r="L21" s="86">
        <v>0</v>
      </c>
      <c r="M21" s="86">
        <v>1</v>
      </c>
      <c r="N21" s="86">
        <v>0</v>
      </c>
      <c r="O21" s="86">
        <v>1</v>
      </c>
      <c r="P21" s="86">
        <v>0</v>
      </c>
      <c r="Q21" s="86">
        <v>1</v>
      </c>
      <c r="R21" s="86">
        <v>1</v>
      </c>
      <c r="S21" s="86">
        <v>0</v>
      </c>
      <c r="T21" s="86">
        <v>1</v>
      </c>
      <c r="U21" s="86">
        <v>0</v>
      </c>
      <c r="V21" s="86">
        <v>1</v>
      </c>
      <c r="W21" s="1178" t="s">
        <v>177</v>
      </c>
      <c r="X21" s="1178"/>
      <c r="Y21" s="1292" t="s">
        <v>64</v>
      </c>
      <c r="Z21" s="1292"/>
      <c r="AA21" s="86">
        <v>1</v>
      </c>
      <c r="AB21" s="86">
        <v>0</v>
      </c>
      <c r="AC21" s="86">
        <v>0</v>
      </c>
      <c r="AD21" s="86">
        <v>0</v>
      </c>
      <c r="AE21" s="86">
        <v>0</v>
      </c>
      <c r="AF21" s="86">
        <v>0</v>
      </c>
      <c r="AG21" s="86">
        <v>1</v>
      </c>
      <c r="AH21" s="86">
        <v>0</v>
      </c>
      <c r="AI21" s="86">
        <v>1</v>
      </c>
      <c r="AJ21" s="86">
        <v>0</v>
      </c>
      <c r="AK21" s="86">
        <v>0</v>
      </c>
      <c r="AL21" s="86">
        <v>0</v>
      </c>
      <c r="AM21" s="86">
        <f t="shared" si="1"/>
        <v>1</v>
      </c>
      <c r="AN21" s="86">
        <v>1</v>
      </c>
      <c r="AO21" s="86">
        <v>1</v>
      </c>
      <c r="AP21" s="86">
        <v>1</v>
      </c>
      <c r="AQ21" s="86">
        <v>1</v>
      </c>
      <c r="AR21" s="1178" t="s">
        <v>177</v>
      </c>
      <c r="AS21" s="1178"/>
    </row>
    <row r="22" spans="1:45" s="201" customFormat="1" ht="21.75" customHeight="1">
      <c r="A22" s="1292" t="s">
        <v>65</v>
      </c>
      <c r="B22" s="1292"/>
      <c r="C22" s="86">
        <v>0</v>
      </c>
      <c r="D22" s="86">
        <v>0</v>
      </c>
      <c r="E22" s="86">
        <v>0</v>
      </c>
      <c r="F22" s="86">
        <v>0</v>
      </c>
      <c r="G22" s="86">
        <v>0</v>
      </c>
      <c r="H22" s="86">
        <v>0</v>
      </c>
      <c r="I22" s="86">
        <v>0</v>
      </c>
      <c r="J22" s="86">
        <v>0</v>
      </c>
      <c r="K22" s="86">
        <f t="shared" si="0"/>
        <v>0</v>
      </c>
      <c r="L22" s="86">
        <v>0</v>
      </c>
      <c r="M22" s="86">
        <v>0</v>
      </c>
      <c r="N22" s="86">
        <v>0</v>
      </c>
      <c r="O22" s="86">
        <v>0</v>
      </c>
      <c r="P22" s="86">
        <v>0</v>
      </c>
      <c r="Q22" s="86">
        <v>0</v>
      </c>
      <c r="R22" s="86">
        <v>0</v>
      </c>
      <c r="S22" s="86">
        <v>0</v>
      </c>
      <c r="T22" s="86">
        <v>0</v>
      </c>
      <c r="U22" s="86">
        <v>0</v>
      </c>
      <c r="V22" s="86">
        <v>0</v>
      </c>
      <c r="W22" s="1178" t="s">
        <v>178</v>
      </c>
      <c r="X22" s="1178"/>
      <c r="Y22" s="1292" t="s">
        <v>65</v>
      </c>
      <c r="Z22" s="1292"/>
      <c r="AA22" s="86">
        <v>0</v>
      </c>
      <c r="AB22" s="86">
        <v>0</v>
      </c>
      <c r="AC22" s="86">
        <v>0</v>
      </c>
      <c r="AD22" s="86">
        <v>0</v>
      </c>
      <c r="AE22" s="86">
        <v>0</v>
      </c>
      <c r="AF22" s="86">
        <v>0</v>
      </c>
      <c r="AG22" s="86">
        <v>0</v>
      </c>
      <c r="AH22" s="86">
        <v>0</v>
      </c>
      <c r="AI22" s="86">
        <v>0</v>
      </c>
      <c r="AJ22" s="86">
        <v>0</v>
      </c>
      <c r="AK22" s="86">
        <v>0</v>
      </c>
      <c r="AL22" s="86">
        <v>0</v>
      </c>
      <c r="AM22" s="86">
        <f t="shared" si="1"/>
        <v>0</v>
      </c>
      <c r="AN22" s="86">
        <v>0</v>
      </c>
      <c r="AO22" s="86">
        <v>0</v>
      </c>
      <c r="AP22" s="86">
        <v>0</v>
      </c>
      <c r="AQ22" s="86">
        <v>0</v>
      </c>
      <c r="AR22" s="1178" t="s">
        <v>178</v>
      </c>
      <c r="AS22" s="1178"/>
    </row>
    <row r="23" spans="1:45" s="201" customFormat="1" ht="21.75" customHeight="1">
      <c r="A23" s="1292" t="s">
        <v>66</v>
      </c>
      <c r="B23" s="1292"/>
      <c r="C23" s="86">
        <v>0</v>
      </c>
      <c r="D23" s="86">
        <v>3</v>
      </c>
      <c r="E23" s="86">
        <v>0</v>
      </c>
      <c r="F23" s="86">
        <v>0</v>
      </c>
      <c r="G23" s="86">
        <v>3</v>
      </c>
      <c r="H23" s="86">
        <v>1</v>
      </c>
      <c r="I23" s="86">
        <v>2</v>
      </c>
      <c r="J23" s="86">
        <v>0</v>
      </c>
      <c r="K23" s="86">
        <f t="shared" si="0"/>
        <v>3</v>
      </c>
      <c r="L23" s="86">
        <v>3</v>
      </c>
      <c r="M23" s="86">
        <v>0</v>
      </c>
      <c r="N23" s="86">
        <v>0</v>
      </c>
      <c r="O23" s="86">
        <v>3</v>
      </c>
      <c r="P23" s="86">
        <v>3</v>
      </c>
      <c r="Q23" s="86">
        <v>0</v>
      </c>
      <c r="R23" s="86">
        <v>3</v>
      </c>
      <c r="S23" s="86">
        <v>1</v>
      </c>
      <c r="T23" s="86">
        <v>2</v>
      </c>
      <c r="U23" s="86">
        <v>0</v>
      </c>
      <c r="V23" s="86">
        <v>3</v>
      </c>
      <c r="W23" s="1178" t="s">
        <v>285</v>
      </c>
      <c r="X23" s="1178"/>
      <c r="Y23" s="1292" t="s">
        <v>66</v>
      </c>
      <c r="Z23" s="1292"/>
      <c r="AA23" s="86">
        <v>2</v>
      </c>
      <c r="AB23" s="86">
        <v>0</v>
      </c>
      <c r="AC23" s="86">
        <v>0</v>
      </c>
      <c r="AD23" s="86">
        <v>0</v>
      </c>
      <c r="AE23" s="86">
        <v>1</v>
      </c>
      <c r="AF23" s="86">
        <v>0</v>
      </c>
      <c r="AG23" s="86">
        <v>3</v>
      </c>
      <c r="AH23" s="86">
        <v>1</v>
      </c>
      <c r="AI23" s="86">
        <v>0</v>
      </c>
      <c r="AJ23" s="86">
        <v>0</v>
      </c>
      <c r="AK23" s="86">
        <v>2</v>
      </c>
      <c r="AL23" s="86">
        <v>0</v>
      </c>
      <c r="AM23" s="86">
        <f t="shared" si="1"/>
        <v>3</v>
      </c>
      <c r="AN23" s="86">
        <v>3</v>
      </c>
      <c r="AO23" s="86">
        <v>3</v>
      </c>
      <c r="AP23" s="86">
        <v>3</v>
      </c>
      <c r="AQ23" s="86">
        <v>3</v>
      </c>
      <c r="AR23" s="1178" t="s">
        <v>285</v>
      </c>
      <c r="AS23" s="1178"/>
    </row>
    <row r="24" spans="1:45" s="201" customFormat="1" ht="21.75" customHeight="1">
      <c r="A24" s="1292" t="s">
        <v>133</v>
      </c>
      <c r="B24" s="1292"/>
      <c r="C24" s="86">
        <v>0</v>
      </c>
      <c r="D24" s="86">
        <v>1</v>
      </c>
      <c r="E24" s="86">
        <v>0</v>
      </c>
      <c r="F24" s="86">
        <v>0</v>
      </c>
      <c r="G24" s="86">
        <v>1</v>
      </c>
      <c r="H24" s="86">
        <v>1</v>
      </c>
      <c r="I24" s="86">
        <v>0</v>
      </c>
      <c r="J24" s="86">
        <v>0</v>
      </c>
      <c r="K24" s="86">
        <f t="shared" si="0"/>
        <v>1</v>
      </c>
      <c r="L24" s="86">
        <v>1</v>
      </c>
      <c r="M24" s="86">
        <v>0</v>
      </c>
      <c r="N24" s="86">
        <v>0</v>
      </c>
      <c r="O24" s="86">
        <v>1</v>
      </c>
      <c r="P24" s="86">
        <v>1</v>
      </c>
      <c r="Q24" s="86">
        <v>0</v>
      </c>
      <c r="R24" s="86">
        <v>1</v>
      </c>
      <c r="S24" s="86">
        <v>0</v>
      </c>
      <c r="T24" s="86">
        <v>1</v>
      </c>
      <c r="U24" s="86">
        <v>0</v>
      </c>
      <c r="V24" s="86">
        <v>1</v>
      </c>
      <c r="W24" s="1178" t="s">
        <v>853</v>
      </c>
      <c r="X24" s="1178"/>
      <c r="Y24" s="1292" t="s">
        <v>133</v>
      </c>
      <c r="Z24" s="1292"/>
      <c r="AA24" s="86">
        <v>1</v>
      </c>
      <c r="AB24" s="86">
        <v>0</v>
      </c>
      <c r="AC24" s="86">
        <v>0</v>
      </c>
      <c r="AD24" s="86">
        <v>0</v>
      </c>
      <c r="AE24" s="86">
        <v>0</v>
      </c>
      <c r="AF24" s="86">
        <v>0</v>
      </c>
      <c r="AG24" s="86">
        <v>1</v>
      </c>
      <c r="AH24" s="86">
        <v>0</v>
      </c>
      <c r="AI24" s="86">
        <v>0</v>
      </c>
      <c r="AJ24" s="86">
        <v>1</v>
      </c>
      <c r="AK24" s="86">
        <v>0</v>
      </c>
      <c r="AL24" s="86">
        <v>0</v>
      </c>
      <c r="AM24" s="86">
        <f t="shared" si="1"/>
        <v>1</v>
      </c>
      <c r="AN24" s="86">
        <v>1</v>
      </c>
      <c r="AO24" s="86">
        <v>1</v>
      </c>
      <c r="AP24" s="86">
        <v>1</v>
      </c>
      <c r="AQ24" s="86">
        <v>1</v>
      </c>
      <c r="AR24" s="1178" t="s">
        <v>853</v>
      </c>
      <c r="AS24" s="1178"/>
    </row>
    <row r="25" spans="1:45" s="201" customFormat="1" ht="21.75" customHeight="1">
      <c r="A25" s="1292" t="s">
        <v>68</v>
      </c>
      <c r="B25" s="1292"/>
      <c r="C25" s="86">
        <v>0</v>
      </c>
      <c r="D25" s="86">
        <v>1</v>
      </c>
      <c r="E25" s="86">
        <v>0</v>
      </c>
      <c r="F25" s="86">
        <v>0</v>
      </c>
      <c r="G25" s="86">
        <v>1</v>
      </c>
      <c r="H25" s="86">
        <v>0</v>
      </c>
      <c r="I25" s="86">
        <v>1</v>
      </c>
      <c r="J25" s="86">
        <v>0</v>
      </c>
      <c r="K25" s="86">
        <f t="shared" si="0"/>
        <v>1</v>
      </c>
      <c r="L25" s="86">
        <v>1</v>
      </c>
      <c r="M25" s="86">
        <v>0</v>
      </c>
      <c r="N25" s="86">
        <v>0</v>
      </c>
      <c r="O25" s="86">
        <v>1</v>
      </c>
      <c r="P25" s="86">
        <v>1</v>
      </c>
      <c r="Q25" s="86">
        <v>0</v>
      </c>
      <c r="R25" s="86">
        <v>1</v>
      </c>
      <c r="S25" s="86">
        <v>0</v>
      </c>
      <c r="T25" s="86">
        <v>0</v>
      </c>
      <c r="U25" s="86">
        <v>1</v>
      </c>
      <c r="V25" s="86">
        <v>1</v>
      </c>
      <c r="W25" s="1178" t="s">
        <v>287</v>
      </c>
      <c r="X25" s="1178"/>
      <c r="Y25" s="1292" t="s">
        <v>68</v>
      </c>
      <c r="Z25" s="1292"/>
      <c r="AA25" s="86">
        <v>1</v>
      </c>
      <c r="AB25" s="86">
        <v>0</v>
      </c>
      <c r="AC25" s="86">
        <v>0</v>
      </c>
      <c r="AD25" s="86">
        <v>0</v>
      </c>
      <c r="AE25" s="86">
        <v>0</v>
      </c>
      <c r="AF25" s="86">
        <v>0</v>
      </c>
      <c r="AG25" s="86">
        <v>1</v>
      </c>
      <c r="AH25" s="86">
        <v>0</v>
      </c>
      <c r="AI25" s="86">
        <v>0</v>
      </c>
      <c r="AJ25" s="86">
        <v>0</v>
      </c>
      <c r="AK25" s="86">
        <v>1</v>
      </c>
      <c r="AL25" s="86">
        <v>0</v>
      </c>
      <c r="AM25" s="86">
        <f t="shared" si="1"/>
        <v>1</v>
      </c>
      <c r="AN25" s="86">
        <v>1</v>
      </c>
      <c r="AO25" s="86">
        <v>1</v>
      </c>
      <c r="AP25" s="86">
        <v>1</v>
      </c>
      <c r="AQ25" s="86">
        <v>1</v>
      </c>
      <c r="AR25" s="1178" t="s">
        <v>287</v>
      </c>
      <c r="AS25" s="1178"/>
    </row>
    <row r="26" spans="1:45" s="201" customFormat="1" ht="21.75" customHeight="1">
      <c r="A26" s="1292" t="s">
        <v>69</v>
      </c>
      <c r="B26" s="1292"/>
      <c r="C26" s="86">
        <v>0</v>
      </c>
      <c r="D26" s="86">
        <v>1</v>
      </c>
      <c r="E26" s="86">
        <v>0</v>
      </c>
      <c r="F26" s="86">
        <v>0</v>
      </c>
      <c r="G26" s="86">
        <v>1</v>
      </c>
      <c r="H26" s="86">
        <v>0</v>
      </c>
      <c r="I26" s="86">
        <v>0</v>
      </c>
      <c r="J26" s="86">
        <v>1</v>
      </c>
      <c r="K26" s="86">
        <f t="shared" si="0"/>
        <v>1</v>
      </c>
      <c r="L26" s="86">
        <v>1</v>
      </c>
      <c r="M26" s="86">
        <v>0</v>
      </c>
      <c r="N26" s="86">
        <v>0</v>
      </c>
      <c r="O26" s="86">
        <v>1</v>
      </c>
      <c r="P26" s="86">
        <v>1</v>
      </c>
      <c r="Q26" s="86">
        <v>0</v>
      </c>
      <c r="R26" s="86">
        <v>1</v>
      </c>
      <c r="S26" s="86">
        <v>0</v>
      </c>
      <c r="T26" s="86">
        <v>0</v>
      </c>
      <c r="U26" s="86">
        <v>1</v>
      </c>
      <c r="V26" s="86">
        <v>1</v>
      </c>
      <c r="W26" s="1178" t="s">
        <v>182</v>
      </c>
      <c r="X26" s="1178"/>
      <c r="Y26" s="1292" t="s">
        <v>69</v>
      </c>
      <c r="Z26" s="1292"/>
      <c r="AA26" s="86">
        <v>1</v>
      </c>
      <c r="AB26" s="86">
        <v>0</v>
      </c>
      <c r="AC26" s="86">
        <v>0</v>
      </c>
      <c r="AD26" s="86">
        <v>0</v>
      </c>
      <c r="AE26" s="86">
        <v>0</v>
      </c>
      <c r="AF26" s="86">
        <v>0</v>
      </c>
      <c r="AG26" s="86">
        <v>1</v>
      </c>
      <c r="AH26" s="86">
        <v>0</v>
      </c>
      <c r="AI26" s="86">
        <v>0</v>
      </c>
      <c r="AJ26" s="86">
        <v>0</v>
      </c>
      <c r="AK26" s="86">
        <v>1</v>
      </c>
      <c r="AL26" s="86">
        <v>0</v>
      </c>
      <c r="AM26" s="86">
        <f t="shared" si="1"/>
        <v>1</v>
      </c>
      <c r="AN26" s="86">
        <v>1</v>
      </c>
      <c r="AO26" s="86">
        <v>1</v>
      </c>
      <c r="AP26" s="86">
        <v>1</v>
      </c>
      <c r="AQ26" s="86">
        <v>1</v>
      </c>
      <c r="AR26" s="1178" t="s">
        <v>182</v>
      </c>
      <c r="AS26" s="1178"/>
    </row>
    <row r="27" spans="1:45" s="201" customFormat="1" ht="21.75" customHeight="1">
      <c r="A27" s="1292" t="s">
        <v>70</v>
      </c>
      <c r="B27" s="1292"/>
      <c r="C27" s="86">
        <v>0</v>
      </c>
      <c r="D27" s="86">
        <v>1</v>
      </c>
      <c r="E27" s="86">
        <v>0</v>
      </c>
      <c r="F27" s="86">
        <v>0</v>
      </c>
      <c r="G27" s="86">
        <v>1</v>
      </c>
      <c r="H27" s="86">
        <v>1</v>
      </c>
      <c r="I27" s="86">
        <v>0</v>
      </c>
      <c r="J27" s="86">
        <v>0</v>
      </c>
      <c r="K27" s="86">
        <f t="shared" si="0"/>
        <v>1</v>
      </c>
      <c r="L27" s="86">
        <v>1</v>
      </c>
      <c r="M27" s="86">
        <v>0</v>
      </c>
      <c r="N27" s="86">
        <v>0</v>
      </c>
      <c r="O27" s="86">
        <v>1</v>
      </c>
      <c r="P27" s="86">
        <v>1</v>
      </c>
      <c r="Q27" s="86">
        <v>0</v>
      </c>
      <c r="R27" s="86">
        <v>1</v>
      </c>
      <c r="S27" s="86">
        <v>0</v>
      </c>
      <c r="T27" s="86">
        <v>1</v>
      </c>
      <c r="U27" s="86">
        <v>0</v>
      </c>
      <c r="V27" s="86">
        <v>1</v>
      </c>
      <c r="W27" s="1178" t="s">
        <v>183</v>
      </c>
      <c r="X27" s="1178"/>
      <c r="Y27" s="1292" t="s">
        <v>70</v>
      </c>
      <c r="Z27" s="1292"/>
      <c r="AA27" s="86">
        <v>1</v>
      </c>
      <c r="AB27" s="86">
        <v>0</v>
      </c>
      <c r="AC27" s="86">
        <v>0</v>
      </c>
      <c r="AD27" s="86">
        <v>0</v>
      </c>
      <c r="AE27" s="86">
        <v>0</v>
      </c>
      <c r="AF27" s="86">
        <v>0</v>
      </c>
      <c r="AG27" s="86">
        <v>1</v>
      </c>
      <c r="AH27" s="86">
        <v>1</v>
      </c>
      <c r="AI27" s="86">
        <v>0</v>
      </c>
      <c r="AJ27" s="86">
        <v>0</v>
      </c>
      <c r="AK27" s="86">
        <v>0</v>
      </c>
      <c r="AL27" s="86">
        <v>0</v>
      </c>
      <c r="AM27" s="86">
        <f t="shared" si="1"/>
        <v>1</v>
      </c>
      <c r="AN27" s="86">
        <v>1</v>
      </c>
      <c r="AO27" s="86">
        <v>1</v>
      </c>
      <c r="AP27" s="86">
        <v>1</v>
      </c>
      <c r="AQ27" s="86">
        <v>1</v>
      </c>
      <c r="AR27" s="1178" t="s">
        <v>183</v>
      </c>
      <c r="AS27" s="1178"/>
    </row>
    <row r="28" spans="1:45" s="201" customFormat="1" ht="21.75" customHeight="1">
      <c r="A28" s="1292" t="s">
        <v>71</v>
      </c>
      <c r="B28" s="1292"/>
      <c r="C28" s="86">
        <v>0</v>
      </c>
      <c r="D28" s="86">
        <v>0</v>
      </c>
      <c r="E28" s="86">
        <v>0</v>
      </c>
      <c r="F28" s="86">
        <v>0</v>
      </c>
      <c r="G28" s="86">
        <v>0</v>
      </c>
      <c r="H28" s="86">
        <v>0</v>
      </c>
      <c r="I28" s="86">
        <v>0</v>
      </c>
      <c r="J28" s="86">
        <v>0</v>
      </c>
      <c r="K28" s="86">
        <f t="shared" si="0"/>
        <v>0</v>
      </c>
      <c r="L28" s="86">
        <v>0</v>
      </c>
      <c r="M28" s="86">
        <v>0</v>
      </c>
      <c r="N28" s="86">
        <v>0</v>
      </c>
      <c r="O28" s="86">
        <v>0</v>
      </c>
      <c r="P28" s="86">
        <v>0</v>
      </c>
      <c r="Q28" s="86">
        <v>0</v>
      </c>
      <c r="R28" s="86">
        <v>0</v>
      </c>
      <c r="S28" s="86">
        <v>0</v>
      </c>
      <c r="T28" s="86">
        <v>0</v>
      </c>
      <c r="U28" s="86">
        <v>0</v>
      </c>
      <c r="V28" s="86">
        <v>0</v>
      </c>
      <c r="W28" s="1178" t="s">
        <v>671</v>
      </c>
      <c r="X28" s="1178"/>
      <c r="Y28" s="1292" t="s">
        <v>71</v>
      </c>
      <c r="Z28" s="1292"/>
      <c r="AA28" s="86">
        <v>0</v>
      </c>
      <c r="AB28" s="86">
        <v>0</v>
      </c>
      <c r="AC28" s="86">
        <v>0</v>
      </c>
      <c r="AD28" s="86">
        <v>0</v>
      </c>
      <c r="AE28" s="86">
        <v>0</v>
      </c>
      <c r="AF28" s="86">
        <v>0</v>
      </c>
      <c r="AG28" s="86">
        <v>0</v>
      </c>
      <c r="AH28" s="86">
        <v>0</v>
      </c>
      <c r="AI28" s="86">
        <v>0</v>
      </c>
      <c r="AJ28" s="86">
        <v>0</v>
      </c>
      <c r="AK28" s="86">
        <v>0</v>
      </c>
      <c r="AL28" s="86">
        <v>0</v>
      </c>
      <c r="AM28" s="86">
        <f t="shared" si="1"/>
        <v>0</v>
      </c>
      <c r="AN28" s="86">
        <v>0</v>
      </c>
      <c r="AO28" s="86">
        <v>0</v>
      </c>
      <c r="AP28" s="86">
        <v>0</v>
      </c>
      <c r="AQ28" s="86">
        <v>0</v>
      </c>
      <c r="AR28" s="1178" t="s">
        <v>671</v>
      </c>
      <c r="AS28" s="1178"/>
    </row>
    <row r="29" spans="1:45" s="201" customFormat="1" ht="21.75" customHeight="1" thickBot="1">
      <c r="A29" s="1293" t="s">
        <v>72</v>
      </c>
      <c r="B29" s="1293"/>
      <c r="C29" s="306">
        <v>0</v>
      </c>
      <c r="D29" s="306">
        <v>0</v>
      </c>
      <c r="E29" s="306">
        <v>0</v>
      </c>
      <c r="F29" s="306">
        <v>0</v>
      </c>
      <c r="G29" s="306">
        <v>0</v>
      </c>
      <c r="H29" s="306">
        <v>0</v>
      </c>
      <c r="I29" s="306">
        <v>0</v>
      </c>
      <c r="J29" s="306">
        <v>0</v>
      </c>
      <c r="K29" s="306">
        <f t="shared" si="0"/>
        <v>0</v>
      </c>
      <c r="L29" s="306">
        <v>0</v>
      </c>
      <c r="M29" s="306">
        <v>0</v>
      </c>
      <c r="N29" s="306">
        <v>0</v>
      </c>
      <c r="O29" s="306">
        <v>0</v>
      </c>
      <c r="P29" s="306">
        <v>0</v>
      </c>
      <c r="Q29" s="306">
        <v>0</v>
      </c>
      <c r="R29" s="306">
        <v>0</v>
      </c>
      <c r="S29" s="306">
        <v>0</v>
      </c>
      <c r="T29" s="306">
        <v>0</v>
      </c>
      <c r="U29" s="306">
        <v>0</v>
      </c>
      <c r="V29" s="306">
        <v>0</v>
      </c>
      <c r="W29" s="1258" t="s">
        <v>282</v>
      </c>
      <c r="X29" s="1258"/>
      <c r="Y29" s="1293" t="s">
        <v>72</v>
      </c>
      <c r="Z29" s="1293"/>
      <c r="AA29" s="306">
        <v>0</v>
      </c>
      <c r="AB29" s="306">
        <v>0</v>
      </c>
      <c r="AC29" s="306">
        <v>0</v>
      </c>
      <c r="AD29" s="306">
        <v>0</v>
      </c>
      <c r="AE29" s="306">
        <v>0</v>
      </c>
      <c r="AF29" s="306">
        <v>0</v>
      </c>
      <c r="AG29" s="306">
        <v>0</v>
      </c>
      <c r="AH29" s="306">
        <v>0</v>
      </c>
      <c r="AI29" s="306">
        <v>0</v>
      </c>
      <c r="AJ29" s="306">
        <v>0</v>
      </c>
      <c r="AK29" s="306">
        <v>0</v>
      </c>
      <c r="AL29" s="306">
        <v>0</v>
      </c>
      <c r="AM29" s="306">
        <f t="shared" si="1"/>
        <v>0</v>
      </c>
      <c r="AN29" s="306">
        <v>0</v>
      </c>
      <c r="AO29" s="306">
        <v>0</v>
      </c>
      <c r="AP29" s="306">
        <v>0</v>
      </c>
      <c r="AQ29" s="306">
        <v>0</v>
      </c>
      <c r="AR29" s="1258" t="s">
        <v>282</v>
      </c>
      <c r="AS29" s="1258"/>
    </row>
    <row r="30" spans="1:45" s="201" customFormat="1" ht="21.75" customHeight="1" thickBot="1">
      <c r="A30" s="1222" t="s">
        <v>32</v>
      </c>
      <c r="B30" s="1222"/>
      <c r="C30" s="328">
        <f>SUM(C10:C29)</f>
        <v>0</v>
      </c>
      <c r="D30" s="328">
        <f t="shared" ref="D30:V30" si="2">SUM(D10:D29)</f>
        <v>8</v>
      </c>
      <c r="E30" s="328">
        <f t="shared" si="2"/>
        <v>1</v>
      </c>
      <c r="F30" s="328">
        <f t="shared" si="2"/>
        <v>0</v>
      </c>
      <c r="G30" s="328">
        <f t="shared" si="2"/>
        <v>9</v>
      </c>
      <c r="H30" s="328">
        <f t="shared" si="2"/>
        <v>4</v>
      </c>
      <c r="I30" s="328">
        <f t="shared" si="2"/>
        <v>4</v>
      </c>
      <c r="J30" s="328">
        <f t="shared" si="2"/>
        <v>1</v>
      </c>
      <c r="K30" s="328">
        <f t="shared" si="0"/>
        <v>9</v>
      </c>
      <c r="L30" s="328">
        <f t="shared" si="2"/>
        <v>8</v>
      </c>
      <c r="M30" s="328">
        <f t="shared" si="2"/>
        <v>1</v>
      </c>
      <c r="N30" s="328">
        <f t="shared" si="2"/>
        <v>0</v>
      </c>
      <c r="O30" s="328">
        <f t="shared" si="2"/>
        <v>9</v>
      </c>
      <c r="P30" s="328">
        <f t="shared" si="2"/>
        <v>8</v>
      </c>
      <c r="Q30" s="328">
        <f t="shared" si="2"/>
        <v>1</v>
      </c>
      <c r="R30" s="328">
        <f t="shared" si="2"/>
        <v>9</v>
      </c>
      <c r="S30" s="328">
        <f t="shared" si="2"/>
        <v>1</v>
      </c>
      <c r="T30" s="328">
        <f t="shared" si="2"/>
        <v>6</v>
      </c>
      <c r="U30" s="328">
        <f t="shared" si="2"/>
        <v>2</v>
      </c>
      <c r="V30" s="328">
        <f t="shared" si="2"/>
        <v>9</v>
      </c>
      <c r="W30" s="1260" t="s">
        <v>169</v>
      </c>
      <c r="X30" s="1260"/>
      <c r="Y30" s="1222" t="s">
        <v>32</v>
      </c>
      <c r="Z30" s="1222"/>
      <c r="AA30" s="328">
        <f>SUM(AA10:AA29)</f>
        <v>8</v>
      </c>
      <c r="AB30" s="328">
        <f t="shared" ref="AB30:AQ30" si="3">SUM(AB10:AB29)</f>
        <v>0</v>
      </c>
      <c r="AC30" s="328">
        <f t="shared" si="3"/>
        <v>0</v>
      </c>
      <c r="AD30" s="328">
        <f t="shared" si="3"/>
        <v>0</v>
      </c>
      <c r="AE30" s="328">
        <f t="shared" si="3"/>
        <v>1</v>
      </c>
      <c r="AF30" s="328">
        <f t="shared" si="3"/>
        <v>0</v>
      </c>
      <c r="AG30" s="328">
        <f t="shared" si="3"/>
        <v>9</v>
      </c>
      <c r="AH30" s="328">
        <f t="shared" si="3"/>
        <v>2</v>
      </c>
      <c r="AI30" s="328">
        <f t="shared" si="3"/>
        <v>2</v>
      </c>
      <c r="AJ30" s="328">
        <f t="shared" si="3"/>
        <v>1</v>
      </c>
      <c r="AK30" s="328">
        <f t="shared" si="3"/>
        <v>4</v>
      </c>
      <c r="AL30" s="328">
        <f t="shared" si="3"/>
        <v>0</v>
      </c>
      <c r="AM30" s="328">
        <f t="shared" si="3"/>
        <v>9</v>
      </c>
      <c r="AN30" s="328">
        <f t="shared" si="3"/>
        <v>9</v>
      </c>
      <c r="AO30" s="328">
        <f t="shared" si="3"/>
        <v>9</v>
      </c>
      <c r="AP30" s="328">
        <f t="shared" si="3"/>
        <v>9</v>
      </c>
      <c r="AQ30" s="328">
        <f t="shared" si="3"/>
        <v>9</v>
      </c>
      <c r="AR30" s="1260" t="s">
        <v>169</v>
      </c>
      <c r="AS30" s="1260"/>
    </row>
    <row r="31" spans="1:45" ht="21.75" customHeight="1" thickTop="1">
      <c r="W31" s="408"/>
      <c r="X31" s="408"/>
      <c r="AR31" s="408"/>
      <c r="AS31" s="408"/>
    </row>
    <row r="32" spans="1:45" ht="12.75" customHeight="1">
      <c r="W32" s="408"/>
      <c r="X32" s="408"/>
      <c r="AR32" s="408"/>
      <c r="AS32" s="408"/>
    </row>
    <row r="33" spans="44:45" ht="15">
      <c r="AR33" s="111"/>
      <c r="AS33" s="111"/>
    </row>
    <row r="60" ht="12.75" customHeight="1"/>
    <row r="87" ht="12.75" customHeight="1"/>
    <row r="118" spans="3:39">
      <c r="C118" s="142"/>
      <c r="D118" s="142"/>
      <c r="E118" s="142"/>
      <c r="F118" s="142"/>
      <c r="G118" s="142"/>
      <c r="H118" s="142"/>
      <c r="I118" s="142"/>
      <c r="J118" s="142"/>
      <c r="K118" s="142"/>
      <c r="L118" s="142"/>
      <c r="M118" s="142"/>
      <c r="N118" s="142"/>
      <c r="O118" s="142"/>
      <c r="P118" s="142"/>
      <c r="Q118" s="142"/>
      <c r="R118" s="142"/>
      <c r="S118" s="142"/>
      <c r="T118" s="142"/>
      <c r="U118" s="142"/>
      <c r="V118" s="142"/>
      <c r="AA118" s="142"/>
      <c r="AB118" s="142"/>
      <c r="AC118" s="142"/>
      <c r="AD118" s="142"/>
      <c r="AE118" s="142"/>
      <c r="AF118" s="142"/>
      <c r="AG118" s="142"/>
      <c r="AH118" s="142"/>
      <c r="AI118" s="142"/>
      <c r="AJ118" s="142"/>
      <c r="AK118" s="142"/>
      <c r="AL118" s="142"/>
      <c r="AM118" s="142"/>
    </row>
    <row r="119" spans="3:39">
      <c r="C119" s="142"/>
      <c r="D119" s="142"/>
      <c r="E119" s="142"/>
      <c r="F119" s="142"/>
      <c r="G119" s="142"/>
      <c r="H119" s="142"/>
      <c r="I119" s="142"/>
      <c r="J119" s="142"/>
      <c r="K119" s="142"/>
      <c r="L119" s="142"/>
      <c r="M119" s="142"/>
      <c r="N119" s="142"/>
      <c r="O119" s="142"/>
      <c r="P119" s="142"/>
      <c r="Q119" s="142"/>
      <c r="R119" s="142"/>
      <c r="S119" s="142"/>
      <c r="T119" s="142"/>
      <c r="U119" s="142"/>
      <c r="V119" s="142"/>
      <c r="AA119" s="142"/>
      <c r="AB119" s="142"/>
      <c r="AC119" s="142"/>
      <c r="AD119" s="142"/>
      <c r="AE119" s="142"/>
      <c r="AF119" s="142"/>
      <c r="AG119" s="142"/>
      <c r="AH119" s="142"/>
      <c r="AI119" s="142"/>
      <c r="AJ119" s="142"/>
      <c r="AK119" s="142"/>
      <c r="AL119" s="142"/>
      <c r="AM119" s="142"/>
    </row>
    <row r="120" spans="3:39">
      <c r="C120" s="142"/>
      <c r="D120" s="142"/>
      <c r="E120" s="142"/>
      <c r="F120" s="142"/>
      <c r="G120" s="142"/>
      <c r="H120" s="142"/>
      <c r="I120" s="142"/>
      <c r="J120" s="142"/>
      <c r="K120" s="142"/>
      <c r="L120" s="142"/>
      <c r="M120" s="142"/>
      <c r="N120" s="142"/>
      <c r="O120" s="142"/>
      <c r="P120" s="142"/>
      <c r="Q120" s="142"/>
      <c r="R120" s="142"/>
      <c r="S120" s="142"/>
      <c r="T120" s="142"/>
      <c r="U120" s="142"/>
      <c r="V120" s="142"/>
      <c r="AA120" s="142"/>
      <c r="AB120" s="142"/>
      <c r="AC120" s="142"/>
      <c r="AD120" s="142"/>
      <c r="AE120" s="142"/>
      <c r="AF120" s="142"/>
      <c r="AG120" s="142"/>
      <c r="AH120" s="142"/>
      <c r="AI120" s="142"/>
      <c r="AJ120" s="142"/>
      <c r="AK120" s="142"/>
      <c r="AL120" s="142"/>
      <c r="AM120" s="142"/>
    </row>
    <row r="121" spans="3:39">
      <c r="C121" s="142"/>
      <c r="D121" s="142"/>
      <c r="E121" s="142"/>
      <c r="F121" s="142"/>
      <c r="G121" s="142"/>
      <c r="H121" s="142"/>
      <c r="I121" s="142"/>
      <c r="J121" s="142"/>
      <c r="K121" s="142"/>
      <c r="L121" s="142"/>
      <c r="M121" s="142"/>
      <c r="N121" s="142"/>
      <c r="O121" s="142"/>
      <c r="P121" s="142"/>
      <c r="Q121" s="142"/>
      <c r="R121" s="142"/>
      <c r="S121" s="142"/>
      <c r="T121" s="142"/>
      <c r="U121" s="142"/>
      <c r="V121" s="142"/>
      <c r="AA121" s="142"/>
      <c r="AB121" s="142"/>
      <c r="AC121" s="142"/>
      <c r="AD121" s="142"/>
      <c r="AE121" s="142"/>
      <c r="AF121" s="142"/>
      <c r="AG121" s="142"/>
      <c r="AH121" s="142"/>
      <c r="AI121" s="142"/>
      <c r="AJ121" s="142"/>
      <c r="AK121" s="142"/>
      <c r="AL121" s="142"/>
      <c r="AM121" s="142"/>
    </row>
  </sheetData>
  <protectedRanges>
    <protectedRange sqref="H20:J20 S20:U20 L20:N20 P20:Q20 AA20:AF20 AH20:AL20" name="نطاق1"/>
  </protectedRanges>
  <mergeCells count="125">
    <mergeCell ref="W3:X3"/>
    <mergeCell ref="AQ3:AS3"/>
    <mergeCell ref="A3:B3"/>
    <mergeCell ref="Y3:AA3"/>
    <mergeCell ref="A4:B9"/>
    <mergeCell ref="H4:K4"/>
    <mergeCell ref="L4:O4"/>
    <mergeCell ref="P4:R4"/>
    <mergeCell ref="S4:V4"/>
    <mergeCell ref="AQ4:AQ8"/>
    <mergeCell ref="AR4:AS9"/>
    <mergeCell ref="H5:K5"/>
    <mergeCell ref="L5:O5"/>
    <mergeCell ref="P5:R5"/>
    <mergeCell ref="S5:V5"/>
    <mergeCell ref="AA5:AG5"/>
    <mergeCell ref="AH5:AM5"/>
    <mergeCell ref="W4:X9"/>
    <mergeCell ref="Y4:Z9"/>
    <mergeCell ref="AA4:AG4"/>
    <mergeCell ref="AH4:AM4"/>
    <mergeCell ref="AN4:AN8"/>
    <mergeCell ref="AO4:AO8"/>
    <mergeCell ref="AF6:AF8"/>
    <mergeCell ref="AG6:AG8"/>
    <mergeCell ref="AH6:AH8"/>
    <mergeCell ref="AI6:AI8"/>
    <mergeCell ref="N6:N8"/>
    <mergeCell ref="O6:O8"/>
    <mergeCell ref="C6:D6"/>
    <mergeCell ref="E6:E8"/>
    <mergeCell ref="F6:F8"/>
    <mergeCell ref="G6:G8"/>
    <mergeCell ref="H6:H8"/>
    <mergeCell ref="I6:I8"/>
    <mergeCell ref="M6:M8"/>
    <mergeCell ref="AP4:AP8"/>
    <mergeCell ref="AJ6:AJ8"/>
    <mergeCell ref="AK6:AK8"/>
    <mergeCell ref="AL6:AL8"/>
    <mergeCell ref="AM6:AM8"/>
    <mergeCell ref="C7:D7"/>
    <mergeCell ref="A10:B10"/>
    <mergeCell ref="W10:X10"/>
    <mergeCell ref="Y10:Z10"/>
    <mergeCell ref="V6:V8"/>
    <mergeCell ref="AA6:AA8"/>
    <mergeCell ref="AB6:AB8"/>
    <mergeCell ref="AC6:AC8"/>
    <mergeCell ref="AD6:AD8"/>
    <mergeCell ref="AE6:AE8"/>
    <mergeCell ref="P6:P8"/>
    <mergeCell ref="Q6:Q8"/>
    <mergeCell ref="R6:R8"/>
    <mergeCell ref="S6:S8"/>
    <mergeCell ref="T6:T8"/>
    <mergeCell ref="U6:U8"/>
    <mergeCell ref="J6:J8"/>
    <mergeCell ref="K6:K8"/>
    <mergeCell ref="L6:L8"/>
    <mergeCell ref="AR10:AS10"/>
    <mergeCell ref="A11:B11"/>
    <mergeCell ref="W11:X11"/>
    <mergeCell ref="Y11:Z11"/>
    <mergeCell ref="AR11:AS11"/>
    <mergeCell ref="A12:B12"/>
    <mergeCell ref="W12:X12"/>
    <mergeCell ref="Y12:Z12"/>
    <mergeCell ref="AR12:AS12"/>
    <mergeCell ref="A20:B20"/>
    <mergeCell ref="W20:X20"/>
    <mergeCell ref="Y20:Z20"/>
    <mergeCell ref="AR20:AS20"/>
    <mergeCell ref="A21:B21"/>
    <mergeCell ref="W21:X21"/>
    <mergeCell ref="Y21:Z21"/>
    <mergeCell ref="AR21:AS21"/>
    <mergeCell ref="A13:B13"/>
    <mergeCell ref="W13:X13"/>
    <mergeCell ref="Y13:Z13"/>
    <mergeCell ref="AR13:AS13"/>
    <mergeCell ref="A14:A19"/>
    <mergeCell ref="X14:X19"/>
    <mergeCell ref="Y14:Y19"/>
    <mergeCell ref="AS14:AS19"/>
    <mergeCell ref="A24:B24"/>
    <mergeCell ref="W24:X24"/>
    <mergeCell ref="Y24:Z24"/>
    <mergeCell ref="AR24:AS24"/>
    <mergeCell ref="A25:B25"/>
    <mergeCell ref="W25:X25"/>
    <mergeCell ref="Y25:Z25"/>
    <mergeCell ref="AR25:AS25"/>
    <mergeCell ref="A22:B22"/>
    <mergeCell ref="W22:X22"/>
    <mergeCell ref="Y22:Z22"/>
    <mergeCell ref="AR22:AS22"/>
    <mergeCell ref="A23:B23"/>
    <mergeCell ref="W23:X23"/>
    <mergeCell ref="Y23:Z23"/>
    <mergeCell ref="AR23:AS23"/>
    <mergeCell ref="A30:B30"/>
    <mergeCell ref="W30:X30"/>
    <mergeCell ref="Y30:Z30"/>
    <mergeCell ref="AR30:AS30"/>
    <mergeCell ref="A1:Y1"/>
    <mergeCell ref="A2:Y2"/>
    <mergeCell ref="C4:G4"/>
    <mergeCell ref="C5:G5"/>
    <mergeCell ref="A28:B28"/>
    <mergeCell ref="W28:X28"/>
    <mergeCell ref="Y28:Z28"/>
    <mergeCell ref="AR28:AS28"/>
    <mergeCell ref="A29:B29"/>
    <mergeCell ref="W29:X29"/>
    <mergeCell ref="Y29:Z29"/>
    <mergeCell ref="AR29:AS29"/>
    <mergeCell ref="A26:B26"/>
    <mergeCell ref="W26:X26"/>
    <mergeCell ref="Y26:Z26"/>
    <mergeCell ref="AR26:AS26"/>
    <mergeCell ref="A27:B27"/>
    <mergeCell ref="W27:X27"/>
    <mergeCell ref="Y27:Z27"/>
    <mergeCell ref="AR27:AS27"/>
  </mergeCells>
  <printOptions horizontalCentered="1"/>
  <pageMargins left="0.39370078740157499" right="0.39370078740157499" top="0.78740157480314998" bottom="0.39370078740157499" header="0.78740157480314998" footer="0.39370078740157499"/>
  <pageSetup paperSize="9" scale="70" firstPageNumber="65" orientation="landscape" useFirstPageNumber="1"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tabColor theme="7" tint="-0.249977111117893"/>
  </sheetPr>
  <dimension ref="A1:W28"/>
  <sheetViews>
    <sheetView rightToLeft="1" view="pageBreakPreview" zoomScale="90" zoomScaleNormal="90" zoomScaleSheetLayoutView="90" workbookViewId="0">
      <selection activeCell="R20" sqref="R20"/>
    </sheetView>
  </sheetViews>
  <sheetFormatPr defaultRowHeight="15"/>
  <cols>
    <col min="1" max="1" width="4.28515625" style="177" customWidth="1"/>
    <col min="2" max="2" width="11" style="177" customWidth="1"/>
    <col min="3" max="3" width="7.7109375" style="177" customWidth="1"/>
    <col min="4" max="4" width="11.7109375" style="177" customWidth="1"/>
    <col min="5" max="5" width="7.5703125" style="177" customWidth="1"/>
    <col min="6" max="6" width="8.5703125" style="177" customWidth="1"/>
    <col min="7" max="7" width="9.140625" style="177"/>
    <col min="8" max="8" width="10" style="177" customWidth="1"/>
    <col min="9" max="10" width="9.140625" style="177"/>
    <col min="11" max="11" width="11.28515625" style="177" customWidth="1"/>
    <col min="12" max="12" width="9.140625" style="177"/>
    <col min="13" max="13" width="10.85546875" style="177" customWidth="1"/>
    <col min="14" max="14" width="9.28515625" style="177" customWidth="1"/>
    <col min="15" max="15" width="19.5703125" style="177" customWidth="1"/>
    <col min="16" max="16" width="4" style="177" customWidth="1"/>
    <col min="17" max="16384" width="9.140625" style="177"/>
  </cols>
  <sheetData>
    <row r="1" spans="1:23" s="205" customFormat="1" ht="27" customHeight="1">
      <c r="A1" s="1205" t="s">
        <v>1328</v>
      </c>
      <c r="B1" s="1205"/>
      <c r="C1" s="1205"/>
      <c r="D1" s="1205"/>
      <c r="E1" s="1205"/>
      <c r="F1" s="1205"/>
      <c r="G1" s="1205"/>
      <c r="H1" s="1205"/>
      <c r="I1" s="1205"/>
      <c r="J1" s="1205"/>
      <c r="K1" s="1205"/>
      <c r="L1" s="1205"/>
      <c r="M1" s="1205"/>
      <c r="N1" s="1205"/>
      <c r="O1" s="1205"/>
      <c r="P1" s="1205"/>
      <c r="Q1" s="115"/>
      <c r="R1" s="115"/>
      <c r="S1" s="115"/>
      <c r="T1" s="115"/>
      <c r="U1" s="115"/>
      <c r="V1" s="115"/>
      <c r="W1" s="115"/>
    </row>
    <row r="2" spans="1:23" s="205" customFormat="1" ht="18.75">
      <c r="A2" s="1206" t="s">
        <v>851</v>
      </c>
      <c r="B2" s="1206"/>
      <c r="C2" s="1206"/>
      <c r="D2" s="1206"/>
      <c r="E2" s="1206"/>
      <c r="F2" s="1206"/>
      <c r="G2" s="1206"/>
      <c r="H2" s="1206"/>
      <c r="I2" s="1206"/>
      <c r="J2" s="1206"/>
      <c r="K2" s="1206"/>
      <c r="L2" s="1206"/>
      <c r="M2" s="1206"/>
      <c r="N2" s="1206"/>
      <c r="O2" s="1206"/>
      <c r="P2" s="1206"/>
      <c r="Q2" s="115"/>
      <c r="R2" s="115"/>
      <c r="S2" s="115"/>
      <c r="T2" s="115"/>
      <c r="U2" s="115"/>
      <c r="V2" s="115"/>
      <c r="W2" s="115"/>
    </row>
    <row r="3" spans="1:23" s="205" customFormat="1" ht="19.5" customHeight="1" thickBot="1">
      <c r="A3" s="1303" t="s">
        <v>1166</v>
      </c>
      <c r="B3" s="1303"/>
      <c r="C3" s="1303"/>
      <c r="O3" s="1376" t="s">
        <v>1167</v>
      </c>
      <c r="P3" s="1376"/>
      <c r="Q3" s="130"/>
      <c r="R3" s="115"/>
      <c r="S3" s="115"/>
      <c r="T3" s="115"/>
      <c r="U3" s="115"/>
      <c r="V3" s="115"/>
      <c r="W3" s="115"/>
    </row>
    <row r="4" spans="1:23" s="205" customFormat="1" ht="19.5" customHeight="1" thickTop="1">
      <c r="A4" s="1140" t="s">
        <v>40</v>
      </c>
      <c r="B4" s="1140"/>
      <c r="C4" s="1254" t="s">
        <v>455</v>
      </c>
      <c r="D4" s="1254"/>
      <c r="E4" s="1304" t="s">
        <v>609</v>
      </c>
      <c r="F4" s="1304"/>
      <c r="G4" s="1304"/>
      <c r="H4" s="1304"/>
      <c r="I4" s="1304"/>
      <c r="J4" s="1304"/>
      <c r="K4" s="1304"/>
      <c r="L4" s="1304"/>
      <c r="M4" s="1304"/>
      <c r="N4" s="1304"/>
      <c r="O4" s="1164" t="s">
        <v>168</v>
      </c>
      <c r="P4" s="1164"/>
      <c r="Q4" s="130"/>
      <c r="R4" s="115"/>
      <c r="S4" s="115"/>
      <c r="T4" s="115"/>
      <c r="U4" s="115"/>
      <c r="V4" s="115"/>
      <c r="W4" s="115"/>
    </row>
    <row r="5" spans="1:23" ht="15.75" customHeight="1">
      <c r="A5" s="1141"/>
      <c r="B5" s="1141"/>
      <c r="C5" s="1306" t="s">
        <v>1246</v>
      </c>
      <c r="D5" s="1306" t="s">
        <v>1247</v>
      </c>
      <c r="E5" s="1306" t="s">
        <v>610</v>
      </c>
      <c r="F5" s="1306"/>
      <c r="G5" s="1389" t="s">
        <v>611</v>
      </c>
      <c r="H5" s="1389" t="s">
        <v>612</v>
      </c>
      <c r="I5" s="1389" t="s">
        <v>613</v>
      </c>
      <c r="J5" s="1389" t="s">
        <v>614</v>
      </c>
      <c r="K5" s="1389" t="s">
        <v>615</v>
      </c>
      <c r="L5" s="1389" t="s">
        <v>616</v>
      </c>
      <c r="M5" s="1389" t="s">
        <v>617</v>
      </c>
      <c r="N5" s="1389" t="s">
        <v>35</v>
      </c>
      <c r="O5" s="1165"/>
      <c r="P5" s="1165"/>
    </row>
    <row r="6" spans="1:23" ht="21.75" customHeight="1" thickBot="1">
      <c r="A6" s="1142"/>
      <c r="B6" s="1142"/>
      <c r="C6" s="1307"/>
      <c r="D6" s="1307"/>
      <c r="E6" s="561" t="s">
        <v>618</v>
      </c>
      <c r="F6" s="561" t="s">
        <v>619</v>
      </c>
      <c r="G6" s="1390"/>
      <c r="H6" s="1390"/>
      <c r="I6" s="1390"/>
      <c r="J6" s="1390"/>
      <c r="K6" s="1390"/>
      <c r="L6" s="1390"/>
      <c r="M6" s="1390"/>
      <c r="N6" s="1390"/>
      <c r="O6" s="1166"/>
      <c r="P6" s="1166"/>
    </row>
    <row r="7" spans="1:23" ht="18.75" customHeight="1">
      <c r="A7" s="1191" t="s">
        <v>52</v>
      </c>
      <c r="B7" s="1191"/>
      <c r="C7" s="992">
        <v>0</v>
      </c>
      <c r="D7" s="992">
        <v>0</v>
      </c>
      <c r="E7" s="992">
        <v>0</v>
      </c>
      <c r="F7" s="992">
        <v>0</v>
      </c>
      <c r="G7" s="992">
        <v>0</v>
      </c>
      <c r="H7" s="992">
        <v>0</v>
      </c>
      <c r="I7" s="992">
        <v>0</v>
      </c>
      <c r="J7" s="992">
        <v>0</v>
      </c>
      <c r="K7" s="992">
        <v>0</v>
      </c>
      <c r="L7" s="992">
        <v>0</v>
      </c>
      <c r="M7" s="992">
        <v>0</v>
      </c>
      <c r="N7" s="992">
        <f>SUM(G7:M7)</f>
        <v>0</v>
      </c>
      <c r="O7" s="318"/>
      <c r="P7" s="333" t="s">
        <v>583</v>
      </c>
    </row>
    <row r="8" spans="1:23" ht="18.75" customHeight="1">
      <c r="A8" s="1170" t="s">
        <v>53</v>
      </c>
      <c r="B8" s="1170"/>
      <c r="C8" s="157">
        <v>0</v>
      </c>
      <c r="D8" s="157">
        <v>0</v>
      </c>
      <c r="E8" s="157">
        <v>0</v>
      </c>
      <c r="F8" s="157">
        <v>0</v>
      </c>
      <c r="G8" s="157">
        <v>0</v>
      </c>
      <c r="H8" s="157">
        <v>0</v>
      </c>
      <c r="I8" s="157">
        <v>0</v>
      </c>
      <c r="J8" s="157">
        <v>0</v>
      </c>
      <c r="K8" s="157">
        <v>0</v>
      </c>
      <c r="L8" s="157">
        <v>0</v>
      </c>
      <c r="M8" s="157">
        <v>0</v>
      </c>
      <c r="N8" s="157">
        <f t="shared" ref="N8:N26" si="0">SUM(G8:M8)</f>
        <v>0</v>
      </c>
      <c r="O8" s="1159" t="s">
        <v>284</v>
      </c>
      <c r="P8" s="1159"/>
    </row>
    <row r="9" spans="1:23" ht="18.75" customHeight="1">
      <c r="A9" s="1170" t="s">
        <v>54</v>
      </c>
      <c r="B9" s="1170"/>
      <c r="C9" s="157">
        <v>0</v>
      </c>
      <c r="D9" s="157">
        <v>0</v>
      </c>
      <c r="E9" s="157">
        <v>0</v>
      </c>
      <c r="F9" s="157">
        <v>2</v>
      </c>
      <c r="G9" s="157">
        <v>0</v>
      </c>
      <c r="H9" s="157">
        <v>0</v>
      </c>
      <c r="I9" s="157">
        <v>0</v>
      </c>
      <c r="J9" s="157">
        <v>0</v>
      </c>
      <c r="K9" s="157">
        <v>0</v>
      </c>
      <c r="L9" s="157">
        <v>0</v>
      </c>
      <c r="M9" s="157">
        <v>0</v>
      </c>
      <c r="N9" s="157">
        <f t="shared" si="0"/>
        <v>0</v>
      </c>
      <c r="O9" s="1178" t="s">
        <v>175</v>
      </c>
      <c r="P9" s="1178"/>
    </row>
    <row r="10" spans="1:23" ht="18.75" customHeight="1">
      <c r="A10" s="1170" t="s">
        <v>55</v>
      </c>
      <c r="B10" s="1170"/>
      <c r="C10" s="157">
        <v>0</v>
      </c>
      <c r="D10" s="157">
        <v>0</v>
      </c>
      <c r="E10" s="157">
        <v>0</v>
      </c>
      <c r="F10" s="157">
        <v>2</v>
      </c>
      <c r="G10" s="157">
        <v>0</v>
      </c>
      <c r="H10" s="157">
        <v>0</v>
      </c>
      <c r="I10" s="157">
        <v>0</v>
      </c>
      <c r="J10" s="157">
        <v>0</v>
      </c>
      <c r="K10" s="157">
        <v>0</v>
      </c>
      <c r="L10" s="157">
        <v>0</v>
      </c>
      <c r="M10" s="157">
        <v>0</v>
      </c>
      <c r="N10" s="157">
        <f t="shared" si="0"/>
        <v>0</v>
      </c>
      <c r="O10" s="1178" t="s">
        <v>676</v>
      </c>
      <c r="P10" s="1178"/>
    </row>
    <row r="11" spans="1:23" ht="18.75" customHeight="1">
      <c r="A11" s="1189" t="s">
        <v>283</v>
      </c>
      <c r="B11" s="286" t="s">
        <v>270</v>
      </c>
      <c r="C11" s="157">
        <v>0</v>
      </c>
      <c r="D11" s="157">
        <v>0</v>
      </c>
      <c r="E11" s="157">
        <v>0</v>
      </c>
      <c r="F11" s="157">
        <v>1</v>
      </c>
      <c r="G11" s="157">
        <v>0</v>
      </c>
      <c r="H11" s="157">
        <v>0</v>
      </c>
      <c r="I11" s="157">
        <v>0</v>
      </c>
      <c r="J11" s="157">
        <v>0</v>
      </c>
      <c r="K11" s="157">
        <v>0</v>
      </c>
      <c r="L11" s="157">
        <v>0</v>
      </c>
      <c r="M11" s="157">
        <v>0</v>
      </c>
      <c r="N11" s="157">
        <f t="shared" si="0"/>
        <v>0</v>
      </c>
      <c r="O11" s="315" t="s">
        <v>288</v>
      </c>
      <c r="P11" s="1220" t="s">
        <v>167</v>
      </c>
    </row>
    <row r="12" spans="1:23" ht="18.75" customHeight="1">
      <c r="A12" s="1189"/>
      <c r="B12" s="286" t="s">
        <v>271</v>
      </c>
      <c r="C12" s="157">
        <v>0</v>
      </c>
      <c r="D12" s="157">
        <v>0</v>
      </c>
      <c r="E12" s="157">
        <v>0</v>
      </c>
      <c r="F12" s="157">
        <v>1</v>
      </c>
      <c r="G12" s="157">
        <v>0</v>
      </c>
      <c r="H12" s="157">
        <v>0</v>
      </c>
      <c r="I12" s="157">
        <v>0</v>
      </c>
      <c r="J12" s="157">
        <v>0</v>
      </c>
      <c r="K12" s="157">
        <v>0</v>
      </c>
      <c r="L12" s="157">
        <v>0</v>
      </c>
      <c r="M12" s="157">
        <v>0</v>
      </c>
      <c r="N12" s="157">
        <f t="shared" si="0"/>
        <v>0</v>
      </c>
      <c r="O12" s="315" t="s">
        <v>289</v>
      </c>
      <c r="P12" s="1220"/>
    </row>
    <row r="13" spans="1:23" ht="18.75" customHeight="1">
      <c r="A13" s="1189"/>
      <c r="B13" s="286" t="s">
        <v>272</v>
      </c>
      <c r="C13" s="157">
        <v>0</v>
      </c>
      <c r="D13" s="157">
        <v>0</v>
      </c>
      <c r="E13" s="157">
        <v>0</v>
      </c>
      <c r="F13" s="157">
        <v>3</v>
      </c>
      <c r="G13" s="157">
        <v>0</v>
      </c>
      <c r="H13" s="157">
        <v>0</v>
      </c>
      <c r="I13" s="157">
        <v>0</v>
      </c>
      <c r="J13" s="157">
        <v>0</v>
      </c>
      <c r="K13" s="157">
        <v>0</v>
      </c>
      <c r="L13" s="157">
        <v>0</v>
      </c>
      <c r="M13" s="157">
        <v>0</v>
      </c>
      <c r="N13" s="157">
        <f t="shared" si="0"/>
        <v>0</v>
      </c>
      <c r="O13" s="315" t="s">
        <v>290</v>
      </c>
      <c r="P13" s="1220"/>
    </row>
    <row r="14" spans="1:23" ht="18.75" customHeight="1">
      <c r="A14" s="1189"/>
      <c r="B14" s="286" t="s">
        <v>267</v>
      </c>
      <c r="C14" s="157">
        <v>0</v>
      </c>
      <c r="D14" s="157">
        <v>0</v>
      </c>
      <c r="E14" s="157">
        <v>0</v>
      </c>
      <c r="F14" s="157">
        <v>0</v>
      </c>
      <c r="G14" s="157">
        <v>0</v>
      </c>
      <c r="H14" s="157">
        <v>0</v>
      </c>
      <c r="I14" s="157">
        <v>0</v>
      </c>
      <c r="J14" s="157">
        <v>0</v>
      </c>
      <c r="K14" s="157">
        <v>0</v>
      </c>
      <c r="L14" s="157">
        <v>0</v>
      </c>
      <c r="M14" s="157">
        <v>0</v>
      </c>
      <c r="N14" s="157">
        <f t="shared" si="0"/>
        <v>0</v>
      </c>
      <c r="O14" s="315" t="s">
        <v>291</v>
      </c>
      <c r="P14" s="1220"/>
    </row>
    <row r="15" spans="1:23" ht="18.75" customHeight="1">
      <c r="A15" s="1189"/>
      <c r="B15" s="286" t="s">
        <v>268</v>
      </c>
      <c r="C15" s="157">
        <v>0</v>
      </c>
      <c r="D15" s="157">
        <v>0</v>
      </c>
      <c r="E15" s="157">
        <v>0</v>
      </c>
      <c r="F15" s="157">
        <v>2</v>
      </c>
      <c r="G15" s="157">
        <v>0</v>
      </c>
      <c r="H15" s="157">
        <v>0</v>
      </c>
      <c r="I15" s="157">
        <v>0</v>
      </c>
      <c r="J15" s="157">
        <v>0</v>
      </c>
      <c r="K15" s="157">
        <v>0</v>
      </c>
      <c r="L15" s="157">
        <v>0</v>
      </c>
      <c r="M15" s="157">
        <v>0</v>
      </c>
      <c r="N15" s="157">
        <f t="shared" si="0"/>
        <v>0</v>
      </c>
      <c r="O15" s="315" t="s">
        <v>292</v>
      </c>
      <c r="P15" s="1220"/>
    </row>
    <row r="16" spans="1:23" ht="18.75" customHeight="1">
      <c r="A16" s="1189"/>
      <c r="B16" s="286" t="s">
        <v>269</v>
      </c>
      <c r="C16" s="157">
        <v>0</v>
      </c>
      <c r="D16" s="157">
        <v>0</v>
      </c>
      <c r="E16" s="157">
        <v>0</v>
      </c>
      <c r="F16" s="157">
        <v>3</v>
      </c>
      <c r="G16" s="157">
        <v>0</v>
      </c>
      <c r="H16" s="157">
        <v>0</v>
      </c>
      <c r="I16" s="157">
        <v>0</v>
      </c>
      <c r="J16" s="157">
        <v>0</v>
      </c>
      <c r="K16" s="157">
        <v>0</v>
      </c>
      <c r="L16" s="157">
        <v>0</v>
      </c>
      <c r="M16" s="157">
        <v>0</v>
      </c>
      <c r="N16" s="157">
        <f t="shared" si="0"/>
        <v>0</v>
      </c>
      <c r="O16" s="315" t="s">
        <v>293</v>
      </c>
      <c r="P16" s="1220"/>
    </row>
    <row r="17" spans="1:16" ht="18.75" customHeight="1">
      <c r="A17" s="1170" t="s">
        <v>63</v>
      </c>
      <c r="B17" s="1170"/>
      <c r="C17" s="157">
        <v>0</v>
      </c>
      <c r="D17" s="157">
        <v>0</v>
      </c>
      <c r="E17" s="157">
        <v>0</v>
      </c>
      <c r="F17" s="157">
        <v>0</v>
      </c>
      <c r="G17" s="157">
        <v>0</v>
      </c>
      <c r="H17" s="157">
        <v>0</v>
      </c>
      <c r="I17" s="157">
        <v>0</v>
      </c>
      <c r="J17" s="157">
        <v>0</v>
      </c>
      <c r="K17" s="157">
        <v>0</v>
      </c>
      <c r="L17" s="157">
        <v>0</v>
      </c>
      <c r="M17" s="157">
        <v>0</v>
      </c>
      <c r="N17" s="157">
        <f t="shared" si="0"/>
        <v>0</v>
      </c>
      <c r="O17" s="1178" t="s">
        <v>281</v>
      </c>
      <c r="P17" s="1178"/>
    </row>
    <row r="18" spans="1:16" ht="18.75" customHeight="1">
      <c r="A18" s="1170" t="s">
        <v>64</v>
      </c>
      <c r="B18" s="1170"/>
      <c r="C18" s="157">
        <v>0</v>
      </c>
      <c r="D18" s="157">
        <v>0</v>
      </c>
      <c r="E18" s="157">
        <v>0</v>
      </c>
      <c r="F18" s="157">
        <v>2</v>
      </c>
      <c r="G18" s="157">
        <v>0</v>
      </c>
      <c r="H18" s="157">
        <v>0</v>
      </c>
      <c r="I18" s="157">
        <v>0</v>
      </c>
      <c r="J18" s="157">
        <v>0</v>
      </c>
      <c r="K18" s="157">
        <v>0</v>
      </c>
      <c r="L18" s="157">
        <v>0</v>
      </c>
      <c r="M18" s="157">
        <v>0</v>
      </c>
      <c r="N18" s="157">
        <f t="shared" si="0"/>
        <v>0</v>
      </c>
      <c r="O18" s="1178" t="s">
        <v>177</v>
      </c>
      <c r="P18" s="1178"/>
    </row>
    <row r="19" spans="1:16" ht="18.75" customHeight="1">
      <c r="A19" s="1170" t="s">
        <v>65</v>
      </c>
      <c r="B19" s="1170"/>
      <c r="C19" s="157">
        <v>0</v>
      </c>
      <c r="D19" s="157">
        <v>0</v>
      </c>
      <c r="E19" s="157">
        <v>0</v>
      </c>
      <c r="F19" s="157">
        <v>1</v>
      </c>
      <c r="G19" s="157">
        <v>0</v>
      </c>
      <c r="H19" s="157">
        <v>0</v>
      </c>
      <c r="I19" s="157">
        <v>0</v>
      </c>
      <c r="J19" s="157">
        <v>0</v>
      </c>
      <c r="K19" s="157">
        <v>0</v>
      </c>
      <c r="L19" s="157">
        <v>0</v>
      </c>
      <c r="M19" s="157">
        <v>0</v>
      </c>
      <c r="N19" s="157">
        <f t="shared" si="0"/>
        <v>0</v>
      </c>
      <c r="O19" s="1178" t="s">
        <v>178</v>
      </c>
      <c r="P19" s="1178"/>
    </row>
    <row r="20" spans="1:16" ht="18.75" customHeight="1">
      <c r="A20" s="1170" t="s">
        <v>66</v>
      </c>
      <c r="B20" s="1170"/>
      <c r="C20" s="157">
        <v>3</v>
      </c>
      <c r="D20" s="157">
        <v>520</v>
      </c>
      <c r="E20" s="157">
        <v>3</v>
      </c>
      <c r="F20" s="157">
        <v>1</v>
      </c>
      <c r="G20" s="157">
        <v>3</v>
      </c>
      <c r="H20" s="157">
        <v>0</v>
      </c>
      <c r="I20" s="157">
        <v>0</v>
      </c>
      <c r="J20" s="157">
        <v>0</v>
      </c>
      <c r="K20" s="157">
        <v>0</v>
      </c>
      <c r="L20" s="157">
        <v>0</v>
      </c>
      <c r="M20" s="157">
        <v>0</v>
      </c>
      <c r="N20" s="157">
        <f t="shared" si="0"/>
        <v>3</v>
      </c>
      <c r="O20" s="1178" t="s">
        <v>285</v>
      </c>
      <c r="P20" s="1178"/>
    </row>
    <row r="21" spans="1:16" ht="18.75" customHeight="1">
      <c r="A21" s="1170" t="s">
        <v>133</v>
      </c>
      <c r="B21" s="1170"/>
      <c r="C21" s="157">
        <v>0</v>
      </c>
      <c r="D21" s="157">
        <v>0</v>
      </c>
      <c r="E21" s="157">
        <v>0</v>
      </c>
      <c r="F21" s="157">
        <v>2</v>
      </c>
      <c r="G21" s="157">
        <v>0</v>
      </c>
      <c r="H21" s="157">
        <v>0</v>
      </c>
      <c r="I21" s="157">
        <v>0</v>
      </c>
      <c r="J21" s="157">
        <v>0</v>
      </c>
      <c r="K21" s="157">
        <v>0</v>
      </c>
      <c r="L21" s="157">
        <v>0</v>
      </c>
      <c r="M21" s="157">
        <v>0</v>
      </c>
      <c r="N21" s="157">
        <f t="shared" si="0"/>
        <v>0</v>
      </c>
      <c r="O21" s="1178" t="s">
        <v>853</v>
      </c>
      <c r="P21" s="1178"/>
    </row>
    <row r="22" spans="1:16" ht="18.75" customHeight="1">
      <c r="A22" s="1170" t="s">
        <v>68</v>
      </c>
      <c r="B22" s="1170"/>
      <c r="C22" s="157">
        <v>0</v>
      </c>
      <c r="D22" s="157">
        <v>0</v>
      </c>
      <c r="E22" s="157">
        <v>0</v>
      </c>
      <c r="F22" s="157">
        <v>1</v>
      </c>
      <c r="G22" s="157">
        <v>0</v>
      </c>
      <c r="H22" s="157">
        <v>0</v>
      </c>
      <c r="I22" s="157">
        <v>0</v>
      </c>
      <c r="J22" s="157">
        <v>0</v>
      </c>
      <c r="K22" s="157">
        <v>0</v>
      </c>
      <c r="L22" s="157">
        <v>0</v>
      </c>
      <c r="M22" s="157">
        <v>0</v>
      </c>
      <c r="N22" s="157">
        <f t="shared" si="0"/>
        <v>0</v>
      </c>
      <c r="O22" s="1178" t="s">
        <v>287</v>
      </c>
      <c r="P22" s="1178"/>
    </row>
    <row r="23" spans="1:16" ht="18.75" customHeight="1">
      <c r="A23" s="1170" t="s">
        <v>69</v>
      </c>
      <c r="B23" s="1170"/>
      <c r="C23" s="157">
        <v>0</v>
      </c>
      <c r="D23" s="157">
        <v>0</v>
      </c>
      <c r="E23" s="157">
        <v>0</v>
      </c>
      <c r="F23" s="157">
        <v>2</v>
      </c>
      <c r="G23" s="157">
        <v>0</v>
      </c>
      <c r="H23" s="157">
        <v>0</v>
      </c>
      <c r="I23" s="157">
        <v>0</v>
      </c>
      <c r="J23" s="157">
        <v>0</v>
      </c>
      <c r="K23" s="157">
        <v>0</v>
      </c>
      <c r="L23" s="157">
        <v>0</v>
      </c>
      <c r="M23" s="157">
        <v>0</v>
      </c>
      <c r="N23" s="157">
        <f t="shared" si="0"/>
        <v>0</v>
      </c>
      <c r="O23" s="1178" t="s">
        <v>182</v>
      </c>
      <c r="P23" s="1178"/>
    </row>
    <row r="24" spans="1:16" ht="18.75" customHeight="1">
      <c r="A24" s="1170" t="s">
        <v>70</v>
      </c>
      <c r="B24" s="1170"/>
      <c r="C24" s="157">
        <v>0</v>
      </c>
      <c r="D24" s="157">
        <v>0</v>
      </c>
      <c r="E24" s="157">
        <v>0</v>
      </c>
      <c r="F24" s="157">
        <v>1</v>
      </c>
      <c r="G24" s="157">
        <v>0</v>
      </c>
      <c r="H24" s="157">
        <v>0</v>
      </c>
      <c r="I24" s="157">
        <v>0</v>
      </c>
      <c r="J24" s="157">
        <v>0</v>
      </c>
      <c r="K24" s="157">
        <v>0</v>
      </c>
      <c r="L24" s="157">
        <v>0</v>
      </c>
      <c r="M24" s="157">
        <v>0</v>
      </c>
      <c r="N24" s="157">
        <f t="shared" si="0"/>
        <v>0</v>
      </c>
      <c r="O24" s="1178" t="s">
        <v>183</v>
      </c>
      <c r="P24" s="1178"/>
    </row>
    <row r="25" spans="1:16" ht="18.75" customHeight="1">
      <c r="A25" s="1170" t="s">
        <v>71</v>
      </c>
      <c r="B25" s="1170"/>
      <c r="C25" s="157">
        <v>0</v>
      </c>
      <c r="D25" s="157">
        <v>2</v>
      </c>
      <c r="E25" s="157">
        <v>0</v>
      </c>
      <c r="F25" s="157">
        <v>2</v>
      </c>
      <c r="G25" s="157">
        <v>0</v>
      </c>
      <c r="H25" s="157">
        <v>0</v>
      </c>
      <c r="I25" s="157">
        <v>0</v>
      </c>
      <c r="J25" s="157">
        <v>0</v>
      </c>
      <c r="K25" s="157">
        <v>0</v>
      </c>
      <c r="L25" s="157">
        <v>0</v>
      </c>
      <c r="M25" s="157">
        <v>0</v>
      </c>
      <c r="N25" s="157">
        <f t="shared" si="0"/>
        <v>0</v>
      </c>
      <c r="O25" s="1178" t="s">
        <v>671</v>
      </c>
      <c r="P25" s="1178"/>
    </row>
    <row r="26" spans="1:16" ht="18.75" customHeight="1" thickBot="1">
      <c r="A26" s="1191" t="s">
        <v>72</v>
      </c>
      <c r="B26" s="1191"/>
      <c r="C26" s="992">
        <v>1</v>
      </c>
      <c r="D26" s="992">
        <v>369</v>
      </c>
      <c r="E26" s="992">
        <v>0</v>
      </c>
      <c r="F26" s="992">
        <v>2</v>
      </c>
      <c r="G26" s="992">
        <v>0</v>
      </c>
      <c r="H26" s="992">
        <v>0</v>
      </c>
      <c r="I26" s="992">
        <v>0</v>
      </c>
      <c r="J26" s="992">
        <v>0</v>
      </c>
      <c r="K26" s="992">
        <v>0</v>
      </c>
      <c r="L26" s="992">
        <v>0</v>
      </c>
      <c r="M26" s="992">
        <v>0</v>
      </c>
      <c r="N26" s="992">
        <f t="shared" si="0"/>
        <v>0</v>
      </c>
      <c r="O26" s="1258" t="s">
        <v>282</v>
      </c>
      <c r="P26" s="1258"/>
    </row>
    <row r="27" spans="1:16" s="206" customFormat="1" ht="18.75" customHeight="1" thickBot="1">
      <c r="A27" s="1174" t="s">
        <v>32</v>
      </c>
      <c r="B27" s="1174"/>
      <c r="C27" s="991">
        <f>SUM(C7:C26)</f>
        <v>4</v>
      </c>
      <c r="D27" s="991">
        <f t="shared" ref="D27:N27" si="1">SUM(D7:D26)</f>
        <v>891</v>
      </c>
      <c r="E27" s="991">
        <f t="shared" si="1"/>
        <v>3</v>
      </c>
      <c r="F27" s="991">
        <f t="shared" si="1"/>
        <v>28</v>
      </c>
      <c r="G27" s="991">
        <f t="shared" si="1"/>
        <v>3</v>
      </c>
      <c r="H27" s="991">
        <f t="shared" si="1"/>
        <v>0</v>
      </c>
      <c r="I27" s="991">
        <f t="shared" si="1"/>
        <v>0</v>
      </c>
      <c r="J27" s="991">
        <f t="shared" si="1"/>
        <v>0</v>
      </c>
      <c r="K27" s="991">
        <f t="shared" si="1"/>
        <v>0</v>
      </c>
      <c r="L27" s="991">
        <f t="shared" si="1"/>
        <v>0</v>
      </c>
      <c r="M27" s="991">
        <f t="shared" si="1"/>
        <v>0</v>
      </c>
      <c r="N27" s="991">
        <f t="shared" si="1"/>
        <v>3</v>
      </c>
      <c r="O27" s="1175" t="s">
        <v>169</v>
      </c>
      <c r="P27" s="1175"/>
    </row>
    <row r="28" spans="1:16" ht="15.75" thickTop="1"/>
  </sheetData>
  <mergeCells count="50">
    <mergeCell ref="A22:B22"/>
    <mergeCell ref="O22:P22"/>
    <mergeCell ref="A26:B26"/>
    <mergeCell ref="O26:P26"/>
    <mergeCell ref="A27:B27"/>
    <mergeCell ref="O27:P27"/>
    <mergeCell ref="A23:B23"/>
    <mergeCell ref="O23:P23"/>
    <mergeCell ref="A24:B24"/>
    <mergeCell ref="O24:P24"/>
    <mergeCell ref="A25:B25"/>
    <mergeCell ref="O25:P25"/>
    <mergeCell ref="A19:B19"/>
    <mergeCell ref="O19:P19"/>
    <mergeCell ref="A20:B20"/>
    <mergeCell ref="O20:P20"/>
    <mergeCell ref="A21:B21"/>
    <mergeCell ref="O21:P21"/>
    <mergeCell ref="A11:A16"/>
    <mergeCell ref="P11:P16"/>
    <mergeCell ref="A17:B17"/>
    <mergeCell ref="O17:P17"/>
    <mergeCell ref="A18:B18"/>
    <mergeCell ref="O18:P18"/>
    <mergeCell ref="A9:B9"/>
    <mergeCell ref="O9:P9"/>
    <mergeCell ref="A10:B10"/>
    <mergeCell ref="O10:P10"/>
    <mergeCell ref="O8:P8"/>
    <mergeCell ref="K5:K6"/>
    <mergeCell ref="L5:L6"/>
    <mergeCell ref="M5:M6"/>
    <mergeCell ref="A7:B7"/>
    <mergeCell ref="A8:B8"/>
    <mergeCell ref="N5:N6"/>
    <mergeCell ref="C5:C6"/>
    <mergeCell ref="D5:D6"/>
    <mergeCell ref="A1:P1"/>
    <mergeCell ref="A2:P2"/>
    <mergeCell ref="A3:C3"/>
    <mergeCell ref="O3:P3"/>
    <mergeCell ref="C4:D4"/>
    <mergeCell ref="E4:N4"/>
    <mergeCell ref="O4:P6"/>
    <mergeCell ref="E5:F5"/>
    <mergeCell ref="G5:G6"/>
    <mergeCell ref="H5:H6"/>
    <mergeCell ref="I5:I6"/>
    <mergeCell ref="J5:J6"/>
    <mergeCell ref="A4:B6"/>
  </mergeCells>
  <printOptions horizontalCentered="1"/>
  <pageMargins left="1" right="1" top="1" bottom="1" header="1" footer="1"/>
  <pageSetup paperSize="9" scale="75" orientation="landscape"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0000"/>
  </sheetPr>
  <dimension ref="A1:AG38"/>
  <sheetViews>
    <sheetView rightToLeft="1" view="pageBreakPreview" zoomScale="75" zoomScaleSheetLayoutView="75" workbookViewId="0">
      <selection activeCell="AC4" sqref="AC4:AE4"/>
    </sheetView>
  </sheetViews>
  <sheetFormatPr defaultRowHeight="12.75"/>
  <cols>
    <col min="1" max="1" width="5" style="82" customWidth="1"/>
    <col min="2" max="2" width="10" style="82" customWidth="1"/>
    <col min="3" max="5" width="9.42578125" style="82" customWidth="1"/>
    <col min="6" max="6" width="10.42578125" style="82" customWidth="1"/>
    <col min="7" max="7" width="9.42578125" style="82" customWidth="1"/>
    <col min="8" max="8" width="11.140625" style="82" customWidth="1"/>
    <col min="9" max="9" width="10.140625" style="82" customWidth="1"/>
    <col min="10" max="11" width="9.42578125" style="82" customWidth="1"/>
    <col min="12" max="12" width="10.140625" style="82" customWidth="1"/>
    <col min="13" max="13" width="11.140625" style="82" customWidth="1"/>
    <col min="14" max="14" width="10.42578125" style="82" customWidth="1"/>
    <col min="15" max="15" width="15.5703125" style="332" customWidth="1"/>
    <col min="16" max="16" width="4.5703125" style="332" customWidth="1"/>
    <col min="17" max="17" width="4" style="82" customWidth="1"/>
    <col min="18" max="18" width="10" style="82" customWidth="1"/>
    <col min="19" max="19" width="9.7109375" style="82" customWidth="1"/>
    <col min="20" max="20" width="9.28515625" style="82" customWidth="1"/>
    <col min="21" max="21" width="10" style="82" customWidth="1"/>
    <col min="22" max="22" width="9.7109375" style="82" customWidth="1"/>
    <col min="23" max="23" width="9" style="82" customWidth="1"/>
    <col min="24" max="24" width="8.7109375" style="82" customWidth="1"/>
    <col min="25" max="25" width="9.7109375" style="82" customWidth="1"/>
    <col min="26" max="26" width="8" style="82" customWidth="1"/>
    <col min="27" max="27" width="8.42578125" style="82" customWidth="1"/>
    <col min="28" max="28" width="8.140625" style="82" customWidth="1"/>
    <col min="29" max="29" width="10.7109375" style="82" customWidth="1"/>
    <col min="30" max="30" width="10.85546875" style="82" customWidth="1"/>
    <col min="31" max="31" width="10.28515625" style="82" customWidth="1"/>
    <col min="32" max="32" width="14" style="332" customWidth="1"/>
    <col min="33" max="33" width="4" style="332" customWidth="1"/>
    <col min="34" max="16384" width="9.140625" style="82"/>
  </cols>
  <sheetData>
    <row r="1" spans="1:33" ht="21" customHeight="1">
      <c r="A1" s="1152" t="s">
        <v>1199</v>
      </c>
      <c r="B1" s="1152"/>
      <c r="C1" s="1152"/>
      <c r="D1" s="1152"/>
      <c r="E1" s="1152"/>
      <c r="F1" s="1152"/>
      <c r="G1" s="1152"/>
      <c r="H1" s="1152"/>
      <c r="I1" s="1152"/>
      <c r="J1" s="1152"/>
      <c r="K1" s="1152"/>
      <c r="L1" s="1152"/>
      <c r="M1" s="1152"/>
      <c r="N1" s="1152"/>
      <c r="O1" s="1152"/>
      <c r="P1" s="1152"/>
    </row>
    <row r="2" spans="1:33" ht="18" customHeight="1">
      <c r="A2" s="1193" t="s">
        <v>686</v>
      </c>
      <c r="B2" s="1193"/>
      <c r="C2" s="1193"/>
      <c r="D2" s="1193"/>
      <c r="E2" s="1193"/>
      <c r="F2" s="1193"/>
      <c r="G2" s="1193"/>
      <c r="H2" s="1193"/>
      <c r="I2" s="1193"/>
      <c r="J2" s="1193"/>
      <c r="K2" s="1193"/>
      <c r="L2" s="1193"/>
      <c r="M2" s="1193"/>
      <c r="N2" s="1193"/>
      <c r="O2" s="1193"/>
      <c r="P2" s="1193"/>
    </row>
    <row r="3" spans="1:33" s="114" customFormat="1" ht="24" customHeight="1" thickBot="1">
      <c r="A3" s="1126" t="s">
        <v>877</v>
      </c>
      <c r="B3" s="1126"/>
      <c r="C3" s="1126"/>
      <c r="O3" s="1209" t="s">
        <v>878</v>
      </c>
      <c r="P3" s="1209"/>
      <c r="Q3" s="1126" t="s">
        <v>879</v>
      </c>
      <c r="R3" s="1126"/>
      <c r="S3" s="1126"/>
      <c r="T3" s="110"/>
      <c r="U3" s="115"/>
      <c r="V3" s="115"/>
      <c r="W3" s="115"/>
      <c r="X3" s="115"/>
      <c r="Y3" s="115"/>
      <c r="Z3" s="115"/>
      <c r="AA3" s="115"/>
      <c r="AB3" s="115"/>
      <c r="AC3" s="115"/>
      <c r="AD3" s="115"/>
      <c r="AE3" s="1208" t="s">
        <v>880</v>
      </c>
      <c r="AF3" s="1208"/>
      <c r="AG3" s="1208"/>
    </row>
    <row r="4" spans="1:33" ht="20.25" customHeight="1" thickTop="1">
      <c r="A4" s="1188" t="s">
        <v>40</v>
      </c>
      <c r="B4" s="1188"/>
      <c r="C4" s="1188" t="s">
        <v>41</v>
      </c>
      <c r="D4" s="1188"/>
      <c r="E4" s="1188" t="s">
        <v>42</v>
      </c>
      <c r="F4" s="1188"/>
      <c r="G4" s="1188" t="s">
        <v>43</v>
      </c>
      <c r="H4" s="1188"/>
      <c r="I4" s="1188" t="s">
        <v>73</v>
      </c>
      <c r="J4" s="1188"/>
      <c r="K4" s="1188" t="s">
        <v>44</v>
      </c>
      <c r="L4" s="1188"/>
      <c r="M4" s="1188" t="s">
        <v>45</v>
      </c>
      <c r="N4" s="1188"/>
      <c r="O4" s="1211" t="s">
        <v>168</v>
      </c>
      <c r="P4" s="1211"/>
      <c r="Q4" s="1140" t="s">
        <v>40</v>
      </c>
      <c r="R4" s="1140"/>
      <c r="S4" s="1188" t="s">
        <v>46</v>
      </c>
      <c r="T4" s="1140"/>
      <c r="U4" s="1188" t="s">
        <v>47</v>
      </c>
      <c r="V4" s="1140"/>
      <c r="W4" s="1188" t="s">
        <v>48</v>
      </c>
      <c r="X4" s="1140"/>
      <c r="Y4" s="1188" t="s">
        <v>49</v>
      </c>
      <c r="Z4" s="1140"/>
      <c r="AA4" s="1188" t="s">
        <v>50</v>
      </c>
      <c r="AB4" s="1188"/>
      <c r="AC4" s="1188" t="s">
        <v>1336</v>
      </c>
      <c r="AD4" s="1188"/>
      <c r="AE4" s="1188"/>
      <c r="AF4" s="1211" t="s">
        <v>168</v>
      </c>
      <c r="AG4" s="1211"/>
    </row>
    <row r="5" spans="1:33" s="332" customFormat="1" ht="20.25" customHeight="1">
      <c r="A5" s="1207"/>
      <c r="B5" s="1207"/>
      <c r="C5" s="1168" t="s">
        <v>191</v>
      </c>
      <c r="D5" s="1168"/>
      <c r="E5" s="1168" t="s">
        <v>186</v>
      </c>
      <c r="F5" s="1168"/>
      <c r="G5" s="1168" t="s">
        <v>190</v>
      </c>
      <c r="H5" s="1168"/>
      <c r="I5" s="1168" t="s">
        <v>189</v>
      </c>
      <c r="J5" s="1168"/>
      <c r="K5" s="1168" t="s">
        <v>188</v>
      </c>
      <c r="L5" s="1168"/>
      <c r="M5" s="1168" t="s">
        <v>187</v>
      </c>
      <c r="N5" s="1168"/>
      <c r="O5" s="1212"/>
      <c r="P5" s="1212"/>
      <c r="Q5" s="1141"/>
      <c r="R5" s="1141"/>
      <c r="S5" s="1168" t="s">
        <v>192</v>
      </c>
      <c r="T5" s="1168"/>
      <c r="U5" s="1168" t="s">
        <v>193</v>
      </c>
      <c r="V5" s="1168"/>
      <c r="W5" s="1168" t="s">
        <v>194</v>
      </c>
      <c r="X5" s="1168"/>
      <c r="Y5" s="1168" t="s">
        <v>195</v>
      </c>
      <c r="Z5" s="1168"/>
      <c r="AA5" s="1168" t="s">
        <v>196</v>
      </c>
      <c r="AB5" s="1168"/>
      <c r="AC5" s="1168" t="s">
        <v>169</v>
      </c>
      <c r="AD5" s="1168"/>
      <c r="AE5" s="1168"/>
      <c r="AF5" s="1212"/>
      <c r="AG5" s="1212"/>
    </row>
    <row r="6" spans="1:33" ht="20.25" customHeight="1">
      <c r="A6" s="1207"/>
      <c r="B6" s="1207"/>
      <c r="C6" s="817" t="s">
        <v>33</v>
      </c>
      <c r="D6" s="817" t="s">
        <v>34</v>
      </c>
      <c r="E6" s="817" t="s">
        <v>33</v>
      </c>
      <c r="F6" s="817" t="s">
        <v>34</v>
      </c>
      <c r="G6" s="817" t="s">
        <v>33</v>
      </c>
      <c r="H6" s="817" t="s">
        <v>34</v>
      </c>
      <c r="I6" s="817" t="s">
        <v>33</v>
      </c>
      <c r="J6" s="817" t="s">
        <v>34</v>
      </c>
      <c r="K6" s="817" t="s">
        <v>33</v>
      </c>
      <c r="L6" s="817" t="s">
        <v>34</v>
      </c>
      <c r="M6" s="817" t="s">
        <v>33</v>
      </c>
      <c r="N6" s="817" t="s">
        <v>34</v>
      </c>
      <c r="O6" s="1212"/>
      <c r="P6" s="1212"/>
      <c r="Q6" s="1141"/>
      <c r="R6" s="1141"/>
      <c r="S6" s="817" t="s">
        <v>33</v>
      </c>
      <c r="T6" s="817" t="s">
        <v>34</v>
      </c>
      <c r="U6" s="817" t="s">
        <v>33</v>
      </c>
      <c r="V6" s="817" t="s">
        <v>34</v>
      </c>
      <c r="W6" s="817" t="s">
        <v>33</v>
      </c>
      <c r="X6" s="817" t="s">
        <v>34</v>
      </c>
      <c r="Y6" s="817" t="s">
        <v>33</v>
      </c>
      <c r="Z6" s="817" t="s">
        <v>34</v>
      </c>
      <c r="AA6" s="817" t="s">
        <v>33</v>
      </c>
      <c r="AB6" s="817" t="s">
        <v>34</v>
      </c>
      <c r="AC6" s="817" t="s">
        <v>33</v>
      </c>
      <c r="AD6" s="817" t="s">
        <v>34</v>
      </c>
      <c r="AE6" s="817" t="s">
        <v>35</v>
      </c>
      <c r="AF6" s="1212"/>
      <c r="AG6" s="1212"/>
    </row>
    <row r="7" spans="1:33" s="332" customFormat="1" ht="20.25" customHeight="1" thickBot="1">
      <c r="A7" s="1210"/>
      <c r="B7" s="1210"/>
      <c r="C7" s="821" t="s">
        <v>173</v>
      </c>
      <c r="D7" s="821" t="s">
        <v>172</v>
      </c>
      <c r="E7" s="821" t="s">
        <v>173</v>
      </c>
      <c r="F7" s="821" t="s">
        <v>172</v>
      </c>
      <c r="G7" s="821" t="s">
        <v>173</v>
      </c>
      <c r="H7" s="821" t="s">
        <v>172</v>
      </c>
      <c r="I7" s="821" t="s">
        <v>173</v>
      </c>
      <c r="J7" s="821" t="s">
        <v>172</v>
      </c>
      <c r="K7" s="821" t="s">
        <v>173</v>
      </c>
      <c r="L7" s="821" t="s">
        <v>172</v>
      </c>
      <c r="M7" s="821" t="s">
        <v>173</v>
      </c>
      <c r="N7" s="821" t="s">
        <v>172</v>
      </c>
      <c r="O7" s="1213"/>
      <c r="P7" s="1213"/>
      <c r="Q7" s="1142"/>
      <c r="R7" s="1142"/>
      <c r="S7" s="821" t="s">
        <v>173</v>
      </c>
      <c r="T7" s="821" t="s">
        <v>172</v>
      </c>
      <c r="U7" s="821" t="s">
        <v>173</v>
      </c>
      <c r="V7" s="821" t="s">
        <v>172</v>
      </c>
      <c r="W7" s="821" t="s">
        <v>173</v>
      </c>
      <c r="X7" s="821" t="s">
        <v>172</v>
      </c>
      <c r="Y7" s="821" t="s">
        <v>173</v>
      </c>
      <c r="Z7" s="821" t="s">
        <v>172</v>
      </c>
      <c r="AA7" s="821" t="s">
        <v>173</v>
      </c>
      <c r="AB7" s="821" t="s">
        <v>172</v>
      </c>
      <c r="AC7" s="821" t="s">
        <v>173</v>
      </c>
      <c r="AD7" s="821" t="s">
        <v>172</v>
      </c>
      <c r="AE7" s="821" t="s">
        <v>169</v>
      </c>
      <c r="AF7" s="1213"/>
      <c r="AG7" s="1213"/>
    </row>
    <row r="8" spans="1:33" ht="20.25" customHeight="1">
      <c r="A8" s="1215" t="s">
        <v>52</v>
      </c>
      <c r="B8" s="1215"/>
      <c r="C8" s="817">
        <v>4770</v>
      </c>
      <c r="D8" s="817">
        <v>4594</v>
      </c>
      <c r="E8" s="817">
        <v>41721</v>
      </c>
      <c r="F8" s="817">
        <v>39116</v>
      </c>
      <c r="G8" s="817">
        <v>49063</v>
      </c>
      <c r="H8" s="817">
        <v>46724</v>
      </c>
      <c r="I8" s="817">
        <v>50812</v>
      </c>
      <c r="J8" s="817">
        <v>47811</v>
      </c>
      <c r="K8" s="817">
        <v>50178</v>
      </c>
      <c r="L8" s="817">
        <v>46738</v>
      </c>
      <c r="M8" s="817">
        <v>46258</v>
      </c>
      <c r="N8" s="817">
        <v>41163</v>
      </c>
      <c r="O8" s="1214" t="s">
        <v>583</v>
      </c>
      <c r="P8" s="1214"/>
      <c r="Q8" s="1183" t="s">
        <v>52</v>
      </c>
      <c r="R8" s="1183"/>
      <c r="S8" s="817">
        <v>41888</v>
      </c>
      <c r="T8" s="817">
        <v>35557</v>
      </c>
      <c r="U8" s="817">
        <v>21020</v>
      </c>
      <c r="V8" s="817">
        <v>15989</v>
      </c>
      <c r="W8" s="817">
        <v>12285</v>
      </c>
      <c r="X8" s="817">
        <v>7173</v>
      </c>
      <c r="Y8" s="817">
        <v>6281</v>
      </c>
      <c r="Z8" s="817">
        <v>2725</v>
      </c>
      <c r="AA8" s="817">
        <v>1671</v>
      </c>
      <c r="AB8" s="817">
        <v>536</v>
      </c>
      <c r="AC8" s="817">
        <f>AA8+Y8+W8+U8+S8+M8+K8+I8+G8+E8+C8</f>
        <v>325947</v>
      </c>
      <c r="AD8" s="817">
        <f>AB8+Z8+X8+V8+T8+N8+L8+J8+H8+F8+D8</f>
        <v>288126</v>
      </c>
      <c r="AE8" s="817">
        <f>AD8+AC8</f>
        <v>614073</v>
      </c>
      <c r="AF8" s="1216" t="s">
        <v>583</v>
      </c>
      <c r="AG8" s="1216"/>
    </row>
    <row r="9" spans="1:33" ht="20.25" customHeight="1">
      <c r="A9" s="1170" t="s">
        <v>53</v>
      </c>
      <c r="B9" s="1170"/>
      <c r="C9" s="813">
        <v>4302</v>
      </c>
      <c r="D9" s="813">
        <v>3329</v>
      </c>
      <c r="E9" s="813">
        <v>24574</v>
      </c>
      <c r="F9" s="813">
        <v>22999</v>
      </c>
      <c r="G9" s="813">
        <v>13097</v>
      </c>
      <c r="H9" s="813">
        <v>12479</v>
      </c>
      <c r="I9" s="813">
        <v>15359</v>
      </c>
      <c r="J9" s="813">
        <v>17051</v>
      </c>
      <c r="K9" s="813">
        <v>19451</v>
      </c>
      <c r="L9" s="813">
        <v>18590</v>
      </c>
      <c r="M9" s="813">
        <v>32117</v>
      </c>
      <c r="N9" s="813">
        <v>24031</v>
      </c>
      <c r="O9" s="1159" t="s">
        <v>284</v>
      </c>
      <c r="P9" s="1159"/>
      <c r="Q9" s="1170" t="s">
        <v>53</v>
      </c>
      <c r="R9" s="1170"/>
      <c r="S9" s="813">
        <v>30193</v>
      </c>
      <c r="T9" s="813">
        <v>26679</v>
      </c>
      <c r="U9" s="813">
        <v>20189</v>
      </c>
      <c r="V9" s="813">
        <v>17778</v>
      </c>
      <c r="W9" s="813">
        <v>14738</v>
      </c>
      <c r="X9" s="813">
        <v>12115</v>
      </c>
      <c r="Y9" s="813">
        <v>8434</v>
      </c>
      <c r="Z9" s="813">
        <v>7897</v>
      </c>
      <c r="AA9" s="813">
        <v>3252</v>
      </c>
      <c r="AB9" s="813">
        <v>2461</v>
      </c>
      <c r="AC9" s="813">
        <f t="shared" ref="AC9:AC28" si="0">AA9+Y9+W9+U9+S9+M9+K9+I9+G9+E9+C9</f>
        <v>185706</v>
      </c>
      <c r="AD9" s="813">
        <f t="shared" ref="AD9:AD28" si="1">AB9+Z9+X9+V9+T9+N9+L9+J9+H9+F9+D9</f>
        <v>165409</v>
      </c>
      <c r="AE9" s="813">
        <f t="shared" ref="AE9:AE28" si="2">AD9+AC9</f>
        <v>351115</v>
      </c>
      <c r="AF9" s="1159" t="s">
        <v>284</v>
      </c>
      <c r="AG9" s="1159"/>
    </row>
    <row r="10" spans="1:33" ht="20.25" customHeight="1">
      <c r="A10" s="1170" t="s">
        <v>54</v>
      </c>
      <c r="B10" s="1170"/>
      <c r="C10" s="813">
        <v>2617</v>
      </c>
      <c r="D10" s="813">
        <v>2163</v>
      </c>
      <c r="E10" s="813">
        <v>18648</v>
      </c>
      <c r="F10" s="813">
        <v>18130</v>
      </c>
      <c r="G10" s="813">
        <v>18231</v>
      </c>
      <c r="H10" s="813">
        <v>17087</v>
      </c>
      <c r="I10" s="813">
        <v>22671</v>
      </c>
      <c r="J10" s="813">
        <v>22075</v>
      </c>
      <c r="K10" s="813">
        <v>22517</v>
      </c>
      <c r="L10" s="813">
        <v>21107</v>
      </c>
      <c r="M10" s="813">
        <v>21812</v>
      </c>
      <c r="N10" s="813">
        <v>20368</v>
      </c>
      <c r="O10" s="1178" t="s">
        <v>175</v>
      </c>
      <c r="P10" s="1178"/>
      <c r="Q10" s="1170" t="s">
        <v>54</v>
      </c>
      <c r="R10" s="1170"/>
      <c r="S10" s="813">
        <v>20642</v>
      </c>
      <c r="T10" s="813">
        <v>18016</v>
      </c>
      <c r="U10" s="813">
        <v>9904</v>
      </c>
      <c r="V10" s="813">
        <v>8539</v>
      </c>
      <c r="W10" s="813">
        <v>3746</v>
      </c>
      <c r="X10" s="813">
        <v>2496</v>
      </c>
      <c r="Y10" s="813">
        <v>1303</v>
      </c>
      <c r="Z10" s="813">
        <v>639</v>
      </c>
      <c r="AA10" s="813">
        <v>335</v>
      </c>
      <c r="AB10" s="813">
        <v>156</v>
      </c>
      <c r="AC10" s="813">
        <f t="shared" si="0"/>
        <v>142426</v>
      </c>
      <c r="AD10" s="813">
        <f t="shared" si="1"/>
        <v>130776</v>
      </c>
      <c r="AE10" s="813">
        <f t="shared" si="2"/>
        <v>273202</v>
      </c>
      <c r="AF10" s="1178" t="s">
        <v>175</v>
      </c>
      <c r="AG10" s="1178"/>
    </row>
    <row r="11" spans="1:33" ht="20.25" customHeight="1">
      <c r="A11" s="1170" t="s">
        <v>55</v>
      </c>
      <c r="B11" s="1170"/>
      <c r="C11" s="813">
        <v>2341</v>
      </c>
      <c r="D11" s="813">
        <v>2373</v>
      </c>
      <c r="E11" s="813">
        <v>21859</v>
      </c>
      <c r="F11" s="813">
        <v>21172</v>
      </c>
      <c r="G11" s="813">
        <v>24807</v>
      </c>
      <c r="H11" s="813">
        <v>23549</v>
      </c>
      <c r="I11" s="813">
        <v>25887</v>
      </c>
      <c r="J11" s="813">
        <v>24896</v>
      </c>
      <c r="K11" s="813">
        <v>26159</v>
      </c>
      <c r="L11" s="813">
        <v>24542</v>
      </c>
      <c r="M11" s="813">
        <v>25409</v>
      </c>
      <c r="N11" s="813">
        <v>23489</v>
      </c>
      <c r="O11" s="1178" t="s">
        <v>676</v>
      </c>
      <c r="P11" s="1178"/>
      <c r="Q11" s="1170" t="s">
        <v>55</v>
      </c>
      <c r="R11" s="1170"/>
      <c r="S11" s="813">
        <v>22952</v>
      </c>
      <c r="T11" s="813">
        <v>20666</v>
      </c>
      <c r="U11" s="813">
        <v>7352</v>
      </c>
      <c r="V11" s="813">
        <v>5798</v>
      </c>
      <c r="W11" s="813">
        <v>3819</v>
      </c>
      <c r="X11" s="813">
        <v>2161</v>
      </c>
      <c r="Y11" s="813">
        <v>1800</v>
      </c>
      <c r="Z11" s="813">
        <v>711</v>
      </c>
      <c r="AA11" s="813">
        <v>489</v>
      </c>
      <c r="AB11" s="813">
        <v>133</v>
      </c>
      <c r="AC11" s="813">
        <f t="shared" si="0"/>
        <v>162874</v>
      </c>
      <c r="AD11" s="813">
        <f t="shared" si="1"/>
        <v>149490</v>
      </c>
      <c r="AE11" s="813">
        <f t="shared" si="2"/>
        <v>312364</v>
      </c>
      <c r="AF11" s="1178" t="s">
        <v>676</v>
      </c>
      <c r="AG11" s="1178"/>
    </row>
    <row r="12" spans="1:33" ht="20.25" customHeight="1">
      <c r="A12" s="1200" t="s">
        <v>279</v>
      </c>
      <c r="B12" s="346" t="s">
        <v>250</v>
      </c>
      <c r="C12" s="813">
        <v>1384</v>
      </c>
      <c r="D12" s="813">
        <v>1502</v>
      </c>
      <c r="E12" s="813">
        <v>18776</v>
      </c>
      <c r="F12" s="813">
        <v>18130</v>
      </c>
      <c r="G12" s="813">
        <v>21086</v>
      </c>
      <c r="H12" s="813">
        <v>20783</v>
      </c>
      <c r="I12" s="813">
        <v>21104</v>
      </c>
      <c r="J12" s="813">
        <v>20896</v>
      </c>
      <c r="K12" s="813">
        <v>21014</v>
      </c>
      <c r="L12" s="813">
        <v>20806</v>
      </c>
      <c r="M12" s="813">
        <v>20780</v>
      </c>
      <c r="N12" s="813">
        <v>20047</v>
      </c>
      <c r="O12" s="348" t="s">
        <v>288</v>
      </c>
      <c r="P12" s="1179" t="s">
        <v>167</v>
      </c>
      <c r="Q12" s="1160" t="s">
        <v>279</v>
      </c>
      <c r="R12" s="346" t="s">
        <v>250</v>
      </c>
      <c r="S12" s="813">
        <v>18863</v>
      </c>
      <c r="T12" s="813">
        <v>17959</v>
      </c>
      <c r="U12" s="813">
        <v>4647</v>
      </c>
      <c r="V12" s="813">
        <v>3331</v>
      </c>
      <c r="W12" s="813">
        <v>1945</v>
      </c>
      <c r="X12" s="813">
        <v>1293</v>
      </c>
      <c r="Y12" s="813">
        <v>713</v>
      </c>
      <c r="Z12" s="813">
        <v>436</v>
      </c>
      <c r="AA12" s="813">
        <v>199</v>
      </c>
      <c r="AB12" s="813">
        <v>71</v>
      </c>
      <c r="AC12" s="813">
        <f t="shared" si="0"/>
        <v>130511</v>
      </c>
      <c r="AD12" s="813">
        <f t="shared" si="1"/>
        <v>125254</v>
      </c>
      <c r="AE12" s="813">
        <f t="shared" si="2"/>
        <v>255765</v>
      </c>
      <c r="AF12" s="348" t="s">
        <v>288</v>
      </c>
      <c r="AG12" s="1179" t="s">
        <v>167</v>
      </c>
    </row>
    <row r="13" spans="1:33" ht="20.25" customHeight="1">
      <c r="A13" s="1201"/>
      <c r="B13" s="346" t="s">
        <v>251</v>
      </c>
      <c r="C13" s="813">
        <v>2935</v>
      </c>
      <c r="D13" s="813">
        <v>2532</v>
      </c>
      <c r="E13" s="813">
        <v>34891</v>
      </c>
      <c r="F13" s="813">
        <v>33991</v>
      </c>
      <c r="G13" s="813">
        <v>40572</v>
      </c>
      <c r="H13" s="813">
        <v>38668</v>
      </c>
      <c r="I13" s="813">
        <v>42259</v>
      </c>
      <c r="J13" s="813">
        <v>39011</v>
      </c>
      <c r="K13" s="813">
        <v>41088</v>
      </c>
      <c r="L13" s="813">
        <v>39149</v>
      </c>
      <c r="M13" s="813">
        <v>40613</v>
      </c>
      <c r="N13" s="813">
        <v>37543</v>
      </c>
      <c r="O13" s="348" t="s">
        <v>289</v>
      </c>
      <c r="P13" s="1180"/>
      <c r="Q13" s="1161"/>
      <c r="R13" s="346" t="s">
        <v>251</v>
      </c>
      <c r="S13" s="813">
        <v>36781</v>
      </c>
      <c r="T13" s="813">
        <v>33227</v>
      </c>
      <c r="U13" s="813">
        <v>10635</v>
      </c>
      <c r="V13" s="813">
        <v>7512</v>
      </c>
      <c r="W13" s="813">
        <v>5034</v>
      </c>
      <c r="X13" s="813">
        <v>2942</v>
      </c>
      <c r="Y13" s="813">
        <v>2157</v>
      </c>
      <c r="Z13" s="813">
        <v>1026</v>
      </c>
      <c r="AA13" s="813">
        <v>444</v>
      </c>
      <c r="AB13" s="813">
        <v>196</v>
      </c>
      <c r="AC13" s="813">
        <f t="shared" si="0"/>
        <v>257409</v>
      </c>
      <c r="AD13" s="813">
        <f t="shared" si="1"/>
        <v>235797</v>
      </c>
      <c r="AE13" s="813">
        <f t="shared" si="2"/>
        <v>493206</v>
      </c>
      <c r="AF13" s="348" t="s">
        <v>289</v>
      </c>
      <c r="AG13" s="1180"/>
    </row>
    <row r="14" spans="1:33" ht="20.25" customHeight="1">
      <c r="A14" s="1201"/>
      <c r="B14" s="346" t="s">
        <v>252</v>
      </c>
      <c r="C14" s="813">
        <v>1267</v>
      </c>
      <c r="D14" s="813">
        <v>1145</v>
      </c>
      <c r="E14" s="813">
        <v>14227</v>
      </c>
      <c r="F14" s="813">
        <v>13830</v>
      </c>
      <c r="G14" s="813">
        <v>13541</v>
      </c>
      <c r="H14" s="813">
        <v>13312</v>
      </c>
      <c r="I14" s="813">
        <v>16166</v>
      </c>
      <c r="J14" s="813">
        <v>16343</v>
      </c>
      <c r="K14" s="813">
        <v>16798</v>
      </c>
      <c r="L14" s="813">
        <v>16608</v>
      </c>
      <c r="M14" s="813">
        <v>16742</v>
      </c>
      <c r="N14" s="813">
        <v>15995</v>
      </c>
      <c r="O14" s="348" t="s">
        <v>290</v>
      </c>
      <c r="P14" s="1180"/>
      <c r="Q14" s="1161"/>
      <c r="R14" s="346" t="s">
        <v>252</v>
      </c>
      <c r="S14" s="813">
        <v>15183</v>
      </c>
      <c r="T14" s="813">
        <v>14643</v>
      </c>
      <c r="U14" s="813">
        <v>7844</v>
      </c>
      <c r="V14" s="813">
        <v>6919</v>
      </c>
      <c r="W14" s="813">
        <v>3413</v>
      </c>
      <c r="X14" s="813">
        <v>2397</v>
      </c>
      <c r="Y14" s="813">
        <v>1558</v>
      </c>
      <c r="Z14" s="813">
        <v>1011</v>
      </c>
      <c r="AA14" s="813">
        <v>396</v>
      </c>
      <c r="AB14" s="813">
        <v>141</v>
      </c>
      <c r="AC14" s="813">
        <f t="shared" si="0"/>
        <v>107135</v>
      </c>
      <c r="AD14" s="813">
        <f t="shared" si="1"/>
        <v>102344</v>
      </c>
      <c r="AE14" s="813">
        <f t="shared" si="2"/>
        <v>209479</v>
      </c>
      <c r="AF14" s="348" t="s">
        <v>290</v>
      </c>
      <c r="AG14" s="1180"/>
    </row>
    <row r="15" spans="1:33" ht="20.25" customHeight="1">
      <c r="A15" s="1201"/>
      <c r="B15" s="346" t="s">
        <v>253</v>
      </c>
      <c r="C15" s="813">
        <v>1107</v>
      </c>
      <c r="D15" s="813">
        <v>926</v>
      </c>
      <c r="E15" s="813">
        <v>11076</v>
      </c>
      <c r="F15" s="813">
        <v>11015</v>
      </c>
      <c r="G15" s="813">
        <v>10499</v>
      </c>
      <c r="H15" s="813">
        <v>9433</v>
      </c>
      <c r="I15" s="813">
        <v>13109</v>
      </c>
      <c r="J15" s="813">
        <v>12681</v>
      </c>
      <c r="K15" s="813">
        <v>13523</v>
      </c>
      <c r="L15" s="813">
        <v>13107</v>
      </c>
      <c r="M15" s="813">
        <v>13882</v>
      </c>
      <c r="N15" s="813">
        <v>12487</v>
      </c>
      <c r="O15" s="348" t="s">
        <v>291</v>
      </c>
      <c r="P15" s="1180"/>
      <c r="Q15" s="1161"/>
      <c r="R15" s="346" t="s">
        <v>253</v>
      </c>
      <c r="S15" s="813">
        <v>13043</v>
      </c>
      <c r="T15" s="813">
        <v>11423</v>
      </c>
      <c r="U15" s="813">
        <v>5839</v>
      </c>
      <c r="V15" s="813">
        <v>4848</v>
      </c>
      <c r="W15" s="813">
        <v>2094</v>
      </c>
      <c r="X15" s="813">
        <v>1571</v>
      </c>
      <c r="Y15" s="813">
        <v>920</v>
      </c>
      <c r="Z15" s="813">
        <v>489</v>
      </c>
      <c r="AA15" s="813">
        <v>253</v>
      </c>
      <c r="AB15" s="813">
        <v>115</v>
      </c>
      <c r="AC15" s="813">
        <f t="shared" si="0"/>
        <v>85345</v>
      </c>
      <c r="AD15" s="813">
        <f t="shared" si="1"/>
        <v>78095</v>
      </c>
      <c r="AE15" s="813">
        <f t="shared" si="2"/>
        <v>163440</v>
      </c>
      <c r="AF15" s="348" t="s">
        <v>291</v>
      </c>
      <c r="AG15" s="1180"/>
    </row>
    <row r="16" spans="1:33" ht="20.25" customHeight="1">
      <c r="A16" s="1201"/>
      <c r="B16" s="346" t="s">
        <v>254</v>
      </c>
      <c r="C16" s="813">
        <v>1749</v>
      </c>
      <c r="D16" s="813">
        <v>1718</v>
      </c>
      <c r="E16" s="813">
        <v>21387</v>
      </c>
      <c r="F16" s="813">
        <v>20225</v>
      </c>
      <c r="G16" s="813">
        <v>24163</v>
      </c>
      <c r="H16" s="813">
        <v>22832</v>
      </c>
      <c r="I16" s="813">
        <v>25699</v>
      </c>
      <c r="J16" s="813">
        <v>24272</v>
      </c>
      <c r="K16" s="813">
        <v>25523</v>
      </c>
      <c r="L16" s="813">
        <v>23865</v>
      </c>
      <c r="M16" s="813">
        <v>25435</v>
      </c>
      <c r="N16" s="813">
        <v>23600</v>
      </c>
      <c r="O16" s="348" t="s">
        <v>292</v>
      </c>
      <c r="P16" s="1180"/>
      <c r="Q16" s="1161"/>
      <c r="R16" s="346" t="s">
        <v>254</v>
      </c>
      <c r="S16" s="813">
        <v>23342</v>
      </c>
      <c r="T16" s="813">
        <v>21269</v>
      </c>
      <c r="U16" s="813">
        <v>7027</v>
      </c>
      <c r="V16" s="813">
        <v>5399</v>
      </c>
      <c r="W16" s="813">
        <v>3605</v>
      </c>
      <c r="X16" s="813">
        <v>2275</v>
      </c>
      <c r="Y16" s="813">
        <v>1555</v>
      </c>
      <c r="Z16" s="813">
        <v>830</v>
      </c>
      <c r="AA16" s="813">
        <v>392</v>
      </c>
      <c r="AB16" s="813">
        <v>151</v>
      </c>
      <c r="AC16" s="813">
        <f t="shared" si="0"/>
        <v>159877</v>
      </c>
      <c r="AD16" s="813">
        <f t="shared" si="1"/>
        <v>146436</v>
      </c>
      <c r="AE16" s="813">
        <f t="shared" si="2"/>
        <v>306313</v>
      </c>
      <c r="AF16" s="348" t="s">
        <v>292</v>
      </c>
      <c r="AG16" s="1180"/>
    </row>
    <row r="17" spans="1:33" ht="20.25" customHeight="1">
      <c r="A17" s="1202"/>
      <c r="B17" s="346" t="s">
        <v>255</v>
      </c>
      <c r="C17" s="813">
        <v>1331</v>
      </c>
      <c r="D17" s="813">
        <v>1296</v>
      </c>
      <c r="E17" s="813">
        <v>14504</v>
      </c>
      <c r="F17" s="813">
        <v>13940</v>
      </c>
      <c r="G17" s="813">
        <v>15376</v>
      </c>
      <c r="H17" s="813">
        <v>13403</v>
      </c>
      <c r="I17" s="813">
        <v>17508</v>
      </c>
      <c r="J17" s="813">
        <v>16627</v>
      </c>
      <c r="K17" s="813">
        <v>17728</v>
      </c>
      <c r="L17" s="813">
        <v>16793</v>
      </c>
      <c r="M17" s="813">
        <v>17949</v>
      </c>
      <c r="N17" s="813">
        <v>15887</v>
      </c>
      <c r="O17" s="348" t="s">
        <v>293</v>
      </c>
      <c r="P17" s="1181"/>
      <c r="Q17" s="1162"/>
      <c r="R17" s="346" t="s">
        <v>255</v>
      </c>
      <c r="S17" s="813">
        <v>15715</v>
      </c>
      <c r="T17" s="813">
        <v>15325</v>
      </c>
      <c r="U17" s="813">
        <v>7106</v>
      </c>
      <c r="V17" s="813">
        <v>7144</v>
      </c>
      <c r="W17" s="813">
        <v>2906</v>
      </c>
      <c r="X17" s="813">
        <v>2025</v>
      </c>
      <c r="Y17" s="813">
        <v>1283</v>
      </c>
      <c r="Z17" s="813">
        <v>794</v>
      </c>
      <c r="AA17" s="813">
        <v>379</v>
      </c>
      <c r="AB17" s="813">
        <v>237</v>
      </c>
      <c r="AC17" s="813">
        <f t="shared" si="0"/>
        <v>111785</v>
      </c>
      <c r="AD17" s="813">
        <f t="shared" si="1"/>
        <v>103471</v>
      </c>
      <c r="AE17" s="813">
        <f t="shared" si="2"/>
        <v>215256</v>
      </c>
      <c r="AF17" s="348" t="s">
        <v>293</v>
      </c>
      <c r="AG17" s="1181"/>
    </row>
    <row r="18" spans="1:33" ht="20.25" customHeight="1">
      <c r="A18" s="113"/>
      <c r="B18" s="101"/>
      <c r="C18" s="813">
        <v>3274</v>
      </c>
      <c r="D18" s="813">
        <v>2956</v>
      </c>
      <c r="E18" s="813">
        <v>25509</v>
      </c>
      <c r="F18" s="813">
        <v>23771</v>
      </c>
      <c r="G18" s="813">
        <v>28142</v>
      </c>
      <c r="H18" s="813">
        <v>24738</v>
      </c>
      <c r="I18" s="813">
        <v>32186</v>
      </c>
      <c r="J18" s="813">
        <v>30457</v>
      </c>
      <c r="K18" s="813">
        <v>34291</v>
      </c>
      <c r="L18" s="813">
        <v>31942</v>
      </c>
      <c r="M18" s="813">
        <v>31689</v>
      </c>
      <c r="N18" s="813">
        <v>29546</v>
      </c>
      <c r="O18" s="1178" t="s">
        <v>281</v>
      </c>
      <c r="P18" s="1178"/>
      <c r="Q18" s="85" t="s">
        <v>63</v>
      </c>
      <c r="R18" s="101"/>
      <c r="S18" s="813">
        <v>27245</v>
      </c>
      <c r="T18" s="813">
        <v>24486</v>
      </c>
      <c r="U18" s="813">
        <v>14460</v>
      </c>
      <c r="V18" s="813">
        <v>13873</v>
      </c>
      <c r="W18" s="813">
        <v>6797</v>
      </c>
      <c r="X18" s="813">
        <v>6138</v>
      </c>
      <c r="Y18" s="813">
        <v>3098</v>
      </c>
      <c r="Z18" s="813">
        <v>2451</v>
      </c>
      <c r="AA18" s="813">
        <v>1093</v>
      </c>
      <c r="AB18" s="813">
        <v>556</v>
      </c>
      <c r="AC18" s="813">
        <f t="shared" si="0"/>
        <v>207784</v>
      </c>
      <c r="AD18" s="813">
        <f t="shared" si="1"/>
        <v>190914</v>
      </c>
      <c r="AE18" s="813">
        <f t="shared" si="2"/>
        <v>398698</v>
      </c>
      <c r="AF18" s="1178" t="s">
        <v>281</v>
      </c>
      <c r="AG18" s="1178"/>
    </row>
    <row r="19" spans="1:33" ht="20.25" customHeight="1">
      <c r="A19" s="1170" t="s">
        <v>64</v>
      </c>
      <c r="B19" s="1170"/>
      <c r="C19" s="813">
        <v>2569</v>
      </c>
      <c r="D19" s="813">
        <v>2708</v>
      </c>
      <c r="E19" s="813">
        <v>28105</v>
      </c>
      <c r="F19" s="813">
        <v>25513</v>
      </c>
      <c r="G19" s="813">
        <v>25643</v>
      </c>
      <c r="H19" s="813">
        <v>23747</v>
      </c>
      <c r="I19" s="813">
        <v>28792</v>
      </c>
      <c r="J19" s="813">
        <v>31344</v>
      </c>
      <c r="K19" s="813">
        <v>37197</v>
      </c>
      <c r="L19" s="813">
        <v>31002</v>
      </c>
      <c r="M19" s="813">
        <v>34047</v>
      </c>
      <c r="N19" s="813">
        <v>31311</v>
      </c>
      <c r="O19" s="1178" t="s">
        <v>177</v>
      </c>
      <c r="P19" s="1178"/>
      <c r="Q19" s="1170" t="s">
        <v>64</v>
      </c>
      <c r="R19" s="1170"/>
      <c r="S19" s="813">
        <v>32515</v>
      </c>
      <c r="T19" s="813">
        <v>28944</v>
      </c>
      <c r="U19" s="813">
        <v>18433</v>
      </c>
      <c r="V19" s="813">
        <v>16769</v>
      </c>
      <c r="W19" s="813">
        <v>9240</v>
      </c>
      <c r="X19" s="813">
        <v>7255</v>
      </c>
      <c r="Y19" s="813">
        <v>5020</v>
      </c>
      <c r="Z19" s="813">
        <v>3229</v>
      </c>
      <c r="AA19" s="813">
        <v>1187</v>
      </c>
      <c r="AB19" s="813">
        <v>654</v>
      </c>
      <c r="AC19" s="813">
        <f t="shared" si="0"/>
        <v>222748</v>
      </c>
      <c r="AD19" s="813">
        <f t="shared" si="1"/>
        <v>202476</v>
      </c>
      <c r="AE19" s="813">
        <f t="shared" si="2"/>
        <v>425224</v>
      </c>
      <c r="AF19" s="1178" t="s">
        <v>177</v>
      </c>
      <c r="AG19" s="1178"/>
    </row>
    <row r="20" spans="1:33" ht="20.25" customHeight="1">
      <c r="A20" s="1170" t="s">
        <v>65</v>
      </c>
      <c r="B20" s="1170"/>
      <c r="C20" s="813">
        <v>1516</v>
      </c>
      <c r="D20" s="813">
        <v>1526</v>
      </c>
      <c r="E20" s="813">
        <v>17699</v>
      </c>
      <c r="F20" s="813">
        <v>17501</v>
      </c>
      <c r="G20" s="813">
        <v>21301</v>
      </c>
      <c r="H20" s="813">
        <v>20007</v>
      </c>
      <c r="I20" s="813">
        <v>22725</v>
      </c>
      <c r="J20" s="813">
        <v>21497</v>
      </c>
      <c r="K20" s="813">
        <v>22740</v>
      </c>
      <c r="L20" s="813">
        <v>20850</v>
      </c>
      <c r="M20" s="813">
        <v>22124</v>
      </c>
      <c r="N20" s="813">
        <v>20136</v>
      </c>
      <c r="O20" s="1178" t="s">
        <v>178</v>
      </c>
      <c r="P20" s="1178"/>
      <c r="Q20" s="1170" t="s">
        <v>65</v>
      </c>
      <c r="R20" s="1170"/>
      <c r="S20" s="813">
        <v>20927</v>
      </c>
      <c r="T20" s="813">
        <v>18540</v>
      </c>
      <c r="U20" s="813">
        <v>9802</v>
      </c>
      <c r="V20" s="813">
        <v>8828</v>
      </c>
      <c r="W20" s="813">
        <v>5811</v>
      </c>
      <c r="X20" s="813">
        <v>4495</v>
      </c>
      <c r="Y20" s="813">
        <v>3181</v>
      </c>
      <c r="Z20" s="813">
        <v>2078</v>
      </c>
      <c r="AA20" s="813">
        <v>765</v>
      </c>
      <c r="AB20" s="813">
        <v>501</v>
      </c>
      <c r="AC20" s="813">
        <f t="shared" si="0"/>
        <v>148591</v>
      </c>
      <c r="AD20" s="813">
        <f t="shared" si="1"/>
        <v>135959</v>
      </c>
      <c r="AE20" s="813">
        <f t="shared" si="2"/>
        <v>284550</v>
      </c>
      <c r="AF20" s="1178" t="s">
        <v>178</v>
      </c>
      <c r="AG20" s="1178"/>
    </row>
    <row r="21" spans="1:33" ht="20.25" customHeight="1">
      <c r="A21" s="1217" t="s">
        <v>66</v>
      </c>
      <c r="B21" s="1217"/>
      <c r="C21" s="813">
        <v>1513</v>
      </c>
      <c r="D21" s="813">
        <v>1559</v>
      </c>
      <c r="E21" s="813">
        <v>19640</v>
      </c>
      <c r="F21" s="813">
        <v>19071</v>
      </c>
      <c r="G21" s="813">
        <v>22469</v>
      </c>
      <c r="H21" s="813">
        <v>21479</v>
      </c>
      <c r="I21" s="813">
        <v>25462</v>
      </c>
      <c r="J21" s="813">
        <v>24002</v>
      </c>
      <c r="K21" s="813">
        <v>26016</v>
      </c>
      <c r="L21" s="813">
        <v>23981</v>
      </c>
      <c r="M21" s="813">
        <v>25836</v>
      </c>
      <c r="N21" s="813">
        <v>23678</v>
      </c>
      <c r="O21" s="1178" t="s">
        <v>285</v>
      </c>
      <c r="P21" s="1178"/>
      <c r="Q21" s="1170" t="s">
        <v>66</v>
      </c>
      <c r="R21" s="1170"/>
      <c r="S21" s="813">
        <v>24710</v>
      </c>
      <c r="T21" s="813">
        <v>22263</v>
      </c>
      <c r="U21" s="813">
        <v>12398</v>
      </c>
      <c r="V21" s="813">
        <v>10777</v>
      </c>
      <c r="W21" s="813">
        <v>6423</v>
      </c>
      <c r="X21" s="813">
        <v>4578</v>
      </c>
      <c r="Y21" s="813">
        <v>3222</v>
      </c>
      <c r="Z21" s="813">
        <v>1953</v>
      </c>
      <c r="AA21" s="813">
        <v>930</v>
      </c>
      <c r="AB21" s="813">
        <v>515</v>
      </c>
      <c r="AC21" s="813">
        <f t="shared" si="0"/>
        <v>168619</v>
      </c>
      <c r="AD21" s="813">
        <f t="shared" si="1"/>
        <v>153856</v>
      </c>
      <c r="AE21" s="813">
        <f t="shared" si="2"/>
        <v>322475</v>
      </c>
      <c r="AF21" s="1178" t="s">
        <v>285</v>
      </c>
      <c r="AG21" s="1178"/>
    </row>
    <row r="22" spans="1:33" ht="20.25" customHeight="1">
      <c r="A22" s="1217" t="s">
        <v>133</v>
      </c>
      <c r="B22" s="1217"/>
      <c r="C22" s="813">
        <v>1229</v>
      </c>
      <c r="D22" s="813">
        <v>1190</v>
      </c>
      <c r="E22" s="813">
        <v>18451</v>
      </c>
      <c r="F22" s="813">
        <v>16751</v>
      </c>
      <c r="G22" s="813">
        <v>20253</v>
      </c>
      <c r="H22" s="813">
        <v>17206</v>
      </c>
      <c r="I22" s="813">
        <v>21949</v>
      </c>
      <c r="J22" s="813">
        <v>19853</v>
      </c>
      <c r="K22" s="813">
        <v>21594</v>
      </c>
      <c r="L22" s="813">
        <v>18719</v>
      </c>
      <c r="M22" s="813">
        <v>21570</v>
      </c>
      <c r="N22" s="813">
        <v>18763</v>
      </c>
      <c r="O22" s="1178" t="s">
        <v>853</v>
      </c>
      <c r="P22" s="1178"/>
      <c r="Q22" s="1170" t="s">
        <v>133</v>
      </c>
      <c r="R22" s="1170"/>
      <c r="S22" s="813">
        <v>19722</v>
      </c>
      <c r="T22" s="813">
        <v>16598</v>
      </c>
      <c r="U22" s="813">
        <v>7910</v>
      </c>
      <c r="V22" s="813">
        <v>6868</v>
      </c>
      <c r="W22" s="813">
        <v>3592</v>
      </c>
      <c r="X22" s="813">
        <v>2872</v>
      </c>
      <c r="Y22" s="813">
        <v>1638</v>
      </c>
      <c r="Z22" s="813">
        <v>1007</v>
      </c>
      <c r="AA22" s="813">
        <v>316</v>
      </c>
      <c r="AB22" s="813">
        <v>157</v>
      </c>
      <c r="AC22" s="813">
        <f t="shared" si="0"/>
        <v>138224</v>
      </c>
      <c r="AD22" s="813">
        <f t="shared" si="1"/>
        <v>119984</v>
      </c>
      <c r="AE22" s="813">
        <f t="shared" si="2"/>
        <v>258208</v>
      </c>
      <c r="AF22" s="1178" t="s">
        <v>853</v>
      </c>
      <c r="AG22" s="1178"/>
    </row>
    <row r="23" spans="1:33" ht="20.25" customHeight="1">
      <c r="A23" s="1170" t="s">
        <v>68</v>
      </c>
      <c r="B23" s="1170"/>
      <c r="C23" s="813">
        <v>897</v>
      </c>
      <c r="D23" s="813">
        <v>776</v>
      </c>
      <c r="E23" s="813">
        <v>11406</v>
      </c>
      <c r="F23" s="813">
        <v>10675</v>
      </c>
      <c r="G23" s="813">
        <v>12725</v>
      </c>
      <c r="H23" s="813">
        <v>11490</v>
      </c>
      <c r="I23" s="813">
        <v>14099</v>
      </c>
      <c r="J23" s="813">
        <v>12625</v>
      </c>
      <c r="K23" s="813">
        <v>14383</v>
      </c>
      <c r="L23" s="813">
        <v>12993</v>
      </c>
      <c r="M23" s="813">
        <v>14347</v>
      </c>
      <c r="N23" s="813">
        <v>12794</v>
      </c>
      <c r="O23" s="1178" t="s">
        <v>287</v>
      </c>
      <c r="P23" s="1178"/>
      <c r="Q23" s="1170" t="s">
        <v>68</v>
      </c>
      <c r="R23" s="1170"/>
      <c r="S23" s="813">
        <v>13714</v>
      </c>
      <c r="T23" s="813">
        <v>11471</v>
      </c>
      <c r="U23" s="813">
        <v>7730</v>
      </c>
      <c r="V23" s="813">
        <v>6064</v>
      </c>
      <c r="W23" s="813">
        <v>4139</v>
      </c>
      <c r="X23" s="813">
        <v>2444</v>
      </c>
      <c r="Y23" s="813">
        <v>2232</v>
      </c>
      <c r="Z23" s="813">
        <v>942</v>
      </c>
      <c r="AA23" s="813">
        <v>599</v>
      </c>
      <c r="AB23" s="813">
        <v>192</v>
      </c>
      <c r="AC23" s="813">
        <f t="shared" si="0"/>
        <v>96271</v>
      </c>
      <c r="AD23" s="813">
        <f t="shared" si="1"/>
        <v>82466</v>
      </c>
      <c r="AE23" s="813">
        <f t="shared" si="2"/>
        <v>178737</v>
      </c>
      <c r="AF23" s="1178" t="s">
        <v>287</v>
      </c>
      <c r="AG23" s="1178"/>
    </row>
    <row r="24" spans="1:33" ht="20.25" customHeight="1">
      <c r="A24" s="1170" t="s">
        <v>69</v>
      </c>
      <c r="B24" s="1170"/>
      <c r="C24" s="813">
        <v>1424</v>
      </c>
      <c r="D24" s="813">
        <v>1396</v>
      </c>
      <c r="E24" s="813">
        <v>18662</v>
      </c>
      <c r="F24" s="813">
        <v>17007</v>
      </c>
      <c r="G24" s="813">
        <v>20198</v>
      </c>
      <c r="H24" s="813">
        <v>17942</v>
      </c>
      <c r="I24" s="813">
        <v>22422</v>
      </c>
      <c r="J24" s="813">
        <v>19300</v>
      </c>
      <c r="K24" s="813">
        <v>22310</v>
      </c>
      <c r="L24" s="813">
        <v>20019</v>
      </c>
      <c r="M24" s="813">
        <v>22275</v>
      </c>
      <c r="N24" s="813">
        <v>19273</v>
      </c>
      <c r="O24" s="1178" t="s">
        <v>182</v>
      </c>
      <c r="P24" s="1178"/>
      <c r="Q24" s="1170" t="s">
        <v>69</v>
      </c>
      <c r="R24" s="1170"/>
      <c r="S24" s="813">
        <v>21104</v>
      </c>
      <c r="T24" s="813">
        <v>17996</v>
      </c>
      <c r="U24" s="813">
        <v>11164</v>
      </c>
      <c r="V24" s="813">
        <v>8990</v>
      </c>
      <c r="W24" s="813">
        <v>5852</v>
      </c>
      <c r="X24" s="813">
        <v>3427</v>
      </c>
      <c r="Y24" s="813">
        <v>3047</v>
      </c>
      <c r="Z24" s="813">
        <v>1298</v>
      </c>
      <c r="AA24" s="813">
        <v>805</v>
      </c>
      <c r="AB24" s="813">
        <v>458</v>
      </c>
      <c r="AC24" s="813">
        <f t="shared" si="0"/>
        <v>149263</v>
      </c>
      <c r="AD24" s="813">
        <f t="shared" si="1"/>
        <v>127106</v>
      </c>
      <c r="AE24" s="813">
        <f t="shared" si="2"/>
        <v>276369</v>
      </c>
      <c r="AF24" s="1178" t="s">
        <v>182</v>
      </c>
      <c r="AG24" s="1178"/>
    </row>
    <row r="25" spans="1:33" ht="20.25" customHeight="1">
      <c r="A25" s="1170" t="s">
        <v>70</v>
      </c>
      <c r="B25" s="1170"/>
      <c r="C25" s="813">
        <v>3020</v>
      </c>
      <c r="D25" s="813">
        <v>3320</v>
      </c>
      <c r="E25" s="813">
        <v>28198</v>
      </c>
      <c r="F25" s="813">
        <v>24841</v>
      </c>
      <c r="G25" s="813">
        <v>26611</v>
      </c>
      <c r="H25" s="813">
        <v>23260</v>
      </c>
      <c r="I25" s="813">
        <v>34775</v>
      </c>
      <c r="J25" s="813">
        <v>31625</v>
      </c>
      <c r="K25" s="813">
        <v>34646</v>
      </c>
      <c r="L25" s="813">
        <v>31352</v>
      </c>
      <c r="M25" s="813">
        <v>33868</v>
      </c>
      <c r="N25" s="813">
        <v>30606</v>
      </c>
      <c r="O25" s="1178" t="s">
        <v>183</v>
      </c>
      <c r="P25" s="1178"/>
      <c r="Q25" s="1170" t="s">
        <v>70</v>
      </c>
      <c r="R25" s="1170"/>
      <c r="S25" s="813">
        <v>32600</v>
      </c>
      <c r="T25" s="813">
        <v>29057</v>
      </c>
      <c r="U25" s="813">
        <v>20224</v>
      </c>
      <c r="V25" s="813">
        <v>17651</v>
      </c>
      <c r="W25" s="813">
        <v>10491</v>
      </c>
      <c r="X25" s="813">
        <v>7513</v>
      </c>
      <c r="Y25" s="813">
        <v>5496</v>
      </c>
      <c r="Z25" s="813">
        <v>2753</v>
      </c>
      <c r="AA25" s="813">
        <v>1890</v>
      </c>
      <c r="AB25" s="813">
        <v>857</v>
      </c>
      <c r="AC25" s="813">
        <f t="shared" si="0"/>
        <v>231819</v>
      </c>
      <c r="AD25" s="813">
        <f t="shared" si="1"/>
        <v>202835</v>
      </c>
      <c r="AE25" s="813">
        <f t="shared" si="2"/>
        <v>434654</v>
      </c>
      <c r="AF25" s="1178" t="s">
        <v>183</v>
      </c>
      <c r="AG25" s="1178"/>
    </row>
    <row r="26" spans="1:33" ht="20.25" customHeight="1">
      <c r="A26" s="1170" t="s">
        <v>71</v>
      </c>
      <c r="B26" s="1170"/>
      <c r="C26" s="813">
        <v>2184</v>
      </c>
      <c r="D26" s="813">
        <v>1599</v>
      </c>
      <c r="E26" s="813">
        <v>18328</v>
      </c>
      <c r="F26" s="813">
        <v>15873</v>
      </c>
      <c r="G26" s="813">
        <v>23290</v>
      </c>
      <c r="H26" s="813">
        <v>16661</v>
      </c>
      <c r="I26" s="813">
        <v>22318</v>
      </c>
      <c r="J26" s="813">
        <v>18117</v>
      </c>
      <c r="K26" s="813">
        <v>22026</v>
      </c>
      <c r="L26" s="813">
        <v>12834</v>
      </c>
      <c r="M26" s="813">
        <v>21068</v>
      </c>
      <c r="N26" s="813">
        <v>15702</v>
      </c>
      <c r="O26" s="1178" t="s">
        <v>671</v>
      </c>
      <c r="P26" s="1178"/>
      <c r="Q26" s="1170" t="s">
        <v>71</v>
      </c>
      <c r="R26" s="1170"/>
      <c r="S26" s="813">
        <v>17596</v>
      </c>
      <c r="T26" s="813">
        <v>13836</v>
      </c>
      <c r="U26" s="813">
        <v>8309</v>
      </c>
      <c r="V26" s="813">
        <v>7445</v>
      </c>
      <c r="W26" s="813">
        <v>4012</v>
      </c>
      <c r="X26" s="813">
        <v>3209</v>
      </c>
      <c r="Y26" s="813">
        <v>1818</v>
      </c>
      <c r="Z26" s="813">
        <v>1099</v>
      </c>
      <c r="AA26" s="813">
        <v>391</v>
      </c>
      <c r="AB26" s="813">
        <v>170</v>
      </c>
      <c r="AC26" s="813">
        <f t="shared" si="0"/>
        <v>141340</v>
      </c>
      <c r="AD26" s="813">
        <f t="shared" si="1"/>
        <v>106545</v>
      </c>
      <c r="AE26" s="813">
        <f t="shared" si="2"/>
        <v>247885</v>
      </c>
      <c r="AF26" s="1178" t="s">
        <v>671</v>
      </c>
      <c r="AG26" s="1178"/>
    </row>
    <row r="27" spans="1:33" ht="20.25" customHeight="1" thickBot="1">
      <c r="A27" s="1172" t="s">
        <v>72</v>
      </c>
      <c r="B27" s="1172"/>
      <c r="C27" s="814">
        <v>3416</v>
      </c>
      <c r="D27" s="814">
        <v>2984</v>
      </c>
      <c r="E27" s="814">
        <v>41994</v>
      </c>
      <c r="F27" s="814">
        <v>41421</v>
      </c>
      <c r="G27" s="814">
        <v>42357</v>
      </c>
      <c r="H27" s="814">
        <v>38975</v>
      </c>
      <c r="I27" s="814">
        <v>48396</v>
      </c>
      <c r="J27" s="814">
        <v>48183</v>
      </c>
      <c r="K27" s="814">
        <v>49634</v>
      </c>
      <c r="L27" s="814">
        <v>48882</v>
      </c>
      <c r="M27" s="814">
        <v>49712</v>
      </c>
      <c r="N27" s="814">
        <v>47398</v>
      </c>
      <c r="O27" s="1203" t="s">
        <v>282</v>
      </c>
      <c r="P27" s="1203"/>
      <c r="Q27" s="1172" t="s">
        <v>72</v>
      </c>
      <c r="R27" s="1172"/>
      <c r="S27" s="817">
        <v>45422</v>
      </c>
      <c r="T27" s="817">
        <v>42900</v>
      </c>
      <c r="U27" s="817">
        <v>21360</v>
      </c>
      <c r="V27" s="817">
        <v>19952</v>
      </c>
      <c r="W27" s="817">
        <v>9243</v>
      </c>
      <c r="X27" s="817">
        <v>6377</v>
      </c>
      <c r="Y27" s="817">
        <v>3914</v>
      </c>
      <c r="Z27" s="817">
        <v>2144</v>
      </c>
      <c r="AA27" s="817">
        <v>867</v>
      </c>
      <c r="AB27" s="817">
        <v>583</v>
      </c>
      <c r="AC27" s="817">
        <f t="shared" si="0"/>
        <v>316315</v>
      </c>
      <c r="AD27" s="817">
        <f t="shared" si="1"/>
        <v>299799</v>
      </c>
      <c r="AE27" s="817">
        <f t="shared" si="2"/>
        <v>616114</v>
      </c>
      <c r="AF27" s="1203" t="s">
        <v>282</v>
      </c>
      <c r="AG27" s="1203"/>
    </row>
    <row r="28" spans="1:33" ht="20.25" customHeight="1" thickBot="1">
      <c r="A28" s="1174" t="s">
        <v>32</v>
      </c>
      <c r="B28" s="1174"/>
      <c r="C28" s="819">
        <f>SUM(C8:C27)</f>
        <v>44845</v>
      </c>
      <c r="D28" s="1000">
        <f t="shared" ref="D28:N28" si="3">SUM(D8:D27)</f>
        <v>41592</v>
      </c>
      <c r="E28" s="1000">
        <f t="shared" si="3"/>
        <v>449655</v>
      </c>
      <c r="F28" s="1000">
        <f t="shared" si="3"/>
        <v>424972</v>
      </c>
      <c r="G28" s="1000">
        <f t="shared" si="3"/>
        <v>473424</v>
      </c>
      <c r="H28" s="1000">
        <f t="shared" si="3"/>
        <v>433775</v>
      </c>
      <c r="I28" s="1000">
        <f t="shared" si="3"/>
        <v>523698</v>
      </c>
      <c r="J28" s="1000">
        <f t="shared" si="3"/>
        <v>498666</v>
      </c>
      <c r="K28" s="1000">
        <f t="shared" si="3"/>
        <v>538816</v>
      </c>
      <c r="L28" s="1000">
        <f t="shared" si="3"/>
        <v>493879</v>
      </c>
      <c r="M28" s="1000">
        <f t="shared" si="3"/>
        <v>537533</v>
      </c>
      <c r="N28" s="1000">
        <f t="shared" si="3"/>
        <v>483817</v>
      </c>
      <c r="O28" s="1175" t="s">
        <v>169</v>
      </c>
      <c r="P28" s="1175"/>
      <c r="Q28" s="1174" t="s">
        <v>32</v>
      </c>
      <c r="R28" s="1174"/>
      <c r="S28" s="819">
        <f>SUM(S8:S27)</f>
        <v>494157</v>
      </c>
      <c r="T28" s="819">
        <f t="shared" ref="T28:AB28" si="4">SUM(T8:T27)</f>
        <v>440855</v>
      </c>
      <c r="U28" s="819">
        <f t="shared" si="4"/>
        <v>233353</v>
      </c>
      <c r="V28" s="819">
        <f t="shared" si="4"/>
        <v>200474</v>
      </c>
      <c r="W28" s="819">
        <f t="shared" si="4"/>
        <v>119185</v>
      </c>
      <c r="X28" s="819">
        <f t="shared" si="4"/>
        <v>84756</v>
      </c>
      <c r="Y28" s="819">
        <f t="shared" si="4"/>
        <v>58670</v>
      </c>
      <c r="Z28" s="819">
        <f t="shared" si="4"/>
        <v>35512</v>
      </c>
      <c r="AA28" s="819">
        <f t="shared" si="4"/>
        <v>16653</v>
      </c>
      <c r="AB28" s="819">
        <f t="shared" si="4"/>
        <v>8840</v>
      </c>
      <c r="AC28" s="819">
        <f t="shared" si="0"/>
        <v>3489989</v>
      </c>
      <c r="AD28" s="819">
        <f t="shared" si="1"/>
        <v>3147138</v>
      </c>
      <c r="AE28" s="819">
        <f t="shared" si="2"/>
        <v>6637127</v>
      </c>
      <c r="AF28" s="1175" t="s">
        <v>169</v>
      </c>
      <c r="AG28" s="1175"/>
    </row>
    <row r="29" spans="1:33" ht="13.5" thickTop="1">
      <c r="S29" s="336"/>
      <c r="T29" s="336"/>
      <c r="U29" s="336"/>
      <c r="V29" s="336"/>
      <c r="W29" s="336"/>
      <c r="X29" s="336"/>
      <c r="Y29" s="336"/>
      <c r="Z29" s="336"/>
      <c r="AA29" s="336"/>
      <c r="AB29" s="336"/>
      <c r="AC29" s="336"/>
      <c r="AD29" s="336"/>
      <c r="AE29" s="336"/>
    </row>
    <row r="30" spans="1:33">
      <c r="S30" s="336"/>
      <c r="T30" s="336"/>
      <c r="U30" s="336"/>
      <c r="V30" s="336"/>
      <c r="W30" s="336"/>
      <c r="X30" s="336"/>
      <c r="Y30" s="336"/>
      <c r="Z30" s="336"/>
      <c r="AA30" s="336"/>
      <c r="AB30" s="336"/>
      <c r="AC30" s="336"/>
      <c r="AD30" s="336"/>
      <c r="AE30" s="336"/>
    </row>
    <row r="31" spans="1:33">
      <c r="S31" s="336"/>
      <c r="T31" s="336"/>
      <c r="U31" s="336"/>
      <c r="V31" s="336"/>
      <c r="W31" s="336"/>
      <c r="X31" s="336"/>
      <c r="Y31" s="336"/>
      <c r="Z31" s="336"/>
      <c r="AA31" s="336"/>
      <c r="AB31" s="336"/>
      <c r="AC31" s="336"/>
      <c r="AD31" s="336"/>
      <c r="AE31" s="336"/>
    </row>
    <row r="32" spans="1:33">
      <c r="S32" s="336"/>
      <c r="T32" s="336"/>
      <c r="U32" s="336"/>
      <c r="V32" s="336"/>
      <c r="W32" s="336"/>
      <c r="X32" s="336"/>
      <c r="Y32" s="336"/>
      <c r="Z32" s="336"/>
      <c r="AA32" s="336"/>
      <c r="AB32" s="336"/>
      <c r="AC32" s="336"/>
      <c r="AD32" s="336"/>
      <c r="AE32" s="336"/>
    </row>
    <row r="38" spans="17:17">
      <c r="Q38" s="82" t="s">
        <v>305</v>
      </c>
    </row>
  </sheetData>
  <mergeCells count="96">
    <mergeCell ref="Q3:S3"/>
    <mergeCell ref="A3:C3"/>
    <mergeCell ref="Q26:R26"/>
    <mergeCell ref="AF26:AG26"/>
    <mergeCell ref="Q27:R27"/>
    <mergeCell ref="AF27:AG27"/>
    <mergeCell ref="AF9:AG9"/>
    <mergeCell ref="Q10:R10"/>
    <mergeCell ref="AF10:AG10"/>
    <mergeCell ref="Q11:R11"/>
    <mergeCell ref="AF11:AG11"/>
    <mergeCell ref="AF4:AG7"/>
    <mergeCell ref="S5:T5"/>
    <mergeCell ref="U5:V5"/>
    <mergeCell ref="W5:X5"/>
    <mergeCell ref="Y5:Z5"/>
    <mergeCell ref="AF28:AG28"/>
    <mergeCell ref="Q12:Q17"/>
    <mergeCell ref="AG12:AG17"/>
    <mergeCell ref="Q19:R19"/>
    <mergeCell ref="AF19:AG19"/>
    <mergeCell ref="AF25:AG25"/>
    <mergeCell ref="AF20:AG20"/>
    <mergeCell ref="Q21:R21"/>
    <mergeCell ref="AF21:AG21"/>
    <mergeCell ref="Q22:R22"/>
    <mergeCell ref="AF22:AG22"/>
    <mergeCell ref="Q23:R23"/>
    <mergeCell ref="AF23:AG23"/>
    <mergeCell ref="Q24:R24"/>
    <mergeCell ref="AF24:AG24"/>
    <mergeCell ref="Q28:R28"/>
    <mergeCell ref="AC5:AE5"/>
    <mergeCell ref="U4:V4"/>
    <mergeCell ref="W4:X4"/>
    <mergeCell ref="Y4:Z4"/>
    <mergeCell ref="AA4:AB4"/>
    <mergeCell ref="AC4:AE4"/>
    <mergeCell ref="AF8:AG8"/>
    <mergeCell ref="AA5:AB5"/>
    <mergeCell ref="A28:B28"/>
    <mergeCell ref="O28:P28"/>
    <mergeCell ref="Q9:R9"/>
    <mergeCell ref="Q20:R20"/>
    <mergeCell ref="Q25:R25"/>
    <mergeCell ref="A20:B20"/>
    <mergeCell ref="O20:P20"/>
    <mergeCell ref="A21:B21"/>
    <mergeCell ref="O21:P21"/>
    <mergeCell ref="A22:B22"/>
    <mergeCell ref="O22:P22"/>
    <mergeCell ref="A23:B23"/>
    <mergeCell ref="O23:P23"/>
    <mergeCell ref="A24:B24"/>
    <mergeCell ref="A9:B9"/>
    <mergeCell ref="O8:P8"/>
    <mergeCell ref="A8:B8"/>
    <mergeCell ref="A27:B27"/>
    <mergeCell ref="O27:P27"/>
    <mergeCell ref="A25:B25"/>
    <mergeCell ref="O25:P25"/>
    <mergeCell ref="A26:B26"/>
    <mergeCell ref="O26:P26"/>
    <mergeCell ref="O24:P24"/>
    <mergeCell ref="S4:T4"/>
    <mergeCell ref="A19:B19"/>
    <mergeCell ref="O19:P19"/>
    <mergeCell ref="O3:P3"/>
    <mergeCell ref="A4:B7"/>
    <mergeCell ref="C4:D4"/>
    <mergeCell ref="E4:F4"/>
    <mergeCell ref="G4:H4"/>
    <mergeCell ref="I4:J4"/>
    <mergeCell ref="K4:L4"/>
    <mergeCell ref="M4:N4"/>
    <mergeCell ref="O4:P7"/>
    <mergeCell ref="C5:D5"/>
    <mergeCell ref="Q8:R8"/>
    <mergeCell ref="E5:F5"/>
    <mergeCell ref="G5:H5"/>
    <mergeCell ref="A1:P1"/>
    <mergeCell ref="O18:P18"/>
    <mergeCell ref="AF18:AG18"/>
    <mergeCell ref="A2:P2"/>
    <mergeCell ref="K5:L5"/>
    <mergeCell ref="M5:N5"/>
    <mergeCell ref="A10:B10"/>
    <mergeCell ref="O10:P10"/>
    <mergeCell ref="A11:B11"/>
    <mergeCell ref="O11:P11"/>
    <mergeCell ref="A12:A17"/>
    <mergeCell ref="P12:P17"/>
    <mergeCell ref="I5:J5"/>
    <mergeCell ref="O9:P9"/>
    <mergeCell ref="AE3:AG3"/>
    <mergeCell ref="Q4:R7"/>
  </mergeCells>
  <printOptions horizontalCentered="1"/>
  <pageMargins left="1" right="1" top="1" bottom="1" header="1" footer="1"/>
  <pageSetup paperSize="9" scale="80" firstPageNumber="18" orientation="landscape" useFirstPageNumber="1"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S38"/>
  <sheetViews>
    <sheetView rightToLeft="1" view="pageBreakPreview" zoomScale="80" zoomScaleNormal="85" zoomScaleSheetLayoutView="80" workbookViewId="0">
      <selection activeCell="O4" sqref="O4:Q4"/>
    </sheetView>
  </sheetViews>
  <sheetFormatPr defaultRowHeight="12.75"/>
  <cols>
    <col min="1" max="1" width="4.140625" style="82" customWidth="1"/>
    <col min="2" max="2" width="9" style="82" customWidth="1"/>
    <col min="3" max="4" width="8.140625" style="82" customWidth="1"/>
    <col min="5" max="5" width="9.42578125" style="82" customWidth="1"/>
    <col min="6" max="6" width="8.85546875" style="82" customWidth="1"/>
    <col min="7" max="8" width="9" style="82" customWidth="1"/>
    <col min="9" max="13" width="8.140625" style="82" customWidth="1"/>
    <col min="14" max="14" width="6.5703125" style="82" customWidth="1"/>
    <col min="15" max="16" width="9" style="82" customWidth="1"/>
    <col min="17" max="17" width="9.85546875" style="82" customWidth="1"/>
    <col min="18" max="18" width="14.140625" style="82" customWidth="1"/>
    <col min="19" max="19" width="4.140625" style="82" customWidth="1"/>
    <col min="20" max="16384" width="9.140625" style="82"/>
  </cols>
  <sheetData>
    <row r="1" spans="1:19" ht="21" customHeight="1">
      <c r="A1" s="1152" t="s">
        <v>1200</v>
      </c>
      <c r="B1" s="1152"/>
      <c r="C1" s="1152"/>
      <c r="D1" s="1152"/>
      <c r="E1" s="1152"/>
      <c r="F1" s="1152"/>
      <c r="G1" s="1152"/>
      <c r="H1" s="1152"/>
      <c r="I1" s="1152"/>
      <c r="J1" s="1152"/>
      <c r="K1" s="1152"/>
      <c r="L1" s="1152"/>
      <c r="M1" s="1152"/>
      <c r="N1" s="1152"/>
      <c r="O1" s="1152"/>
      <c r="P1" s="1152"/>
      <c r="Q1" s="1152"/>
      <c r="R1" s="114"/>
      <c r="S1" s="114"/>
    </row>
    <row r="2" spans="1:19" ht="21" customHeight="1">
      <c r="A2" s="1206" t="s">
        <v>687</v>
      </c>
      <c r="B2" s="1206"/>
      <c r="C2" s="1206"/>
      <c r="D2" s="1206"/>
      <c r="E2" s="1206"/>
      <c r="F2" s="1206"/>
      <c r="G2" s="1206"/>
      <c r="H2" s="1206"/>
      <c r="I2" s="1206"/>
      <c r="J2" s="1206"/>
      <c r="K2" s="1206"/>
      <c r="L2" s="1206"/>
      <c r="M2" s="1206"/>
      <c r="N2" s="1206"/>
      <c r="O2" s="1206"/>
      <c r="P2" s="1206"/>
      <c r="Q2" s="1206"/>
      <c r="R2" s="1206"/>
      <c r="S2" s="1206"/>
    </row>
    <row r="3" spans="1:19" ht="21" customHeight="1" thickBot="1">
      <c r="A3" s="1153" t="s">
        <v>881</v>
      </c>
      <c r="B3" s="1153"/>
      <c r="C3" s="1153"/>
      <c r="D3" s="1153"/>
      <c r="E3" s="110"/>
      <c r="F3" s="110"/>
      <c r="G3" s="110"/>
      <c r="H3" s="110"/>
      <c r="I3" s="110"/>
      <c r="J3" s="110"/>
      <c r="K3" s="110"/>
      <c r="L3" s="110"/>
      <c r="M3" s="110"/>
      <c r="N3" s="1222"/>
      <c r="O3" s="1222"/>
      <c r="P3" s="1222"/>
      <c r="Q3" s="110" t="s">
        <v>244</v>
      </c>
      <c r="R3" s="1221" t="s">
        <v>688</v>
      </c>
      <c r="S3" s="1221"/>
    </row>
    <row r="4" spans="1:19" ht="21" customHeight="1" thickTop="1">
      <c r="A4" s="1140" t="s">
        <v>40</v>
      </c>
      <c r="B4" s="1140"/>
      <c r="C4" s="1188" t="s">
        <v>41</v>
      </c>
      <c r="D4" s="1188"/>
      <c r="E4" s="1188" t="s">
        <v>42</v>
      </c>
      <c r="F4" s="1140"/>
      <c r="G4" s="1188" t="s">
        <v>43</v>
      </c>
      <c r="H4" s="1140"/>
      <c r="I4" s="1188" t="s">
        <v>73</v>
      </c>
      <c r="J4" s="1140"/>
      <c r="K4" s="1188" t="s">
        <v>44</v>
      </c>
      <c r="L4" s="1188"/>
      <c r="M4" s="1188" t="s">
        <v>74</v>
      </c>
      <c r="N4" s="1140"/>
      <c r="O4" s="1188" t="s">
        <v>1335</v>
      </c>
      <c r="P4" s="1188"/>
      <c r="Q4" s="1188"/>
      <c r="R4" s="1164" t="s">
        <v>168</v>
      </c>
      <c r="S4" s="1164"/>
    </row>
    <row r="5" spans="1:19" ht="21" customHeight="1">
      <c r="A5" s="1141"/>
      <c r="B5" s="1141"/>
      <c r="C5" s="1168" t="s">
        <v>191</v>
      </c>
      <c r="D5" s="1168"/>
      <c r="E5" s="1168" t="s">
        <v>186</v>
      </c>
      <c r="F5" s="1168"/>
      <c r="G5" s="1168" t="s">
        <v>190</v>
      </c>
      <c r="H5" s="1168"/>
      <c r="I5" s="1168" t="s">
        <v>189</v>
      </c>
      <c r="J5" s="1168"/>
      <c r="K5" s="1168" t="s">
        <v>188</v>
      </c>
      <c r="L5" s="1168"/>
      <c r="M5" s="1168" t="s">
        <v>187</v>
      </c>
      <c r="N5" s="1168"/>
      <c r="O5" s="1165" t="s">
        <v>169</v>
      </c>
      <c r="P5" s="1165"/>
      <c r="Q5" s="1165"/>
      <c r="R5" s="1165"/>
      <c r="S5" s="1165"/>
    </row>
    <row r="6" spans="1:19" ht="21.75" customHeight="1">
      <c r="A6" s="1141"/>
      <c r="B6" s="1141"/>
      <c r="C6" s="823" t="s">
        <v>170</v>
      </c>
      <c r="D6" s="823" t="s">
        <v>171</v>
      </c>
      <c r="E6" s="823" t="s">
        <v>33</v>
      </c>
      <c r="F6" s="817" t="s">
        <v>34</v>
      </c>
      <c r="G6" s="823" t="s">
        <v>33</v>
      </c>
      <c r="H6" s="817" t="s">
        <v>34</v>
      </c>
      <c r="I6" s="823" t="s">
        <v>33</v>
      </c>
      <c r="J6" s="817" t="s">
        <v>34</v>
      </c>
      <c r="K6" s="823" t="s">
        <v>33</v>
      </c>
      <c r="L6" s="817" t="s">
        <v>34</v>
      </c>
      <c r="M6" s="823" t="s">
        <v>33</v>
      </c>
      <c r="N6" s="817" t="s">
        <v>34</v>
      </c>
      <c r="O6" s="823" t="s">
        <v>33</v>
      </c>
      <c r="P6" s="817" t="s">
        <v>34</v>
      </c>
      <c r="Q6" s="817" t="s">
        <v>35</v>
      </c>
      <c r="R6" s="1165"/>
      <c r="S6" s="1165"/>
    </row>
    <row r="7" spans="1:19" ht="21" customHeight="1" thickBot="1">
      <c r="A7" s="1142"/>
      <c r="B7" s="1142"/>
      <c r="C7" s="822" t="s">
        <v>173</v>
      </c>
      <c r="D7" s="822" t="s">
        <v>172</v>
      </c>
      <c r="E7" s="822" t="s">
        <v>173</v>
      </c>
      <c r="F7" s="822" t="s">
        <v>172</v>
      </c>
      <c r="G7" s="822" t="s">
        <v>173</v>
      </c>
      <c r="H7" s="822" t="s">
        <v>172</v>
      </c>
      <c r="I7" s="822" t="s">
        <v>173</v>
      </c>
      <c r="J7" s="822" t="s">
        <v>172</v>
      </c>
      <c r="K7" s="822" t="s">
        <v>173</v>
      </c>
      <c r="L7" s="822" t="s">
        <v>172</v>
      </c>
      <c r="M7" s="822" t="s">
        <v>173</v>
      </c>
      <c r="N7" s="822" t="s">
        <v>172</v>
      </c>
      <c r="O7" s="822" t="s">
        <v>173</v>
      </c>
      <c r="P7" s="822" t="s">
        <v>172</v>
      </c>
      <c r="Q7" s="821" t="s">
        <v>169</v>
      </c>
      <c r="R7" s="1166"/>
      <c r="S7" s="1166"/>
    </row>
    <row r="8" spans="1:19" ht="18.95" customHeight="1">
      <c r="A8" s="1183" t="s">
        <v>52</v>
      </c>
      <c r="B8" s="1183"/>
      <c r="C8" s="823">
        <v>4770</v>
      </c>
      <c r="D8" s="823">
        <v>4594</v>
      </c>
      <c r="E8" s="823">
        <v>41721</v>
      </c>
      <c r="F8" s="823">
        <v>39116</v>
      </c>
      <c r="G8" s="823">
        <v>11258</v>
      </c>
      <c r="H8" s="823">
        <v>10548</v>
      </c>
      <c r="I8" s="823">
        <v>4319</v>
      </c>
      <c r="J8" s="823">
        <v>3870</v>
      </c>
      <c r="K8" s="823">
        <v>2189</v>
      </c>
      <c r="L8" s="823">
        <v>2044</v>
      </c>
      <c r="M8" s="823">
        <v>503</v>
      </c>
      <c r="N8" s="823">
        <v>399</v>
      </c>
      <c r="O8" s="823">
        <f>SUM(C8,E8,G8,I8,K8,M8)</f>
        <v>64760</v>
      </c>
      <c r="P8" s="823">
        <f>SUM(D8,F8,H8,J8,L8,N8)</f>
        <v>60571</v>
      </c>
      <c r="Q8" s="817">
        <f>SUM(O8:P8)</f>
        <v>125331</v>
      </c>
      <c r="R8" s="1197" t="s">
        <v>583</v>
      </c>
      <c r="S8" s="1197"/>
    </row>
    <row r="9" spans="1:19" ht="18.95" customHeight="1">
      <c r="A9" s="1170" t="s">
        <v>53</v>
      </c>
      <c r="B9" s="1170"/>
      <c r="C9" s="86">
        <v>4302</v>
      </c>
      <c r="D9" s="86">
        <v>3329</v>
      </c>
      <c r="E9" s="86">
        <v>24574</v>
      </c>
      <c r="F9" s="86">
        <v>22999</v>
      </c>
      <c r="G9" s="86">
        <v>4232</v>
      </c>
      <c r="H9" s="86">
        <v>4202</v>
      </c>
      <c r="I9" s="86">
        <v>1312</v>
      </c>
      <c r="J9" s="86">
        <v>1031</v>
      </c>
      <c r="K9" s="86">
        <v>1558</v>
      </c>
      <c r="L9" s="86">
        <v>1286</v>
      </c>
      <c r="M9" s="86">
        <v>1550</v>
      </c>
      <c r="N9" s="86">
        <v>932</v>
      </c>
      <c r="O9" s="697">
        <f t="shared" ref="O9:O27" si="0">SUM(C9,E9,G9,I9,K9,M9)</f>
        <v>37528</v>
      </c>
      <c r="P9" s="697">
        <f t="shared" ref="P9:P27" si="1">SUM(D9,F9,H9,J9,L9,N9)</f>
        <v>33779</v>
      </c>
      <c r="Q9" s="813">
        <f t="shared" ref="Q9:Q27" si="2">SUM(O9:P9)</f>
        <v>71307</v>
      </c>
      <c r="R9" s="1159" t="s">
        <v>284</v>
      </c>
      <c r="S9" s="1159"/>
    </row>
    <row r="10" spans="1:19" ht="18.95" customHeight="1">
      <c r="A10" s="1170" t="s">
        <v>54</v>
      </c>
      <c r="B10" s="1170"/>
      <c r="C10" s="86">
        <v>2617</v>
      </c>
      <c r="D10" s="86">
        <v>2163</v>
      </c>
      <c r="E10" s="86">
        <v>18648</v>
      </c>
      <c r="F10" s="86">
        <v>18130</v>
      </c>
      <c r="G10" s="86">
        <v>3471</v>
      </c>
      <c r="H10" s="86">
        <v>3489</v>
      </c>
      <c r="I10" s="86">
        <v>772</v>
      </c>
      <c r="J10" s="86">
        <v>733</v>
      </c>
      <c r="K10" s="86">
        <v>201</v>
      </c>
      <c r="L10" s="86">
        <v>199</v>
      </c>
      <c r="M10" s="86">
        <v>63</v>
      </c>
      <c r="N10" s="86">
        <v>60</v>
      </c>
      <c r="O10" s="697">
        <f t="shared" si="0"/>
        <v>25772</v>
      </c>
      <c r="P10" s="697">
        <f t="shared" si="1"/>
        <v>24774</v>
      </c>
      <c r="Q10" s="813">
        <f t="shared" si="2"/>
        <v>50546</v>
      </c>
      <c r="R10" s="1178" t="s">
        <v>175</v>
      </c>
      <c r="S10" s="1178"/>
    </row>
    <row r="11" spans="1:19" ht="18.95" customHeight="1">
      <c r="A11" s="1170" t="s">
        <v>55</v>
      </c>
      <c r="B11" s="1170"/>
      <c r="C11" s="86">
        <v>2341</v>
      </c>
      <c r="D11" s="86">
        <v>2373</v>
      </c>
      <c r="E11" s="86">
        <v>21859</v>
      </c>
      <c r="F11" s="86">
        <v>21172</v>
      </c>
      <c r="G11" s="86">
        <v>3904</v>
      </c>
      <c r="H11" s="86">
        <v>3284</v>
      </c>
      <c r="I11" s="86">
        <v>757</v>
      </c>
      <c r="J11" s="86">
        <v>597</v>
      </c>
      <c r="K11" s="86">
        <v>172</v>
      </c>
      <c r="L11" s="86">
        <v>108</v>
      </c>
      <c r="M11" s="86">
        <v>39</v>
      </c>
      <c r="N11" s="86">
        <v>24</v>
      </c>
      <c r="O11" s="697">
        <f t="shared" si="0"/>
        <v>29072</v>
      </c>
      <c r="P11" s="697">
        <f t="shared" si="1"/>
        <v>27558</v>
      </c>
      <c r="Q11" s="813">
        <f t="shared" si="2"/>
        <v>56630</v>
      </c>
      <c r="R11" s="1178" t="s">
        <v>676</v>
      </c>
      <c r="S11" s="1178"/>
    </row>
    <row r="12" spans="1:19" ht="18.95" customHeight="1">
      <c r="A12" s="1219" t="s">
        <v>279</v>
      </c>
      <c r="B12" s="105" t="s">
        <v>250</v>
      </c>
      <c r="C12" s="86">
        <v>1384</v>
      </c>
      <c r="D12" s="86">
        <v>1502</v>
      </c>
      <c r="E12" s="86">
        <v>18776</v>
      </c>
      <c r="F12" s="86">
        <v>18130</v>
      </c>
      <c r="G12" s="86">
        <v>2837</v>
      </c>
      <c r="H12" s="86">
        <v>2360</v>
      </c>
      <c r="I12" s="86">
        <v>707</v>
      </c>
      <c r="J12" s="86">
        <v>533</v>
      </c>
      <c r="K12" s="86">
        <v>120</v>
      </c>
      <c r="L12" s="86">
        <v>90</v>
      </c>
      <c r="M12" s="86">
        <v>22</v>
      </c>
      <c r="N12" s="86">
        <v>18</v>
      </c>
      <c r="O12" s="697">
        <f t="shared" si="0"/>
        <v>23846</v>
      </c>
      <c r="P12" s="697">
        <f t="shared" si="1"/>
        <v>22633</v>
      </c>
      <c r="Q12" s="813">
        <f t="shared" si="2"/>
        <v>46479</v>
      </c>
      <c r="R12" s="367" t="s">
        <v>288</v>
      </c>
      <c r="S12" s="1220" t="s">
        <v>167</v>
      </c>
    </row>
    <row r="13" spans="1:19" ht="18.95" customHeight="1">
      <c r="A13" s="1219"/>
      <c r="B13" s="105" t="s">
        <v>251</v>
      </c>
      <c r="C13" s="86">
        <v>2935</v>
      </c>
      <c r="D13" s="86">
        <v>2532</v>
      </c>
      <c r="E13" s="86">
        <v>34891</v>
      </c>
      <c r="F13" s="86">
        <v>33991</v>
      </c>
      <c r="G13" s="86">
        <v>6312</v>
      </c>
      <c r="H13" s="86">
        <v>5242</v>
      </c>
      <c r="I13" s="86">
        <v>1938</v>
      </c>
      <c r="J13" s="86">
        <v>1649</v>
      </c>
      <c r="K13" s="86">
        <v>603</v>
      </c>
      <c r="L13" s="86">
        <v>502</v>
      </c>
      <c r="M13" s="86">
        <v>189</v>
      </c>
      <c r="N13" s="86">
        <v>109</v>
      </c>
      <c r="O13" s="697">
        <f t="shared" si="0"/>
        <v>46868</v>
      </c>
      <c r="P13" s="697">
        <f t="shared" si="1"/>
        <v>44025</v>
      </c>
      <c r="Q13" s="813">
        <f t="shared" si="2"/>
        <v>90893</v>
      </c>
      <c r="R13" s="367" t="s">
        <v>289</v>
      </c>
      <c r="S13" s="1220"/>
    </row>
    <row r="14" spans="1:19" ht="18.95" customHeight="1">
      <c r="A14" s="1219"/>
      <c r="B14" s="105" t="s">
        <v>252</v>
      </c>
      <c r="C14" s="86">
        <v>1267</v>
      </c>
      <c r="D14" s="86">
        <v>1145</v>
      </c>
      <c r="E14" s="86">
        <v>14227</v>
      </c>
      <c r="F14" s="86">
        <v>13830</v>
      </c>
      <c r="G14" s="86">
        <v>2923</v>
      </c>
      <c r="H14" s="86">
        <v>3205</v>
      </c>
      <c r="I14" s="86">
        <v>656</v>
      </c>
      <c r="J14" s="86">
        <v>720</v>
      </c>
      <c r="K14" s="86">
        <v>133</v>
      </c>
      <c r="L14" s="86">
        <v>130</v>
      </c>
      <c r="M14" s="86">
        <v>22</v>
      </c>
      <c r="N14" s="86">
        <v>25</v>
      </c>
      <c r="O14" s="697">
        <f t="shared" si="0"/>
        <v>19228</v>
      </c>
      <c r="P14" s="697">
        <f t="shared" si="1"/>
        <v>19055</v>
      </c>
      <c r="Q14" s="813">
        <f t="shared" si="2"/>
        <v>38283</v>
      </c>
      <c r="R14" s="367" t="s">
        <v>290</v>
      </c>
      <c r="S14" s="1220"/>
    </row>
    <row r="15" spans="1:19" ht="18.95" customHeight="1">
      <c r="A15" s="1219"/>
      <c r="B15" s="105" t="s">
        <v>259</v>
      </c>
      <c r="C15" s="86">
        <v>1107</v>
      </c>
      <c r="D15" s="86">
        <v>926</v>
      </c>
      <c r="E15" s="86">
        <v>11076</v>
      </c>
      <c r="F15" s="86">
        <v>11015</v>
      </c>
      <c r="G15" s="86">
        <v>1792</v>
      </c>
      <c r="H15" s="86">
        <v>1497</v>
      </c>
      <c r="I15" s="86">
        <v>415</v>
      </c>
      <c r="J15" s="86">
        <v>387</v>
      </c>
      <c r="K15" s="86">
        <v>151</v>
      </c>
      <c r="L15" s="86">
        <v>139</v>
      </c>
      <c r="M15" s="86">
        <v>45</v>
      </c>
      <c r="N15" s="86">
        <v>25</v>
      </c>
      <c r="O15" s="697">
        <f t="shared" si="0"/>
        <v>14586</v>
      </c>
      <c r="P15" s="697">
        <f t="shared" si="1"/>
        <v>13989</v>
      </c>
      <c r="Q15" s="813">
        <f t="shared" si="2"/>
        <v>28575</v>
      </c>
      <c r="R15" s="367" t="s">
        <v>291</v>
      </c>
      <c r="S15" s="1220"/>
    </row>
    <row r="16" spans="1:19" ht="18.95" customHeight="1">
      <c r="A16" s="1219"/>
      <c r="B16" s="105" t="s">
        <v>260</v>
      </c>
      <c r="C16" s="86">
        <v>1749</v>
      </c>
      <c r="D16" s="86">
        <v>1718</v>
      </c>
      <c r="E16" s="86">
        <v>21387</v>
      </c>
      <c r="F16" s="86">
        <v>20225</v>
      </c>
      <c r="G16" s="86">
        <v>3251</v>
      </c>
      <c r="H16" s="86">
        <v>2677</v>
      </c>
      <c r="I16" s="86">
        <v>752</v>
      </c>
      <c r="J16" s="86">
        <v>611</v>
      </c>
      <c r="K16" s="86">
        <v>249</v>
      </c>
      <c r="L16" s="86">
        <v>147</v>
      </c>
      <c r="M16" s="86">
        <v>69</v>
      </c>
      <c r="N16" s="86">
        <v>48</v>
      </c>
      <c r="O16" s="697">
        <f t="shared" si="0"/>
        <v>27457</v>
      </c>
      <c r="P16" s="697">
        <f t="shared" si="1"/>
        <v>25426</v>
      </c>
      <c r="Q16" s="813">
        <f t="shared" si="2"/>
        <v>52883</v>
      </c>
      <c r="R16" s="367" t="s">
        <v>292</v>
      </c>
      <c r="S16" s="1220"/>
    </row>
    <row r="17" spans="1:19" ht="18.95" customHeight="1">
      <c r="A17" s="1219"/>
      <c r="B17" s="105" t="s">
        <v>255</v>
      </c>
      <c r="C17" s="86">
        <v>1331</v>
      </c>
      <c r="D17" s="86">
        <v>1296</v>
      </c>
      <c r="E17" s="86">
        <v>14504</v>
      </c>
      <c r="F17" s="86">
        <v>13940</v>
      </c>
      <c r="G17" s="86">
        <v>2928</v>
      </c>
      <c r="H17" s="86">
        <v>2293</v>
      </c>
      <c r="I17" s="86">
        <v>658</v>
      </c>
      <c r="J17" s="86">
        <v>497</v>
      </c>
      <c r="K17" s="86">
        <v>173</v>
      </c>
      <c r="L17" s="86">
        <v>160</v>
      </c>
      <c r="M17" s="86">
        <v>29</v>
      </c>
      <c r="N17" s="86">
        <v>28</v>
      </c>
      <c r="O17" s="697">
        <f t="shared" si="0"/>
        <v>19623</v>
      </c>
      <c r="P17" s="697">
        <f t="shared" si="1"/>
        <v>18214</v>
      </c>
      <c r="Q17" s="813">
        <f t="shared" si="2"/>
        <v>37837</v>
      </c>
      <c r="R17" s="367" t="s">
        <v>293</v>
      </c>
      <c r="S17" s="1220"/>
    </row>
    <row r="18" spans="1:19" ht="18.95" customHeight="1">
      <c r="A18" s="1170" t="s">
        <v>63</v>
      </c>
      <c r="B18" s="1170"/>
      <c r="C18" s="86">
        <v>3274</v>
      </c>
      <c r="D18" s="86">
        <v>2956</v>
      </c>
      <c r="E18" s="86">
        <v>25509</v>
      </c>
      <c r="F18" s="86">
        <v>23771</v>
      </c>
      <c r="G18" s="86">
        <v>7501</v>
      </c>
      <c r="H18" s="86">
        <v>7238</v>
      </c>
      <c r="I18" s="86">
        <v>2528</v>
      </c>
      <c r="J18" s="86">
        <v>2663</v>
      </c>
      <c r="K18" s="86">
        <v>814</v>
      </c>
      <c r="L18" s="86">
        <v>942</v>
      </c>
      <c r="M18" s="86">
        <v>342</v>
      </c>
      <c r="N18" s="86">
        <v>452</v>
      </c>
      <c r="O18" s="697">
        <f t="shared" si="0"/>
        <v>39968</v>
      </c>
      <c r="P18" s="697">
        <f t="shared" si="1"/>
        <v>38022</v>
      </c>
      <c r="Q18" s="813">
        <f t="shared" si="2"/>
        <v>77990</v>
      </c>
      <c r="R18" s="1178" t="s">
        <v>281</v>
      </c>
      <c r="S18" s="1178"/>
    </row>
    <row r="19" spans="1:19" ht="18.95" customHeight="1">
      <c r="A19" s="1170" t="s">
        <v>64</v>
      </c>
      <c r="B19" s="1170"/>
      <c r="C19" s="86">
        <v>2569</v>
      </c>
      <c r="D19" s="86">
        <v>2708</v>
      </c>
      <c r="E19" s="86">
        <v>28105</v>
      </c>
      <c r="F19" s="86">
        <v>25513</v>
      </c>
      <c r="G19" s="86">
        <v>6779</v>
      </c>
      <c r="H19" s="86">
        <v>6613</v>
      </c>
      <c r="I19" s="86">
        <v>2294</v>
      </c>
      <c r="J19" s="86">
        <v>1904</v>
      </c>
      <c r="K19" s="86">
        <v>743</v>
      </c>
      <c r="L19" s="86">
        <v>711</v>
      </c>
      <c r="M19" s="86">
        <v>406</v>
      </c>
      <c r="N19" s="86">
        <v>377</v>
      </c>
      <c r="O19" s="697">
        <f t="shared" si="0"/>
        <v>40896</v>
      </c>
      <c r="P19" s="697">
        <f t="shared" si="1"/>
        <v>37826</v>
      </c>
      <c r="Q19" s="813">
        <f t="shared" si="2"/>
        <v>78722</v>
      </c>
      <c r="R19" s="1178" t="s">
        <v>177</v>
      </c>
      <c r="S19" s="1178"/>
    </row>
    <row r="20" spans="1:19" ht="18.95" customHeight="1">
      <c r="A20" s="1170" t="s">
        <v>65</v>
      </c>
      <c r="B20" s="1170"/>
      <c r="C20" s="86">
        <v>1516</v>
      </c>
      <c r="D20" s="86">
        <v>1526</v>
      </c>
      <c r="E20" s="86">
        <v>17699</v>
      </c>
      <c r="F20" s="86">
        <v>17501</v>
      </c>
      <c r="G20" s="86">
        <v>4654</v>
      </c>
      <c r="H20" s="86">
        <v>4393</v>
      </c>
      <c r="I20" s="86">
        <v>1317</v>
      </c>
      <c r="J20" s="86">
        <v>1153</v>
      </c>
      <c r="K20" s="86">
        <v>473</v>
      </c>
      <c r="L20" s="86">
        <v>519</v>
      </c>
      <c r="M20" s="86">
        <v>122</v>
      </c>
      <c r="N20" s="86">
        <v>84</v>
      </c>
      <c r="O20" s="697">
        <f t="shared" si="0"/>
        <v>25781</v>
      </c>
      <c r="P20" s="697">
        <f t="shared" si="1"/>
        <v>25176</v>
      </c>
      <c r="Q20" s="813">
        <f t="shared" si="2"/>
        <v>50957</v>
      </c>
      <c r="R20" s="1178" t="s">
        <v>178</v>
      </c>
      <c r="S20" s="1178"/>
    </row>
    <row r="21" spans="1:19" ht="18.95" customHeight="1">
      <c r="A21" s="1170" t="s">
        <v>66</v>
      </c>
      <c r="B21" s="1170"/>
      <c r="C21" s="86">
        <v>1513</v>
      </c>
      <c r="D21" s="86">
        <v>1559</v>
      </c>
      <c r="E21" s="86">
        <v>19640</v>
      </c>
      <c r="F21" s="86">
        <v>19071</v>
      </c>
      <c r="G21" s="86">
        <v>5620</v>
      </c>
      <c r="H21" s="86">
        <v>5402</v>
      </c>
      <c r="I21" s="86">
        <v>1906</v>
      </c>
      <c r="J21" s="86">
        <v>1647</v>
      </c>
      <c r="K21" s="86">
        <v>663</v>
      </c>
      <c r="L21" s="86">
        <v>566</v>
      </c>
      <c r="M21" s="86">
        <v>218</v>
      </c>
      <c r="N21" s="86">
        <v>156</v>
      </c>
      <c r="O21" s="697">
        <f t="shared" si="0"/>
        <v>29560</v>
      </c>
      <c r="P21" s="697">
        <f t="shared" si="1"/>
        <v>28401</v>
      </c>
      <c r="Q21" s="813">
        <f t="shared" si="2"/>
        <v>57961</v>
      </c>
      <c r="R21" s="1178" t="s">
        <v>285</v>
      </c>
      <c r="S21" s="1178"/>
    </row>
    <row r="22" spans="1:19" ht="18.95" customHeight="1">
      <c r="A22" s="1170" t="s">
        <v>133</v>
      </c>
      <c r="B22" s="1170"/>
      <c r="C22" s="86">
        <v>1229</v>
      </c>
      <c r="D22" s="86">
        <v>1190</v>
      </c>
      <c r="E22" s="86">
        <v>18451</v>
      </c>
      <c r="F22" s="86">
        <v>16751</v>
      </c>
      <c r="G22" s="86">
        <v>4053</v>
      </c>
      <c r="H22" s="86">
        <v>3642</v>
      </c>
      <c r="I22" s="86">
        <v>1160</v>
      </c>
      <c r="J22" s="86">
        <v>1157</v>
      </c>
      <c r="K22" s="86">
        <v>253</v>
      </c>
      <c r="L22" s="86">
        <v>239</v>
      </c>
      <c r="M22" s="86">
        <v>58</v>
      </c>
      <c r="N22" s="86">
        <v>44</v>
      </c>
      <c r="O22" s="697">
        <f t="shared" si="0"/>
        <v>25204</v>
      </c>
      <c r="P22" s="697">
        <f t="shared" si="1"/>
        <v>23023</v>
      </c>
      <c r="Q22" s="813">
        <f t="shared" si="2"/>
        <v>48227</v>
      </c>
      <c r="R22" s="1178" t="s">
        <v>853</v>
      </c>
      <c r="S22" s="1178"/>
    </row>
    <row r="23" spans="1:19" ht="18.95" customHeight="1">
      <c r="A23" s="1170" t="s">
        <v>68</v>
      </c>
      <c r="B23" s="1170"/>
      <c r="C23" s="86">
        <v>897</v>
      </c>
      <c r="D23" s="86">
        <v>776</v>
      </c>
      <c r="E23" s="86">
        <v>11406</v>
      </c>
      <c r="F23" s="86">
        <v>10675</v>
      </c>
      <c r="G23" s="86">
        <v>3899</v>
      </c>
      <c r="H23" s="86">
        <v>3252</v>
      </c>
      <c r="I23" s="86">
        <v>1056</v>
      </c>
      <c r="J23" s="86">
        <v>810</v>
      </c>
      <c r="K23" s="86">
        <v>293</v>
      </c>
      <c r="L23" s="86">
        <v>250</v>
      </c>
      <c r="M23" s="86">
        <v>82</v>
      </c>
      <c r="N23" s="86">
        <v>54</v>
      </c>
      <c r="O23" s="697">
        <f t="shared" si="0"/>
        <v>17633</v>
      </c>
      <c r="P23" s="697">
        <f t="shared" si="1"/>
        <v>15817</v>
      </c>
      <c r="Q23" s="813">
        <f t="shared" si="2"/>
        <v>33450</v>
      </c>
      <c r="R23" s="1178" t="s">
        <v>287</v>
      </c>
      <c r="S23" s="1178"/>
    </row>
    <row r="24" spans="1:19" ht="18.95" customHeight="1">
      <c r="A24" s="1170" t="s">
        <v>69</v>
      </c>
      <c r="B24" s="1170"/>
      <c r="C24" s="86">
        <v>1424</v>
      </c>
      <c r="D24" s="86">
        <v>1396</v>
      </c>
      <c r="E24" s="86">
        <v>18662</v>
      </c>
      <c r="F24" s="86">
        <v>17007</v>
      </c>
      <c r="G24" s="86">
        <v>6064</v>
      </c>
      <c r="H24" s="86">
        <v>5524</v>
      </c>
      <c r="I24" s="86">
        <v>1437</v>
      </c>
      <c r="J24" s="86">
        <v>1060</v>
      </c>
      <c r="K24" s="86">
        <v>203</v>
      </c>
      <c r="L24" s="86">
        <v>225</v>
      </c>
      <c r="M24" s="86">
        <v>108</v>
      </c>
      <c r="N24" s="86">
        <v>81</v>
      </c>
      <c r="O24" s="697">
        <f t="shared" si="0"/>
        <v>27898</v>
      </c>
      <c r="P24" s="697">
        <f t="shared" si="1"/>
        <v>25293</v>
      </c>
      <c r="Q24" s="813">
        <f t="shared" si="2"/>
        <v>53191</v>
      </c>
      <c r="R24" s="1178" t="s">
        <v>182</v>
      </c>
      <c r="S24" s="1178"/>
    </row>
    <row r="25" spans="1:19" ht="18.95" customHeight="1">
      <c r="A25" s="1170" t="s">
        <v>70</v>
      </c>
      <c r="B25" s="1170"/>
      <c r="C25" s="86">
        <v>3020</v>
      </c>
      <c r="D25" s="86">
        <v>3320</v>
      </c>
      <c r="E25" s="86">
        <v>28198</v>
      </c>
      <c r="F25" s="86">
        <v>24841</v>
      </c>
      <c r="G25" s="86">
        <v>8432</v>
      </c>
      <c r="H25" s="86">
        <v>8385</v>
      </c>
      <c r="I25" s="86">
        <v>2223</v>
      </c>
      <c r="J25" s="86">
        <v>2260</v>
      </c>
      <c r="K25" s="86">
        <v>728</v>
      </c>
      <c r="L25" s="86">
        <v>615</v>
      </c>
      <c r="M25" s="86">
        <v>226</v>
      </c>
      <c r="N25" s="86">
        <v>241</v>
      </c>
      <c r="O25" s="697">
        <f t="shared" si="0"/>
        <v>42827</v>
      </c>
      <c r="P25" s="697">
        <f t="shared" si="1"/>
        <v>39662</v>
      </c>
      <c r="Q25" s="813">
        <f>SUM(O25:P25)</f>
        <v>82489</v>
      </c>
      <c r="R25" s="1178" t="s">
        <v>183</v>
      </c>
      <c r="S25" s="1178"/>
    </row>
    <row r="26" spans="1:19" ht="18.95" customHeight="1">
      <c r="A26" s="1170" t="s">
        <v>71</v>
      </c>
      <c r="B26" s="1170"/>
      <c r="C26" s="86">
        <v>2184</v>
      </c>
      <c r="D26" s="86">
        <v>1599</v>
      </c>
      <c r="E26" s="86">
        <v>18328</v>
      </c>
      <c r="F26" s="86">
        <v>15873</v>
      </c>
      <c r="G26" s="86">
        <v>7952</v>
      </c>
      <c r="H26" s="86">
        <v>5398</v>
      </c>
      <c r="I26" s="86">
        <v>2694</v>
      </c>
      <c r="J26" s="86">
        <v>3212</v>
      </c>
      <c r="K26" s="86">
        <v>1421</v>
      </c>
      <c r="L26" s="86">
        <v>1255</v>
      </c>
      <c r="M26" s="86">
        <v>1119</v>
      </c>
      <c r="N26" s="86">
        <v>1047</v>
      </c>
      <c r="O26" s="697">
        <f t="shared" si="0"/>
        <v>33698</v>
      </c>
      <c r="P26" s="697">
        <f t="shared" si="1"/>
        <v>28384</v>
      </c>
      <c r="Q26" s="813">
        <f t="shared" si="2"/>
        <v>62082</v>
      </c>
      <c r="R26" s="1178" t="s">
        <v>671</v>
      </c>
      <c r="S26" s="1178"/>
    </row>
    <row r="27" spans="1:19" ht="18.95" customHeight="1" thickBot="1">
      <c r="A27" s="1191" t="s">
        <v>72</v>
      </c>
      <c r="B27" s="1191"/>
      <c r="C27" s="501">
        <v>3416</v>
      </c>
      <c r="D27" s="501">
        <v>2984</v>
      </c>
      <c r="E27" s="501">
        <v>41994</v>
      </c>
      <c r="F27" s="501">
        <v>41421</v>
      </c>
      <c r="G27" s="501">
        <v>8967</v>
      </c>
      <c r="H27" s="501">
        <v>9221</v>
      </c>
      <c r="I27" s="501">
        <v>2494</v>
      </c>
      <c r="J27" s="501">
        <v>2132</v>
      </c>
      <c r="K27" s="501">
        <v>733</v>
      </c>
      <c r="L27" s="501">
        <v>564</v>
      </c>
      <c r="M27" s="501">
        <v>140</v>
      </c>
      <c r="N27" s="501">
        <v>121</v>
      </c>
      <c r="O27" s="823">
        <f t="shared" si="0"/>
        <v>57744</v>
      </c>
      <c r="P27" s="823">
        <f t="shared" si="1"/>
        <v>56443</v>
      </c>
      <c r="Q27" s="817">
        <f t="shared" si="2"/>
        <v>114187</v>
      </c>
      <c r="R27" s="1218" t="s">
        <v>282</v>
      </c>
      <c r="S27" s="1218"/>
    </row>
    <row r="28" spans="1:19" ht="18.95" customHeight="1" thickBot="1">
      <c r="A28" s="1174" t="s">
        <v>32</v>
      </c>
      <c r="B28" s="1174"/>
      <c r="C28" s="203">
        <f>SUM(C8:C27)</f>
        <v>44845</v>
      </c>
      <c r="D28" s="203">
        <f t="shared" ref="D28:Q28" si="3">SUM(D8:D27)</f>
        <v>41592</v>
      </c>
      <c r="E28" s="203">
        <f t="shared" si="3"/>
        <v>449655</v>
      </c>
      <c r="F28" s="203">
        <f t="shared" si="3"/>
        <v>424972</v>
      </c>
      <c r="G28" s="203">
        <f t="shared" si="3"/>
        <v>106829</v>
      </c>
      <c r="H28" s="203">
        <f t="shared" si="3"/>
        <v>97865</v>
      </c>
      <c r="I28" s="203">
        <f t="shared" si="3"/>
        <v>31395</v>
      </c>
      <c r="J28" s="203">
        <f t="shared" si="3"/>
        <v>28626</v>
      </c>
      <c r="K28" s="203">
        <f t="shared" si="3"/>
        <v>11873</v>
      </c>
      <c r="L28" s="203">
        <f t="shared" si="3"/>
        <v>10691</v>
      </c>
      <c r="M28" s="203">
        <f t="shared" si="3"/>
        <v>5352</v>
      </c>
      <c r="N28" s="203">
        <f t="shared" si="3"/>
        <v>4325</v>
      </c>
      <c r="O28" s="203">
        <f t="shared" si="3"/>
        <v>649949</v>
      </c>
      <c r="P28" s="203">
        <f t="shared" si="3"/>
        <v>608071</v>
      </c>
      <c r="Q28" s="203">
        <f t="shared" si="3"/>
        <v>1258020</v>
      </c>
      <c r="R28" s="1175" t="s">
        <v>169</v>
      </c>
      <c r="S28" s="1175"/>
    </row>
    <row r="29" spans="1:19" ht="21" customHeight="1" thickTop="1">
      <c r="R29" s="332"/>
      <c r="S29" s="332"/>
    </row>
    <row r="30" spans="1:19" ht="21" customHeight="1"/>
    <row r="38" spans="17:17">
      <c r="Q38" s="82" t="s">
        <v>305</v>
      </c>
    </row>
  </sheetData>
  <mergeCells count="53">
    <mergeCell ref="R3:S3"/>
    <mergeCell ref="A1:Q1"/>
    <mergeCell ref="A3:D3"/>
    <mergeCell ref="N3:P3"/>
    <mergeCell ref="A4:B7"/>
    <mergeCell ref="C4:D4"/>
    <mergeCell ref="E4:F4"/>
    <mergeCell ref="G4:H4"/>
    <mergeCell ref="I4:J4"/>
    <mergeCell ref="K4:L4"/>
    <mergeCell ref="M4:N4"/>
    <mergeCell ref="O4:Q4"/>
    <mergeCell ref="A2:S2"/>
    <mergeCell ref="R4:S7"/>
    <mergeCell ref="C5:D5"/>
    <mergeCell ref="O5:Q5"/>
    <mergeCell ref="A9:B9"/>
    <mergeCell ref="R9:S9"/>
    <mergeCell ref="A10:B10"/>
    <mergeCell ref="R10:S10"/>
    <mergeCell ref="R8:S8"/>
    <mergeCell ref="A8:B8"/>
    <mergeCell ref="E5:F5"/>
    <mergeCell ref="G5:H5"/>
    <mergeCell ref="I5:J5"/>
    <mergeCell ref="K5:L5"/>
    <mergeCell ref="M5:N5"/>
    <mergeCell ref="A11:B11"/>
    <mergeCell ref="R11:S11"/>
    <mergeCell ref="R23:S23"/>
    <mergeCell ref="A12:A17"/>
    <mergeCell ref="S12:S17"/>
    <mergeCell ref="A19:B19"/>
    <mergeCell ref="R19:S19"/>
    <mergeCell ref="A20:B20"/>
    <mergeCell ref="R20:S20"/>
    <mergeCell ref="R18:S18"/>
    <mergeCell ref="A18:B18"/>
    <mergeCell ref="A21:B21"/>
    <mergeCell ref="R21:S21"/>
    <mergeCell ref="A22:B22"/>
    <mergeCell ref="R22:S22"/>
    <mergeCell ref="A23:B23"/>
    <mergeCell ref="A27:B27"/>
    <mergeCell ref="R27:S27"/>
    <mergeCell ref="A28:B28"/>
    <mergeCell ref="R28:S28"/>
    <mergeCell ref="A24:B24"/>
    <mergeCell ref="R24:S24"/>
    <mergeCell ref="A25:B25"/>
    <mergeCell ref="R25:S25"/>
    <mergeCell ref="A26:B26"/>
    <mergeCell ref="R26:S26"/>
  </mergeCells>
  <printOptions horizontalCentered="1"/>
  <pageMargins left="0.75" right="0.75" top="1" bottom="1" header="1" footer="1"/>
  <pageSetup paperSize="9" scale="80" firstPageNumber="10" orientation="landscape" useFirstPageNumber="1"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sheetPr>
  <dimension ref="A1:V150"/>
  <sheetViews>
    <sheetView rightToLeft="1" view="pageBreakPreview" topLeftCell="A127" zoomScale="75" zoomScaleSheetLayoutView="75" workbookViewId="0">
      <selection activeCell="M121" sqref="M121:O121"/>
    </sheetView>
  </sheetViews>
  <sheetFormatPr defaultRowHeight="12.75"/>
  <cols>
    <col min="1" max="1" width="3.7109375" style="82" customWidth="1"/>
    <col min="2" max="2" width="9.7109375" style="82" customWidth="1"/>
    <col min="3" max="3" width="10.140625" style="82" customWidth="1"/>
    <col min="4" max="4" width="9.5703125" style="82" customWidth="1"/>
    <col min="5" max="5" width="9.7109375" style="82" customWidth="1"/>
    <col min="6" max="6" width="9" style="82" customWidth="1"/>
    <col min="7" max="7" width="9.85546875" style="82" customWidth="1"/>
    <col min="8" max="8" width="8.7109375" style="82" customWidth="1"/>
    <col min="9" max="9" width="8.85546875" style="82" customWidth="1"/>
    <col min="10" max="10" width="8" style="82" customWidth="1"/>
    <col min="11" max="11" width="9.5703125" style="82" customWidth="1"/>
    <col min="12" max="12" width="8.5703125" style="82" customWidth="1"/>
    <col min="13" max="13" width="9.5703125" style="82" customWidth="1"/>
    <col min="14" max="14" width="9.42578125" style="82" customWidth="1"/>
    <col min="15" max="15" width="11.42578125" style="82" customWidth="1"/>
    <col min="16" max="16" width="14.5703125" style="82" customWidth="1"/>
    <col min="17" max="17" width="4.42578125" style="82" customWidth="1"/>
    <col min="18" max="16384" width="9.140625" style="82"/>
  </cols>
  <sheetData>
    <row r="1" spans="1:17" ht="27.75" customHeight="1">
      <c r="A1" s="1152" t="s">
        <v>1201</v>
      </c>
      <c r="B1" s="1152"/>
      <c r="C1" s="1152"/>
      <c r="D1" s="1152"/>
      <c r="E1" s="1152"/>
      <c r="F1" s="1152"/>
      <c r="G1" s="1152"/>
      <c r="H1" s="1152"/>
      <c r="I1" s="1152"/>
      <c r="J1" s="1152"/>
      <c r="K1" s="1152"/>
      <c r="L1" s="1152"/>
      <c r="M1" s="1152"/>
      <c r="N1" s="1152"/>
      <c r="O1" s="1152"/>
      <c r="P1" s="1152"/>
      <c r="Q1" s="1152"/>
    </row>
    <row r="2" spans="1:17" ht="23.25" customHeight="1">
      <c r="A2" s="1193" t="s">
        <v>691</v>
      </c>
      <c r="B2" s="1193"/>
      <c r="C2" s="1193"/>
      <c r="D2" s="1193"/>
      <c r="E2" s="1193"/>
      <c r="F2" s="1193"/>
      <c r="G2" s="1193"/>
      <c r="H2" s="1193"/>
      <c r="I2" s="1193"/>
      <c r="J2" s="1193"/>
      <c r="K2" s="1193"/>
      <c r="L2" s="1193"/>
      <c r="M2" s="1193"/>
      <c r="N2" s="1193"/>
      <c r="O2" s="1193"/>
      <c r="P2" s="1193"/>
      <c r="Q2" s="1193"/>
    </row>
    <row r="3" spans="1:17" ht="19.5" thickBot="1">
      <c r="A3" s="1126" t="s">
        <v>882</v>
      </c>
      <c r="B3" s="1126"/>
      <c r="C3" s="288"/>
      <c r="D3" s="121"/>
      <c r="E3" s="121"/>
      <c r="F3" s="121"/>
      <c r="G3" s="121"/>
      <c r="H3" s="121"/>
      <c r="I3" s="121"/>
      <c r="J3" s="121"/>
      <c r="K3" s="121"/>
      <c r="L3" s="121"/>
      <c r="M3" s="121"/>
      <c r="N3" s="121"/>
      <c r="O3" s="121"/>
      <c r="P3" s="1209" t="s">
        <v>883</v>
      </c>
      <c r="Q3" s="1209"/>
    </row>
    <row r="4" spans="1:17" ht="21" customHeight="1" thickTop="1">
      <c r="A4" s="1140" t="s">
        <v>40</v>
      </c>
      <c r="B4" s="1140"/>
      <c r="C4" s="1188" t="s">
        <v>43</v>
      </c>
      <c r="D4" s="1140"/>
      <c r="E4" s="1188" t="s">
        <v>75</v>
      </c>
      <c r="F4" s="1140"/>
      <c r="G4" s="1188" t="s">
        <v>44</v>
      </c>
      <c r="H4" s="1140"/>
      <c r="I4" s="1188" t="s">
        <v>76</v>
      </c>
      <c r="J4" s="1140"/>
      <c r="K4" s="1188" t="s">
        <v>77</v>
      </c>
      <c r="L4" s="1188"/>
      <c r="M4" s="1188" t="s">
        <v>1337</v>
      </c>
      <c r="N4" s="1188"/>
      <c r="O4" s="1188"/>
      <c r="P4" s="1211" t="s">
        <v>168</v>
      </c>
      <c r="Q4" s="1211"/>
    </row>
    <row r="5" spans="1:17" ht="22.5" customHeight="1">
      <c r="A5" s="1141"/>
      <c r="B5" s="1141"/>
      <c r="C5" s="1168" t="s">
        <v>190</v>
      </c>
      <c r="D5" s="1168"/>
      <c r="E5" s="1168" t="s">
        <v>189</v>
      </c>
      <c r="F5" s="1168"/>
      <c r="G5" s="1168" t="s">
        <v>188</v>
      </c>
      <c r="H5" s="1168"/>
      <c r="I5" s="1168" t="s">
        <v>187</v>
      </c>
      <c r="J5" s="1168"/>
      <c r="K5" s="1168" t="s">
        <v>192</v>
      </c>
      <c r="L5" s="1168"/>
      <c r="M5" s="1168" t="s">
        <v>169</v>
      </c>
      <c r="N5" s="1168"/>
      <c r="O5" s="1168"/>
      <c r="P5" s="1212"/>
      <c r="Q5" s="1212"/>
    </row>
    <row r="6" spans="1:17" ht="18" customHeight="1">
      <c r="A6" s="1141"/>
      <c r="B6" s="1141"/>
      <c r="C6" s="356" t="s">
        <v>127</v>
      </c>
      <c r="D6" s="356" t="s">
        <v>34</v>
      </c>
      <c r="E6" s="356" t="s">
        <v>127</v>
      </c>
      <c r="F6" s="356" t="s">
        <v>34</v>
      </c>
      <c r="G6" s="356" t="s">
        <v>127</v>
      </c>
      <c r="H6" s="356" t="s">
        <v>34</v>
      </c>
      <c r="I6" s="356" t="s">
        <v>127</v>
      </c>
      <c r="J6" s="356" t="s">
        <v>34</v>
      </c>
      <c r="K6" s="356" t="s">
        <v>127</v>
      </c>
      <c r="L6" s="356" t="s">
        <v>34</v>
      </c>
      <c r="M6" s="356" t="s">
        <v>127</v>
      </c>
      <c r="N6" s="356" t="s">
        <v>34</v>
      </c>
      <c r="O6" s="356" t="s">
        <v>35</v>
      </c>
      <c r="P6" s="1212"/>
      <c r="Q6" s="1212"/>
    </row>
    <row r="7" spans="1:17" ht="19.5" customHeight="1" thickBot="1">
      <c r="A7" s="1142"/>
      <c r="B7" s="1142"/>
      <c r="C7" s="371" t="s">
        <v>173</v>
      </c>
      <c r="D7" s="371" t="s">
        <v>172</v>
      </c>
      <c r="E7" s="371" t="s">
        <v>173</v>
      </c>
      <c r="F7" s="371" t="s">
        <v>172</v>
      </c>
      <c r="G7" s="371" t="s">
        <v>173</v>
      </c>
      <c r="H7" s="371" t="s">
        <v>172</v>
      </c>
      <c r="I7" s="371" t="s">
        <v>173</v>
      </c>
      <c r="J7" s="371" t="s">
        <v>172</v>
      </c>
      <c r="K7" s="371" t="s">
        <v>173</v>
      </c>
      <c r="L7" s="371" t="s">
        <v>172</v>
      </c>
      <c r="M7" s="371" t="s">
        <v>173</v>
      </c>
      <c r="N7" s="371" t="s">
        <v>172</v>
      </c>
      <c r="O7" s="371" t="s">
        <v>169</v>
      </c>
      <c r="P7" s="1213"/>
      <c r="Q7" s="1213"/>
    </row>
    <row r="8" spans="1:17" ht="19.5" customHeight="1">
      <c r="A8" s="102" t="s">
        <v>52</v>
      </c>
      <c r="B8" s="102"/>
      <c r="C8" s="577">
        <v>37805</v>
      </c>
      <c r="D8" s="577">
        <v>36176</v>
      </c>
      <c r="E8" s="577">
        <v>13363</v>
      </c>
      <c r="F8" s="577">
        <v>12323</v>
      </c>
      <c r="G8" s="577">
        <v>6737</v>
      </c>
      <c r="H8" s="577">
        <v>6019</v>
      </c>
      <c r="I8" s="577">
        <v>3481</v>
      </c>
      <c r="J8" s="577">
        <v>3204</v>
      </c>
      <c r="K8" s="577">
        <v>787</v>
      </c>
      <c r="L8" s="577">
        <v>709</v>
      </c>
      <c r="M8" s="577">
        <f>SUM(C8,E8,G8,I8,K8)</f>
        <v>62173</v>
      </c>
      <c r="N8" s="577">
        <f>SUM(D8,F8,H8,J8,L8)</f>
        <v>58431</v>
      </c>
      <c r="O8" s="577">
        <f>SUM(M8:N8)</f>
        <v>120604</v>
      </c>
      <c r="P8" s="1223" t="s">
        <v>583</v>
      </c>
      <c r="Q8" s="1223"/>
    </row>
    <row r="9" spans="1:17" ht="19.5" customHeight="1">
      <c r="A9" s="1171" t="s">
        <v>53</v>
      </c>
      <c r="B9" s="1171"/>
      <c r="C9" s="581">
        <v>8865</v>
      </c>
      <c r="D9" s="581">
        <v>8277</v>
      </c>
      <c r="E9" s="581">
        <v>6323</v>
      </c>
      <c r="F9" s="581">
        <v>7423</v>
      </c>
      <c r="G9" s="581">
        <v>5265</v>
      </c>
      <c r="H9" s="581">
        <v>5520</v>
      </c>
      <c r="I9" s="581">
        <v>7677</v>
      </c>
      <c r="J9" s="581">
        <v>3414</v>
      </c>
      <c r="K9" s="581">
        <v>4920</v>
      </c>
      <c r="L9" s="581">
        <v>6074</v>
      </c>
      <c r="M9" s="581">
        <f t="shared" ref="M9:M28" si="0">SUM(C9,E9,G9,I9,K9)</f>
        <v>33050</v>
      </c>
      <c r="N9" s="581">
        <f t="shared" ref="N9:N28" si="1">SUM(D9,F9,H9,J9,L9)</f>
        <v>30708</v>
      </c>
      <c r="O9" s="581">
        <f t="shared" ref="O9:O28" si="2">SUM(M9:N9)</f>
        <v>63758</v>
      </c>
      <c r="P9" s="1178" t="s">
        <v>273</v>
      </c>
      <c r="Q9" s="1178"/>
    </row>
    <row r="10" spans="1:17" ht="19.5" customHeight="1">
      <c r="A10" s="1171" t="s">
        <v>54</v>
      </c>
      <c r="B10" s="1171"/>
      <c r="C10" s="581">
        <v>14760</v>
      </c>
      <c r="D10" s="581">
        <v>13598</v>
      </c>
      <c r="E10" s="581">
        <v>8137</v>
      </c>
      <c r="F10" s="581">
        <v>8392</v>
      </c>
      <c r="G10" s="581">
        <v>1891</v>
      </c>
      <c r="H10" s="581">
        <v>1594</v>
      </c>
      <c r="I10" s="581">
        <v>562</v>
      </c>
      <c r="J10" s="581">
        <v>579</v>
      </c>
      <c r="K10" s="581">
        <v>181</v>
      </c>
      <c r="L10" s="581">
        <v>192</v>
      </c>
      <c r="M10" s="581">
        <f t="shared" si="0"/>
        <v>25531</v>
      </c>
      <c r="N10" s="581">
        <f t="shared" si="1"/>
        <v>24355</v>
      </c>
      <c r="O10" s="581">
        <f t="shared" si="2"/>
        <v>49886</v>
      </c>
      <c r="P10" s="1178" t="s">
        <v>175</v>
      </c>
      <c r="Q10" s="1178"/>
    </row>
    <row r="11" spans="1:17" ht="19.5" customHeight="1">
      <c r="A11" s="1171" t="s">
        <v>55</v>
      </c>
      <c r="B11" s="1171"/>
      <c r="C11" s="581">
        <v>20903</v>
      </c>
      <c r="D11" s="581">
        <v>20265</v>
      </c>
      <c r="E11" s="581">
        <v>4560</v>
      </c>
      <c r="F11" s="581">
        <v>4195</v>
      </c>
      <c r="G11" s="581">
        <v>1577</v>
      </c>
      <c r="H11" s="581">
        <v>1302</v>
      </c>
      <c r="I11" s="581">
        <v>552</v>
      </c>
      <c r="J11" s="581">
        <v>437</v>
      </c>
      <c r="K11" s="581">
        <v>199</v>
      </c>
      <c r="L11" s="581">
        <v>119</v>
      </c>
      <c r="M11" s="581">
        <f t="shared" si="0"/>
        <v>27791</v>
      </c>
      <c r="N11" s="581">
        <f t="shared" si="1"/>
        <v>26318</v>
      </c>
      <c r="O11" s="581">
        <f t="shared" si="2"/>
        <v>54109</v>
      </c>
      <c r="P11" s="1178" t="s">
        <v>676</v>
      </c>
      <c r="Q11" s="1178"/>
    </row>
    <row r="12" spans="1:17" ht="19.5" customHeight="1">
      <c r="A12" s="1224" t="s">
        <v>279</v>
      </c>
      <c r="B12" s="354" t="s">
        <v>250</v>
      </c>
      <c r="C12" s="581">
        <v>18249</v>
      </c>
      <c r="D12" s="581">
        <v>18423</v>
      </c>
      <c r="E12" s="581">
        <v>2608</v>
      </c>
      <c r="F12" s="581">
        <v>2045</v>
      </c>
      <c r="G12" s="581">
        <v>999</v>
      </c>
      <c r="H12" s="581">
        <v>841</v>
      </c>
      <c r="I12" s="581">
        <v>282</v>
      </c>
      <c r="J12" s="581">
        <v>251</v>
      </c>
      <c r="K12" s="581">
        <v>73</v>
      </c>
      <c r="L12" s="581">
        <v>64</v>
      </c>
      <c r="M12" s="581">
        <f t="shared" si="0"/>
        <v>22211</v>
      </c>
      <c r="N12" s="581">
        <f t="shared" si="1"/>
        <v>21624</v>
      </c>
      <c r="O12" s="581">
        <f t="shared" si="2"/>
        <v>43835</v>
      </c>
      <c r="P12" s="353" t="s">
        <v>275</v>
      </c>
      <c r="Q12" s="1220" t="s">
        <v>167</v>
      </c>
    </row>
    <row r="13" spans="1:17" ht="19.5" customHeight="1">
      <c r="A13" s="1224"/>
      <c r="B13" s="354" t="s">
        <v>251</v>
      </c>
      <c r="C13" s="581">
        <v>34260</v>
      </c>
      <c r="D13" s="581">
        <v>33426</v>
      </c>
      <c r="E13" s="581">
        <v>6299</v>
      </c>
      <c r="F13" s="581">
        <v>5149</v>
      </c>
      <c r="G13" s="581">
        <v>2330</v>
      </c>
      <c r="H13" s="581">
        <v>1886</v>
      </c>
      <c r="I13" s="581">
        <v>890</v>
      </c>
      <c r="J13" s="581">
        <v>667</v>
      </c>
      <c r="K13" s="581">
        <v>337</v>
      </c>
      <c r="L13" s="581">
        <v>159</v>
      </c>
      <c r="M13" s="581">
        <f t="shared" si="0"/>
        <v>44116</v>
      </c>
      <c r="N13" s="581">
        <f t="shared" si="1"/>
        <v>41287</v>
      </c>
      <c r="O13" s="581">
        <f t="shared" si="2"/>
        <v>85403</v>
      </c>
      <c r="P13" s="353" t="s">
        <v>276</v>
      </c>
      <c r="Q13" s="1220"/>
    </row>
    <row r="14" spans="1:17" ht="19.5" customHeight="1">
      <c r="A14" s="1224"/>
      <c r="B14" s="354" t="s">
        <v>252</v>
      </c>
      <c r="C14" s="581">
        <v>10618</v>
      </c>
      <c r="D14" s="581">
        <v>10107</v>
      </c>
      <c r="E14" s="581">
        <v>5149</v>
      </c>
      <c r="F14" s="581">
        <v>6170</v>
      </c>
      <c r="G14" s="581">
        <v>1384</v>
      </c>
      <c r="H14" s="581">
        <v>1104</v>
      </c>
      <c r="I14" s="581">
        <v>342</v>
      </c>
      <c r="J14" s="581">
        <v>256</v>
      </c>
      <c r="K14" s="581">
        <v>139</v>
      </c>
      <c r="L14" s="581">
        <v>82</v>
      </c>
      <c r="M14" s="581">
        <f t="shared" si="0"/>
        <v>17632</v>
      </c>
      <c r="N14" s="581">
        <f t="shared" si="1"/>
        <v>17719</v>
      </c>
      <c r="O14" s="581">
        <f t="shared" si="2"/>
        <v>35351</v>
      </c>
      <c r="P14" s="353" t="s">
        <v>277</v>
      </c>
      <c r="Q14" s="1220"/>
    </row>
    <row r="15" spans="1:17" ht="19.5" customHeight="1">
      <c r="A15" s="1224"/>
      <c r="B15" s="354" t="s">
        <v>259</v>
      </c>
      <c r="C15" s="581">
        <v>8707</v>
      </c>
      <c r="D15" s="581">
        <v>7936</v>
      </c>
      <c r="E15" s="581">
        <v>4091</v>
      </c>
      <c r="F15" s="581">
        <v>4393</v>
      </c>
      <c r="G15" s="581">
        <v>936</v>
      </c>
      <c r="H15" s="581">
        <v>828</v>
      </c>
      <c r="I15" s="581">
        <v>345</v>
      </c>
      <c r="J15" s="581">
        <v>253</v>
      </c>
      <c r="K15" s="581">
        <v>150</v>
      </c>
      <c r="L15" s="581">
        <v>106</v>
      </c>
      <c r="M15" s="581">
        <f t="shared" si="0"/>
        <v>14229</v>
      </c>
      <c r="N15" s="581">
        <f t="shared" si="1"/>
        <v>13516</v>
      </c>
      <c r="O15" s="581">
        <f t="shared" si="2"/>
        <v>27745</v>
      </c>
      <c r="P15" s="353" t="s">
        <v>256</v>
      </c>
      <c r="Q15" s="1220"/>
    </row>
    <row r="16" spans="1:17" ht="19.5" customHeight="1">
      <c r="A16" s="1224"/>
      <c r="B16" s="354" t="s">
        <v>260</v>
      </c>
      <c r="C16" s="581">
        <v>20912</v>
      </c>
      <c r="D16" s="581">
        <v>20155</v>
      </c>
      <c r="E16" s="581">
        <v>3536</v>
      </c>
      <c r="F16" s="581">
        <v>3106</v>
      </c>
      <c r="G16" s="581">
        <v>1197</v>
      </c>
      <c r="H16" s="581">
        <v>909</v>
      </c>
      <c r="I16" s="581">
        <v>452</v>
      </c>
      <c r="J16" s="581">
        <v>302</v>
      </c>
      <c r="K16" s="581">
        <v>103</v>
      </c>
      <c r="L16" s="581">
        <v>76</v>
      </c>
      <c r="M16" s="581">
        <f t="shared" si="0"/>
        <v>26200</v>
      </c>
      <c r="N16" s="581">
        <f t="shared" si="1"/>
        <v>24548</v>
      </c>
      <c r="O16" s="581">
        <f t="shared" si="2"/>
        <v>50748</v>
      </c>
      <c r="P16" s="353" t="s">
        <v>257</v>
      </c>
      <c r="Q16" s="1220"/>
    </row>
    <row r="17" spans="1:22" ht="19.5" customHeight="1">
      <c r="A17" s="1224"/>
      <c r="B17" s="354" t="s">
        <v>255</v>
      </c>
      <c r="C17" s="581">
        <v>12448</v>
      </c>
      <c r="D17" s="581">
        <v>11110</v>
      </c>
      <c r="E17" s="581">
        <v>4554</v>
      </c>
      <c r="F17" s="581">
        <v>5084</v>
      </c>
      <c r="G17" s="581">
        <v>1010</v>
      </c>
      <c r="H17" s="581">
        <v>882</v>
      </c>
      <c r="I17" s="581">
        <v>360</v>
      </c>
      <c r="J17" s="581">
        <v>279</v>
      </c>
      <c r="K17" s="581">
        <v>89</v>
      </c>
      <c r="L17" s="581">
        <v>76</v>
      </c>
      <c r="M17" s="581">
        <f t="shared" si="0"/>
        <v>18461</v>
      </c>
      <c r="N17" s="581">
        <f t="shared" si="1"/>
        <v>17431</v>
      </c>
      <c r="O17" s="581">
        <f t="shared" si="2"/>
        <v>35892</v>
      </c>
      <c r="P17" s="353" t="s">
        <v>258</v>
      </c>
      <c r="Q17" s="1220"/>
      <c r="V17" s="82" t="s">
        <v>684</v>
      </c>
    </row>
    <row r="18" spans="1:22" ht="19.5" customHeight="1">
      <c r="A18" s="108" t="s">
        <v>63</v>
      </c>
      <c r="B18" s="119"/>
      <c r="C18" s="581">
        <v>20641</v>
      </c>
      <c r="D18" s="581">
        <v>17500</v>
      </c>
      <c r="E18" s="581">
        <v>9958</v>
      </c>
      <c r="F18" s="581">
        <v>10736</v>
      </c>
      <c r="G18" s="581">
        <v>4314</v>
      </c>
      <c r="H18" s="581">
        <v>4095</v>
      </c>
      <c r="I18" s="581">
        <v>1750</v>
      </c>
      <c r="J18" s="581">
        <v>1740</v>
      </c>
      <c r="K18" s="581">
        <v>641</v>
      </c>
      <c r="L18" s="581">
        <v>723</v>
      </c>
      <c r="M18" s="581">
        <f t="shared" si="0"/>
        <v>37304</v>
      </c>
      <c r="N18" s="581">
        <f t="shared" si="1"/>
        <v>34794</v>
      </c>
      <c r="O18" s="581">
        <f t="shared" si="2"/>
        <v>72098</v>
      </c>
      <c r="P18" s="353"/>
      <c r="Q18" s="400" t="s">
        <v>281</v>
      </c>
    </row>
    <row r="19" spans="1:22" ht="19.5" customHeight="1">
      <c r="A19" s="1171" t="s">
        <v>64</v>
      </c>
      <c r="B19" s="1171"/>
      <c r="C19" s="581">
        <v>18864</v>
      </c>
      <c r="D19" s="581">
        <v>17134</v>
      </c>
      <c r="E19" s="581">
        <v>12776</v>
      </c>
      <c r="F19" s="581">
        <v>13576</v>
      </c>
      <c r="G19" s="581">
        <v>3794</v>
      </c>
      <c r="H19" s="581">
        <v>3625</v>
      </c>
      <c r="I19" s="581">
        <v>1677</v>
      </c>
      <c r="J19" s="581">
        <v>1345</v>
      </c>
      <c r="K19" s="581">
        <v>1173</v>
      </c>
      <c r="L19" s="581">
        <v>1060</v>
      </c>
      <c r="M19" s="581">
        <f t="shared" si="0"/>
        <v>38284</v>
      </c>
      <c r="N19" s="581">
        <f t="shared" si="1"/>
        <v>36740</v>
      </c>
      <c r="O19" s="581">
        <f t="shared" si="2"/>
        <v>75024</v>
      </c>
      <c r="P19" s="1178" t="s">
        <v>177</v>
      </c>
      <c r="Q19" s="1178"/>
    </row>
    <row r="20" spans="1:22" ht="19.5" customHeight="1">
      <c r="A20" s="1171" t="s">
        <v>65</v>
      </c>
      <c r="B20" s="1171"/>
      <c r="C20" s="581">
        <v>16647</v>
      </c>
      <c r="D20" s="581">
        <v>15614</v>
      </c>
      <c r="E20" s="581">
        <v>4961</v>
      </c>
      <c r="F20" s="581">
        <v>5322</v>
      </c>
      <c r="G20" s="581">
        <v>2007</v>
      </c>
      <c r="H20" s="581">
        <v>1759</v>
      </c>
      <c r="I20" s="581">
        <v>770</v>
      </c>
      <c r="J20" s="581">
        <v>688</v>
      </c>
      <c r="K20" s="581">
        <v>324</v>
      </c>
      <c r="L20" s="581">
        <v>193</v>
      </c>
      <c r="M20" s="581">
        <f t="shared" si="0"/>
        <v>24709</v>
      </c>
      <c r="N20" s="581">
        <f t="shared" si="1"/>
        <v>23576</v>
      </c>
      <c r="O20" s="581">
        <f t="shared" si="2"/>
        <v>48285</v>
      </c>
      <c r="P20" s="1178" t="s">
        <v>178</v>
      </c>
      <c r="Q20" s="1178"/>
    </row>
    <row r="21" spans="1:22" ht="19.5" customHeight="1">
      <c r="A21" s="1171" t="s">
        <v>66</v>
      </c>
      <c r="B21" s="1171"/>
      <c r="C21" s="581">
        <v>16849</v>
      </c>
      <c r="D21" s="581">
        <v>16077</v>
      </c>
      <c r="E21" s="581">
        <v>7179</v>
      </c>
      <c r="F21" s="581">
        <v>7044</v>
      </c>
      <c r="G21" s="581">
        <v>2809</v>
      </c>
      <c r="H21" s="581">
        <v>2472</v>
      </c>
      <c r="I21" s="581">
        <v>1184</v>
      </c>
      <c r="J21" s="581">
        <v>964</v>
      </c>
      <c r="K21" s="581">
        <v>469</v>
      </c>
      <c r="L21" s="581">
        <v>353</v>
      </c>
      <c r="M21" s="581">
        <f t="shared" si="0"/>
        <v>28490</v>
      </c>
      <c r="N21" s="581">
        <f t="shared" si="1"/>
        <v>26910</v>
      </c>
      <c r="O21" s="581">
        <f t="shared" si="2"/>
        <v>55400</v>
      </c>
      <c r="P21" s="1178" t="s">
        <v>179</v>
      </c>
      <c r="Q21" s="1178"/>
    </row>
    <row r="22" spans="1:22" ht="19.5" customHeight="1">
      <c r="A22" s="1171" t="s">
        <v>133</v>
      </c>
      <c r="B22" s="1171"/>
      <c r="C22" s="581">
        <v>16200</v>
      </c>
      <c r="D22" s="581">
        <v>13564</v>
      </c>
      <c r="E22" s="581">
        <v>5488</v>
      </c>
      <c r="F22" s="581">
        <v>5610</v>
      </c>
      <c r="G22" s="581">
        <v>1718</v>
      </c>
      <c r="H22" s="581">
        <v>1572</v>
      </c>
      <c r="I22" s="581">
        <v>529</v>
      </c>
      <c r="J22" s="581">
        <v>538</v>
      </c>
      <c r="K22" s="581">
        <v>182</v>
      </c>
      <c r="L22" s="581">
        <v>161</v>
      </c>
      <c r="M22" s="581">
        <f t="shared" si="0"/>
        <v>24117</v>
      </c>
      <c r="N22" s="581" t="s">
        <v>853</v>
      </c>
      <c r="O22" s="581">
        <f t="shared" si="2"/>
        <v>24117</v>
      </c>
      <c r="P22" s="1178" t="s">
        <v>180</v>
      </c>
      <c r="Q22" s="1178"/>
    </row>
    <row r="23" spans="1:22" ht="19.5" customHeight="1">
      <c r="A23" s="1171" t="s">
        <v>68</v>
      </c>
      <c r="B23" s="1171"/>
      <c r="C23" s="581">
        <v>8826</v>
      </c>
      <c r="D23" s="581">
        <v>8238</v>
      </c>
      <c r="E23" s="581">
        <v>4647</v>
      </c>
      <c r="F23" s="581">
        <v>4323</v>
      </c>
      <c r="G23" s="581">
        <v>1605</v>
      </c>
      <c r="H23" s="581">
        <v>1372</v>
      </c>
      <c r="I23" s="581">
        <v>614</v>
      </c>
      <c r="J23" s="581">
        <v>402</v>
      </c>
      <c r="K23" s="581">
        <v>288</v>
      </c>
      <c r="L23" s="581">
        <v>135</v>
      </c>
      <c r="M23" s="581">
        <f t="shared" si="0"/>
        <v>15980</v>
      </c>
      <c r="N23" s="581">
        <f t="shared" si="1"/>
        <v>14470</v>
      </c>
      <c r="O23" s="581">
        <f t="shared" si="2"/>
        <v>30450</v>
      </c>
      <c r="P23" s="1178" t="s">
        <v>181</v>
      </c>
      <c r="Q23" s="1178"/>
    </row>
    <row r="24" spans="1:22" ht="19.5" customHeight="1">
      <c r="A24" s="1171" t="s">
        <v>69</v>
      </c>
      <c r="B24" s="1171"/>
      <c r="C24" s="581">
        <v>14134</v>
      </c>
      <c r="D24" s="581">
        <v>12418</v>
      </c>
      <c r="E24" s="581">
        <v>7623</v>
      </c>
      <c r="F24" s="581">
        <v>7447</v>
      </c>
      <c r="G24" s="581">
        <v>2694</v>
      </c>
      <c r="H24" s="581">
        <v>2238</v>
      </c>
      <c r="I24" s="581">
        <v>1123</v>
      </c>
      <c r="J24" s="581">
        <v>805</v>
      </c>
      <c r="K24" s="581">
        <v>432</v>
      </c>
      <c r="L24" s="581">
        <v>262</v>
      </c>
      <c r="M24" s="581">
        <f t="shared" si="0"/>
        <v>26006</v>
      </c>
      <c r="N24" s="581">
        <f t="shared" si="1"/>
        <v>23170</v>
      </c>
      <c r="O24" s="581">
        <f t="shared" si="2"/>
        <v>49176</v>
      </c>
      <c r="P24" s="1178" t="s">
        <v>182</v>
      </c>
      <c r="Q24" s="1178"/>
    </row>
    <row r="25" spans="1:22" ht="19.5" customHeight="1">
      <c r="A25" s="1171" t="s">
        <v>70</v>
      </c>
      <c r="B25" s="1171"/>
      <c r="C25" s="581">
        <v>18179</v>
      </c>
      <c r="D25" s="581">
        <v>14875</v>
      </c>
      <c r="E25" s="581">
        <v>14800</v>
      </c>
      <c r="F25" s="581">
        <v>14830</v>
      </c>
      <c r="G25" s="581">
        <v>4764</v>
      </c>
      <c r="H25" s="581">
        <v>4487</v>
      </c>
      <c r="I25" s="581">
        <v>1729</v>
      </c>
      <c r="J25" s="581">
        <v>1473</v>
      </c>
      <c r="K25" s="581">
        <v>1209</v>
      </c>
      <c r="L25" s="581">
        <v>957</v>
      </c>
      <c r="M25" s="581">
        <f t="shared" si="0"/>
        <v>40681</v>
      </c>
      <c r="N25" s="581">
        <f t="shared" si="1"/>
        <v>36622</v>
      </c>
      <c r="O25" s="581">
        <f t="shared" si="2"/>
        <v>77303</v>
      </c>
      <c r="P25" s="1178" t="s">
        <v>183</v>
      </c>
      <c r="Q25" s="1178"/>
    </row>
    <row r="26" spans="1:22" ht="19.5" customHeight="1">
      <c r="A26" s="1171" t="s">
        <v>71</v>
      </c>
      <c r="B26" s="1171"/>
      <c r="C26" s="581">
        <v>15338</v>
      </c>
      <c r="D26" s="581">
        <v>11263</v>
      </c>
      <c r="E26" s="581">
        <v>7284</v>
      </c>
      <c r="F26" s="581">
        <v>6266</v>
      </c>
      <c r="G26" s="581">
        <v>3991</v>
      </c>
      <c r="H26" s="581">
        <v>2001</v>
      </c>
      <c r="I26" s="581">
        <v>2619</v>
      </c>
      <c r="J26" s="581">
        <v>1211</v>
      </c>
      <c r="K26" s="581">
        <v>785</v>
      </c>
      <c r="L26" s="581">
        <v>171</v>
      </c>
      <c r="M26" s="581">
        <f t="shared" si="0"/>
        <v>30017</v>
      </c>
      <c r="N26" s="581" t="s">
        <v>671</v>
      </c>
      <c r="O26" s="581">
        <f t="shared" si="2"/>
        <v>30017</v>
      </c>
      <c r="P26" s="1178" t="s">
        <v>671</v>
      </c>
      <c r="Q26" s="1178"/>
    </row>
    <row r="27" spans="1:22" ht="19.5" customHeight="1" thickBot="1">
      <c r="A27" s="1233" t="s">
        <v>72</v>
      </c>
      <c r="B27" s="1233"/>
      <c r="C27" s="577">
        <v>33390</v>
      </c>
      <c r="D27" s="577">
        <v>29754</v>
      </c>
      <c r="E27" s="577">
        <v>14850</v>
      </c>
      <c r="F27" s="577">
        <v>17856</v>
      </c>
      <c r="G27" s="577">
        <v>4119</v>
      </c>
      <c r="H27" s="577">
        <v>3876</v>
      </c>
      <c r="I27" s="577">
        <v>1376</v>
      </c>
      <c r="J27" s="577">
        <v>1011</v>
      </c>
      <c r="K27" s="577">
        <v>461</v>
      </c>
      <c r="L27" s="577">
        <v>347</v>
      </c>
      <c r="M27" s="577">
        <f t="shared" si="0"/>
        <v>54196</v>
      </c>
      <c r="N27" s="577">
        <f t="shared" si="1"/>
        <v>52844</v>
      </c>
      <c r="O27" s="577">
        <f t="shared" si="2"/>
        <v>107040</v>
      </c>
      <c r="P27" s="1225" t="s">
        <v>185</v>
      </c>
      <c r="Q27" s="1225"/>
    </row>
    <row r="28" spans="1:22" ht="19.5" customHeight="1" thickBot="1">
      <c r="A28" s="1232" t="s">
        <v>32</v>
      </c>
      <c r="B28" s="1232"/>
      <c r="C28" s="576">
        <f>SUM(C8:C27)</f>
        <v>366595</v>
      </c>
      <c r="D28" s="576">
        <f t="shared" ref="D28:L28" si="3">SUM(D8:D27)</f>
        <v>335910</v>
      </c>
      <c r="E28" s="576">
        <f t="shared" si="3"/>
        <v>148186</v>
      </c>
      <c r="F28" s="576">
        <f t="shared" si="3"/>
        <v>151290</v>
      </c>
      <c r="G28" s="576">
        <f t="shared" si="3"/>
        <v>55141</v>
      </c>
      <c r="H28" s="576">
        <f t="shared" si="3"/>
        <v>48382</v>
      </c>
      <c r="I28" s="576">
        <f t="shared" si="3"/>
        <v>28314</v>
      </c>
      <c r="J28" s="576">
        <f t="shared" si="3"/>
        <v>19819</v>
      </c>
      <c r="K28" s="576">
        <f t="shared" si="3"/>
        <v>12942</v>
      </c>
      <c r="L28" s="576">
        <f t="shared" si="3"/>
        <v>12019</v>
      </c>
      <c r="M28" s="576">
        <f t="shared" si="0"/>
        <v>611178</v>
      </c>
      <c r="N28" s="576">
        <f t="shared" si="1"/>
        <v>567420</v>
      </c>
      <c r="O28" s="576">
        <f t="shared" si="2"/>
        <v>1178598</v>
      </c>
      <c r="P28" s="1175" t="s">
        <v>169</v>
      </c>
      <c r="Q28" s="1175"/>
    </row>
    <row r="29" spans="1:22" ht="23.25" customHeight="1" thickTop="1">
      <c r="A29" s="1152" t="s">
        <v>1202</v>
      </c>
      <c r="B29" s="1152"/>
      <c r="C29" s="1152"/>
      <c r="D29" s="1152"/>
      <c r="E29" s="1152"/>
      <c r="F29" s="1152"/>
      <c r="G29" s="1152"/>
      <c r="H29" s="1152"/>
      <c r="I29" s="1152"/>
      <c r="J29" s="1152"/>
      <c r="K29" s="1152"/>
      <c r="L29" s="1152"/>
      <c r="M29" s="1152"/>
      <c r="N29" s="1152"/>
      <c r="O29" s="1152"/>
      <c r="P29" s="1152"/>
      <c r="Q29" s="1152"/>
    </row>
    <row r="30" spans="1:22" ht="24" customHeight="1">
      <c r="A30" s="1193" t="s">
        <v>692</v>
      </c>
      <c r="B30" s="1193"/>
      <c r="C30" s="1193"/>
      <c r="D30" s="1193"/>
      <c r="E30" s="1193"/>
      <c r="F30" s="1193"/>
      <c r="G30" s="1193"/>
      <c r="H30" s="1193"/>
      <c r="I30" s="1193"/>
      <c r="J30" s="1193"/>
      <c r="K30" s="1193"/>
      <c r="L30" s="1193"/>
      <c r="M30" s="1193"/>
      <c r="N30" s="1193"/>
      <c r="O30" s="1193"/>
      <c r="P30" s="1193"/>
      <c r="Q30" s="1193"/>
    </row>
    <row r="31" spans="1:22" ht="19.5" thickBot="1">
      <c r="A31" s="1153" t="s">
        <v>884</v>
      </c>
      <c r="B31" s="1153"/>
      <c r="C31" s="1153"/>
      <c r="D31" s="1153"/>
      <c r="E31" s="1153"/>
      <c r="F31" s="1153"/>
      <c r="G31" s="1153"/>
      <c r="H31" s="1153"/>
      <c r="I31" s="1153"/>
      <c r="J31" s="1153"/>
      <c r="K31" s="1153"/>
      <c r="L31" s="1153"/>
      <c r="M31" s="1153"/>
      <c r="N31" s="1153"/>
      <c r="O31" s="1153"/>
      <c r="P31" s="1221" t="s">
        <v>689</v>
      </c>
      <c r="Q31" s="1221"/>
    </row>
    <row r="32" spans="1:22" ht="20.25" customHeight="1" thickTop="1">
      <c r="A32" s="1140" t="s">
        <v>40</v>
      </c>
      <c r="B32" s="1140"/>
      <c r="C32" s="1188" t="s">
        <v>73</v>
      </c>
      <c r="D32" s="1140"/>
      <c r="E32" s="1188" t="s">
        <v>44</v>
      </c>
      <c r="F32" s="1140"/>
      <c r="G32" s="1188" t="s">
        <v>74</v>
      </c>
      <c r="H32" s="1140"/>
      <c r="I32" s="1188" t="s">
        <v>78</v>
      </c>
      <c r="J32" s="1140"/>
      <c r="K32" s="1188" t="s">
        <v>79</v>
      </c>
      <c r="L32" s="1188"/>
      <c r="M32" s="1188" t="s">
        <v>1335</v>
      </c>
      <c r="N32" s="1188"/>
      <c r="O32" s="1188"/>
      <c r="P32" s="1211" t="s">
        <v>168</v>
      </c>
      <c r="Q32" s="1211"/>
    </row>
    <row r="33" spans="1:17" ht="21" customHeight="1">
      <c r="A33" s="1141"/>
      <c r="B33" s="1141"/>
      <c r="C33" s="1168" t="s">
        <v>189</v>
      </c>
      <c r="D33" s="1168"/>
      <c r="E33" s="1168" t="s">
        <v>188</v>
      </c>
      <c r="F33" s="1168"/>
      <c r="G33" s="1168" t="s">
        <v>187</v>
      </c>
      <c r="H33" s="1168"/>
      <c r="I33" s="1168" t="s">
        <v>192</v>
      </c>
      <c r="J33" s="1168"/>
      <c r="K33" s="1168" t="s">
        <v>193</v>
      </c>
      <c r="L33" s="1168"/>
      <c r="M33" s="1168" t="s">
        <v>169</v>
      </c>
      <c r="N33" s="1168"/>
      <c r="O33" s="1168"/>
      <c r="P33" s="1212"/>
      <c r="Q33" s="1212"/>
    </row>
    <row r="34" spans="1:17" ht="21" customHeight="1">
      <c r="A34" s="1141"/>
      <c r="B34" s="1141"/>
      <c r="C34" s="350" t="s">
        <v>127</v>
      </c>
      <c r="D34" s="350" t="s">
        <v>34</v>
      </c>
      <c r="E34" s="350" t="s">
        <v>127</v>
      </c>
      <c r="F34" s="350" t="s">
        <v>34</v>
      </c>
      <c r="G34" s="350" t="s">
        <v>127</v>
      </c>
      <c r="H34" s="350" t="s">
        <v>34</v>
      </c>
      <c r="I34" s="350" t="s">
        <v>127</v>
      </c>
      <c r="J34" s="350" t="s">
        <v>34</v>
      </c>
      <c r="K34" s="350" t="s">
        <v>127</v>
      </c>
      <c r="L34" s="350" t="s">
        <v>34</v>
      </c>
      <c r="M34" s="350" t="s">
        <v>127</v>
      </c>
      <c r="N34" s="350" t="s">
        <v>34</v>
      </c>
      <c r="O34" s="350" t="s">
        <v>35</v>
      </c>
      <c r="P34" s="1212"/>
      <c r="Q34" s="1212"/>
    </row>
    <row r="35" spans="1:17" ht="20.25" customHeight="1" thickBot="1">
      <c r="A35" s="1142"/>
      <c r="B35" s="1142"/>
      <c r="C35" s="352" t="s">
        <v>173</v>
      </c>
      <c r="D35" s="352" t="s">
        <v>172</v>
      </c>
      <c r="E35" s="352" t="s">
        <v>173</v>
      </c>
      <c r="F35" s="352" t="s">
        <v>172</v>
      </c>
      <c r="G35" s="352" t="s">
        <v>173</v>
      </c>
      <c r="H35" s="352" t="s">
        <v>172</v>
      </c>
      <c r="I35" s="352" t="s">
        <v>173</v>
      </c>
      <c r="J35" s="352" t="s">
        <v>172</v>
      </c>
      <c r="K35" s="352" t="s">
        <v>173</v>
      </c>
      <c r="L35" s="352" t="s">
        <v>172</v>
      </c>
      <c r="M35" s="352" t="s">
        <v>173</v>
      </c>
      <c r="N35" s="352" t="s">
        <v>172</v>
      </c>
      <c r="O35" s="352" t="s">
        <v>169</v>
      </c>
      <c r="P35" s="1213"/>
      <c r="Q35" s="1213"/>
    </row>
    <row r="36" spans="1:17" ht="18.95" customHeight="1">
      <c r="A36" s="104" t="s">
        <v>52</v>
      </c>
      <c r="B36" s="104"/>
      <c r="C36" s="102">
        <v>33130</v>
      </c>
      <c r="D36" s="102">
        <v>31618</v>
      </c>
      <c r="E36" s="102">
        <v>13580</v>
      </c>
      <c r="F36" s="102">
        <v>12920</v>
      </c>
      <c r="G36" s="102">
        <v>6896</v>
      </c>
      <c r="H36" s="102">
        <v>6363</v>
      </c>
      <c r="I36" s="102">
        <v>3060</v>
      </c>
      <c r="J36" s="102">
        <v>2469</v>
      </c>
      <c r="K36" s="102">
        <v>887</v>
      </c>
      <c r="L36" s="102">
        <v>711</v>
      </c>
      <c r="M36" s="577">
        <f>K36+I36+G36+E36+C36</f>
        <v>57553</v>
      </c>
      <c r="N36" s="577">
        <f>L36+J36+H36+F36+D36</f>
        <v>54081</v>
      </c>
      <c r="O36" s="577">
        <f>N36+M36</f>
        <v>111634</v>
      </c>
      <c r="P36" s="1223" t="s">
        <v>583</v>
      </c>
      <c r="Q36" s="1223"/>
    </row>
    <row r="37" spans="1:17" ht="18.95" customHeight="1">
      <c r="A37" s="1171" t="s">
        <v>53</v>
      </c>
      <c r="B37" s="1171"/>
      <c r="C37" s="93">
        <v>7724</v>
      </c>
      <c r="D37" s="93">
        <v>8597</v>
      </c>
      <c r="E37" s="93">
        <v>4972</v>
      </c>
      <c r="F37" s="93">
        <v>4009</v>
      </c>
      <c r="G37" s="93">
        <v>7080</v>
      </c>
      <c r="H37" s="93">
        <v>5512</v>
      </c>
      <c r="I37" s="93">
        <v>6952</v>
      </c>
      <c r="J37" s="93">
        <v>6321</v>
      </c>
      <c r="K37" s="93">
        <v>5298</v>
      </c>
      <c r="L37" s="93">
        <v>4779</v>
      </c>
      <c r="M37" s="581">
        <f t="shared" ref="M37:M56" si="4">K37+I37+G37+E37+C37</f>
        <v>32026</v>
      </c>
      <c r="N37" s="581">
        <f t="shared" ref="N37:N56" si="5">L37+J37+H37+F37+D37</f>
        <v>29218</v>
      </c>
      <c r="O37" s="581">
        <f t="shared" ref="O37:O56" si="6">N37+M37</f>
        <v>61244</v>
      </c>
      <c r="P37" s="1178" t="s">
        <v>273</v>
      </c>
      <c r="Q37" s="1178"/>
    </row>
    <row r="38" spans="1:17" ht="18.95" customHeight="1">
      <c r="A38" s="1171" t="s">
        <v>54</v>
      </c>
      <c r="B38" s="1171"/>
      <c r="C38" s="93">
        <v>13762</v>
      </c>
      <c r="D38" s="93">
        <v>12950</v>
      </c>
      <c r="E38" s="93">
        <v>8682</v>
      </c>
      <c r="F38" s="93">
        <v>8289</v>
      </c>
      <c r="G38" s="93">
        <v>2248</v>
      </c>
      <c r="H38" s="93">
        <v>1908</v>
      </c>
      <c r="I38" s="93">
        <v>802</v>
      </c>
      <c r="J38" s="93">
        <v>755</v>
      </c>
      <c r="K38" s="93">
        <v>220</v>
      </c>
      <c r="L38" s="93">
        <v>166</v>
      </c>
      <c r="M38" s="581">
        <f t="shared" si="4"/>
        <v>25714</v>
      </c>
      <c r="N38" s="581">
        <f t="shared" si="5"/>
        <v>24068</v>
      </c>
      <c r="O38" s="581">
        <f t="shared" si="6"/>
        <v>49782</v>
      </c>
      <c r="P38" s="1178" t="s">
        <v>175</v>
      </c>
      <c r="Q38" s="1178"/>
    </row>
    <row r="39" spans="1:17" ht="18.95" customHeight="1">
      <c r="A39" s="1171" t="s">
        <v>55</v>
      </c>
      <c r="B39" s="1171"/>
      <c r="C39" s="93">
        <v>20570</v>
      </c>
      <c r="D39" s="93">
        <v>20104</v>
      </c>
      <c r="E39" s="93">
        <v>4601</v>
      </c>
      <c r="F39" s="93">
        <v>3908</v>
      </c>
      <c r="G39" s="93">
        <v>1885</v>
      </c>
      <c r="H39" s="93">
        <v>1490</v>
      </c>
      <c r="I39" s="93">
        <v>664</v>
      </c>
      <c r="J39" s="93">
        <v>466</v>
      </c>
      <c r="K39" s="93">
        <v>305</v>
      </c>
      <c r="L39" s="93">
        <v>129</v>
      </c>
      <c r="M39" s="581">
        <f t="shared" si="4"/>
        <v>28025</v>
      </c>
      <c r="N39" s="581">
        <f t="shared" si="5"/>
        <v>26097</v>
      </c>
      <c r="O39" s="581">
        <f t="shared" si="6"/>
        <v>54122</v>
      </c>
      <c r="P39" s="1178" t="s">
        <v>676</v>
      </c>
      <c r="Q39" s="1178"/>
    </row>
    <row r="40" spans="1:17" ht="18.95" customHeight="1">
      <c r="A40" s="1224" t="s">
        <v>279</v>
      </c>
      <c r="B40" s="354" t="s">
        <v>250</v>
      </c>
      <c r="C40" s="93">
        <v>17789</v>
      </c>
      <c r="D40" s="93">
        <v>18318</v>
      </c>
      <c r="E40" s="93">
        <v>2535</v>
      </c>
      <c r="F40" s="93">
        <v>2101</v>
      </c>
      <c r="G40" s="93">
        <v>1048</v>
      </c>
      <c r="H40" s="93">
        <v>823</v>
      </c>
      <c r="I40" s="93">
        <v>395</v>
      </c>
      <c r="J40" s="93">
        <v>230</v>
      </c>
      <c r="K40" s="93">
        <v>114</v>
      </c>
      <c r="L40" s="93">
        <v>62</v>
      </c>
      <c r="M40" s="581">
        <f t="shared" si="4"/>
        <v>21881</v>
      </c>
      <c r="N40" s="581">
        <f t="shared" si="5"/>
        <v>21534</v>
      </c>
      <c r="O40" s="581">
        <f t="shared" si="6"/>
        <v>43415</v>
      </c>
      <c r="P40" s="353" t="s">
        <v>275</v>
      </c>
      <c r="Q40" s="1220" t="s">
        <v>167</v>
      </c>
    </row>
    <row r="41" spans="1:17" ht="18.95" customHeight="1">
      <c r="A41" s="1224"/>
      <c r="B41" s="354" t="s">
        <v>251</v>
      </c>
      <c r="C41" s="997">
        <v>34022</v>
      </c>
      <c r="D41" s="997">
        <v>32213</v>
      </c>
      <c r="E41" s="997">
        <v>5779</v>
      </c>
      <c r="F41" s="997">
        <v>4851</v>
      </c>
      <c r="G41" s="997">
        <v>2305</v>
      </c>
      <c r="H41" s="997">
        <v>1878</v>
      </c>
      <c r="I41" s="997">
        <v>968</v>
      </c>
      <c r="J41" s="997">
        <v>745</v>
      </c>
      <c r="K41" s="997">
        <v>346</v>
      </c>
      <c r="L41" s="997">
        <v>206</v>
      </c>
      <c r="M41" s="997">
        <f t="shared" si="4"/>
        <v>43420</v>
      </c>
      <c r="N41" s="997">
        <f t="shared" si="5"/>
        <v>39893</v>
      </c>
      <c r="O41" s="997">
        <f t="shared" si="6"/>
        <v>83313</v>
      </c>
      <c r="P41" s="353" t="s">
        <v>276</v>
      </c>
      <c r="Q41" s="1220"/>
    </row>
    <row r="42" spans="1:17" ht="18.95" customHeight="1">
      <c r="A42" s="1224"/>
      <c r="B42" s="354" t="s">
        <v>252</v>
      </c>
      <c r="C42" s="997">
        <v>10361</v>
      </c>
      <c r="D42" s="997">
        <v>9453</v>
      </c>
      <c r="E42" s="997">
        <v>5504</v>
      </c>
      <c r="F42" s="997">
        <v>6143</v>
      </c>
      <c r="G42" s="997">
        <v>1493</v>
      </c>
      <c r="H42" s="997">
        <v>1413</v>
      </c>
      <c r="I42" s="997">
        <v>489</v>
      </c>
      <c r="J42" s="997">
        <v>360</v>
      </c>
      <c r="K42" s="997">
        <v>218</v>
      </c>
      <c r="L42" s="997">
        <v>118</v>
      </c>
      <c r="M42" s="997">
        <f t="shared" si="4"/>
        <v>18065</v>
      </c>
      <c r="N42" s="997">
        <f t="shared" si="5"/>
        <v>17487</v>
      </c>
      <c r="O42" s="997">
        <f>SUM(M42:N42)</f>
        <v>35552</v>
      </c>
      <c r="P42" s="353" t="s">
        <v>277</v>
      </c>
      <c r="Q42" s="1220"/>
    </row>
    <row r="43" spans="1:17" ht="18.95" customHeight="1">
      <c r="A43" s="1224"/>
      <c r="B43" s="354" t="s">
        <v>259</v>
      </c>
      <c r="C43" s="93">
        <v>8603</v>
      </c>
      <c r="D43" s="93">
        <v>7901</v>
      </c>
      <c r="E43" s="93">
        <v>4260</v>
      </c>
      <c r="F43" s="93">
        <v>4367</v>
      </c>
      <c r="G43" s="93">
        <v>960</v>
      </c>
      <c r="H43" s="93">
        <v>841</v>
      </c>
      <c r="I43" s="93">
        <v>377</v>
      </c>
      <c r="J43" s="93">
        <v>280</v>
      </c>
      <c r="K43" s="93">
        <v>167</v>
      </c>
      <c r="L43" s="93">
        <v>117</v>
      </c>
      <c r="M43" s="581">
        <f t="shared" si="4"/>
        <v>14367</v>
      </c>
      <c r="N43" s="581">
        <f t="shared" si="5"/>
        <v>13506</v>
      </c>
      <c r="O43" s="581">
        <f t="shared" si="6"/>
        <v>27873</v>
      </c>
      <c r="P43" s="353" t="s">
        <v>256</v>
      </c>
      <c r="Q43" s="1220"/>
    </row>
    <row r="44" spans="1:17" ht="18.95" customHeight="1">
      <c r="A44" s="1224"/>
      <c r="B44" s="354" t="s">
        <v>260</v>
      </c>
      <c r="C44" s="93">
        <v>21411</v>
      </c>
      <c r="D44" s="93">
        <v>20555</v>
      </c>
      <c r="E44" s="93">
        <v>3537</v>
      </c>
      <c r="F44" s="93">
        <v>2821</v>
      </c>
      <c r="G44" s="93">
        <v>1344</v>
      </c>
      <c r="H44" s="93">
        <v>1084</v>
      </c>
      <c r="I44" s="93">
        <v>525</v>
      </c>
      <c r="J44" s="93">
        <v>377</v>
      </c>
      <c r="K44" s="93">
        <v>160</v>
      </c>
      <c r="L44" s="93">
        <v>137</v>
      </c>
      <c r="M44" s="581">
        <f t="shared" si="4"/>
        <v>26977</v>
      </c>
      <c r="N44" s="581">
        <f t="shared" si="5"/>
        <v>24974</v>
      </c>
      <c r="O44" s="581">
        <f t="shared" si="6"/>
        <v>51951</v>
      </c>
      <c r="P44" s="353" t="s">
        <v>257</v>
      </c>
      <c r="Q44" s="1220"/>
    </row>
    <row r="45" spans="1:17" ht="18.95" customHeight="1">
      <c r="A45" s="1224"/>
      <c r="B45" s="354" t="s">
        <v>255</v>
      </c>
      <c r="C45" s="93">
        <v>12296</v>
      </c>
      <c r="D45" s="93">
        <v>11046</v>
      </c>
      <c r="E45" s="93">
        <v>4695</v>
      </c>
      <c r="F45" s="93">
        <v>5041</v>
      </c>
      <c r="G45" s="93">
        <v>1173</v>
      </c>
      <c r="H45" s="93">
        <v>1187</v>
      </c>
      <c r="I45" s="93">
        <v>410</v>
      </c>
      <c r="J45" s="93">
        <v>370</v>
      </c>
      <c r="K45" s="93">
        <v>165</v>
      </c>
      <c r="L45" s="93">
        <v>99</v>
      </c>
      <c r="M45" s="581">
        <f t="shared" si="4"/>
        <v>18739</v>
      </c>
      <c r="N45" s="581">
        <f t="shared" si="5"/>
        <v>17743</v>
      </c>
      <c r="O45" s="581">
        <f t="shared" si="6"/>
        <v>36482</v>
      </c>
      <c r="P45" s="353" t="s">
        <v>258</v>
      </c>
      <c r="Q45" s="1220"/>
    </row>
    <row r="46" spans="1:17" ht="18.95" customHeight="1">
      <c r="A46" s="1170" t="s">
        <v>63</v>
      </c>
      <c r="B46" s="1170"/>
      <c r="C46" s="93">
        <v>19700</v>
      </c>
      <c r="D46" s="93">
        <v>17058</v>
      </c>
      <c r="E46" s="93">
        <v>10848</v>
      </c>
      <c r="F46" s="93">
        <v>11137</v>
      </c>
      <c r="G46" s="93">
        <v>4631</v>
      </c>
      <c r="H46" s="93">
        <v>4698</v>
      </c>
      <c r="I46" s="93">
        <v>2021</v>
      </c>
      <c r="J46" s="93">
        <v>2061</v>
      </c>
      <c r="K46" s="93">
        <v>957</v>
      </c>
      <c r="L46" s="93">
        <v>1037</v>
      </c>
      <c r="M46" s="581">
        <f t="shared" si="4"/>
        <v>38157</v>
      </c>
      <c r="N46" s="581">
        <f t="shared" si="5"/>
        <v>35991</v>
      </c>
      <c r="O46" s="581">
        <f t="shared" si="6"/>
        <v>74148</v>
      </c>
      <c r="P46" s="353"/>
      <c r="Q46" s="400" t="s">
        <v>281</v>
      </c>
    </row>
    <row r="47" spans="1:17" ht="18.95" customHeight="1">
      <c r="A47" s="1171" t="s">
        <v>64</v>
      </c>
      <c r="B47" s="1171"/>
      <c r="C47" s="93">
        <v>13722</v>
      </c>
      <c r="D47" s="93">
        <v>15864</v>
      </c>
      <c r="E47" s="93">
        <v>16534</v>
      </c>
      <c r="F47" s="93">
        <v>12463</v>
      </c>
      <c r="G47" s="93">
        <v>4005</v>
      </c>
      <c r="H47" s="93">
        <v>3760</v>
      </c>
      <c r="I47" s="93">
        <v>2022</v>
      </c>
      <c r="J47" s="93">
        <v>1652</v>
      </c>
      <c r="K47" s="93">
        <v>1490</v>
      </c>
      <c r="L47" s="93">
        <v>1147</v>
      </c>
      <c r="M47" s="581">
        <f t="shared" si="4"/>
        <v>37773</v>
      </c>
      <c r="N47" s="581">
        <f t="shared" si="5"/>
        <v>34886</v>
      </c>
      <c r="O47" s="581">
        <f t="shared" si="6"/>
        <v>72659</v>
      </c>
      <c r="P47" s="1178" t="s">
        <v>177</v>
      </c>
      <c r="Q47" s="1178"/>
    </row>
    <row r="48" spans="1:17" ht="18.95" customHeight="1">
      <c r="A48" s="1171" t="s">
        <v>65</v>
      </c>
      <c r="B48" s="1171"/>
      <c r="C48" s="93">
        <v>16447</v>
      </c>
      <c r="D48" s="93">
        <v>15022</v>
      </c>
      <c r="E48" s="93">
        <v>4728</v>
      </c>
      <c r="F48" s="93">
        <v>4654</v>
      </c>
      <c r="G48" s="93">
        <v>2130</v>
      </c>
      <c r="H48" s="93">
        <v>1865</v>
      </c>
      <c r="I48" s="93">
        <v>1115</v>
      </c>
      <c r="J48" s="93">
        <v>793</v>
      </c>
      <c r="K48" s="93">
        <v>586</v>
      </c>
      <c r="L48" s="93">
        <v>429</v>
      </c>
      <c r="M48" s="581">
        <f t="shared" si="4"/>
        <v>25006</v>
      </c>
      <c r="N48" s="581">
        <f t="shared" si="5"/>
        <v>22763</v>
      </c>
      <c r="O48" s="581">
        <f t="shared" si="6"/>
        <v>47769</v>
      </c>
      <c r="P48" s="1178" t="s">
        <v>178</v>
      </c>
      <c r="Q48" s="1178"/>
    </row>
    <row r="49" spans="1:17" ht="18.95" customHeight="1">
      <c r="A49" s="1171" t="s">
        <v>66</v>
      </c>
      <c r="B49" s="1171"/>
      <c r="C49" s="93">
        <v>16377</v>
      </c>
      <c r="D49" s="93">
        <v>15311</v>
      </c>
      <c r="E49" s="93">
        <v>6978</v>
      </c>
      <c r="F49" s="93">
        <v>6712</v>
      </c>
      <c r="G49" s="93">
        <v>2841</v>
      </c>
      <c r="H49" s="93">
        <v>2454</v>
      </c>
      <c r="I49" s="93">
        <v>1414</v>
      </c>
      <c r="J49" s="93">
        <v>1095</v>
      </c>
      <c r="K49" s="93">
        <v>658</v>
      </c>
      <c r="L49" s="93">
        <v>346</v>
      </c>
      <c r="M49" s="581">
        <f t="shared" si="4"/>
        <v>28268</v>
      </c>
      <c r="N49" s="581">
        <f t="shared" si="5"/>
        <v>25918</v>
      </c>
      <c r="O49" s="581">
        <f t="shared" si="6"/>
        <v>54186</v>
      </c>
      <c r="P49" s="1178" t="s">
        <v>179</v>
      </c>
      <c r="Q49" s="1178"/>
    </row>
    <row r="50" spans="1:17" ht="18.95" customHeight="1">
      <c r="A50" s="1171" t="s">
        <v>133</v>
      </c>
      <c r="B50" s="1171"/>
      <c r="C50" s="93">
        <v>15301</v>
      </c>
      <c r="D50" s="93">
        <v>13086</v>
      </c>
      <c r="E50" s="93">
        <v>5107</v>
      </c>
      <c r="F50" s="93">
        <v>5024</v>
      </c>
      <c r="G50" s="93">
        <v>1871</v>
      </c>
      <c r="H50" s="93">
        <v>1729</v>
      </c>
      <c r="I50" s="93">
        <v>682</v>
      </c>
      <c r="J50" s="93">
        <v>587</v>
      </c>
      <c r="K50" s="93">
        <v>313</v>
      </c>
      <c r="L50" s="93">
        <v>247</v>
      </c>
      <c r="M50" s="581">
        <f t="shared" si="4"/>
        <v>23274</v>
      </c>
      <c r="N50" s="581">
        <f t="shared" si="5"/>
        <v>20673</v>
      </c>
      <c r="O50" s="581">
        <f t="shared" si="6"/>
        <v>43947</v>
      </c>
      <c r="P50" s="1178" t="s">
        <v>180</v>
      </c>
      <c r="Q50" s="1178"/>
    </row>
    <row r="51" spans="1:17" ht="18.95" customHeight="1">
      <c r="A51" s="1171" t="s">
        <v>68</v>
      </c>
      <c r="B51" s="1171"/>
      <c r="C51" s="93">
        <v>8396</v>
      </c>
      <c r="D51" s="93">
        <v>7492</v>
      </c>
      <c r="E51" s="93">
        <v>4760</v>
      </c>
      <c r="F51" s="93">
        <v>4422</v>
      </c>
      <c r="G51" s="93">
        <v>1784</v>
      </c>
      <c r="H51" s="93">
        <v>1517</v>
      </c>
      <c r="I51" s="93">
        <v>833</v>
      </c>
      <c r="J51" s="93">
        <v>546</v>
      </c>
      <c r="K51" s="93">
        <v>428</v>
      </c>
      <c r="L51" s="93">
        <v>163</v>
      </c>
      <c r="M51" s="581">
        <f t="shared" si="4"/>
        <v>16201</v>
      </c>
      <c r="N51" s="581">
        <f t="shared" si="5"/>
        <v>14140</v>
      </c>
      <c r="O51" s="581">
        <f t="shared" si="6"/>
        <v>30341</v>
      </c>
      <c r="P51" s="1178" t="s">
        <v>181</v>
      </c>
      <c r="Q51" s="1178"/>
    </row>
    <row r="52" spans="1:17" ht="18.95" customHeight="1">
      <c r="A52" s="1171" t="s">
        <v>69</v>
      </c>
      <c r="B52" s="1171"/>
      <c r="C52" s="93">
        <v>13362</v>
      </c>
      <c r="D52" s="93">
        <v>10793</v>
      </c>
      <c r="E52" s="93">
        <v>6899</v>
      </c>
      <c r="F52" s="93">
        <v>7183</v>
      </c>
      <c r="G52" s="93">
        <v>2844</v>
      </c>
      <c r="H52" s="93">
        <v>2229</v>
      </c>
      <c r="I52" s="93">
        <v>1143</v>
      </c>
      <c r="J52" s="93">
        <v>848</v>
      </c>
      <c r="K52" s="93">
        <v>643</v>
      </c>
      <c r="L52" s="93">
        <v>253</v>
      </c>
      <c r="M52" s="581">
        <f t="shared" si="4"/>
        <v>24891</v>
      </c>
      <c r="N52" s="581">
        <f t="shared" si="5"/>
        <v>21306</v>
      </c>
      <c r="O52" s="581">
        <f t="shared" si="6"/>
        <v>46197</v>
      </c>
      <c r="P52" s="1178" t="s">
        <v>182</v>
      </c>
      <c r="Q52" s="1178"/>
    </row>
    <row r="53" spans="1:17" ht="18.95" customHeight="1">
      <c r="A53" s="1171" t="s">
        <v>70</v>
      </c>
      <c r="B53" s="1171"/>
      <c r="C53" s="93">
        <v>17752</v>
      </c>
      <c r="D53" s="93">
        <v>14535</v>
      </c>
      <c r="E53" s="93">
        <v>12496</v>
      </c>
      <c r="F53" s="93">
        <v>13163</v>
      </c>
      <c r="G53" s="93">
        <v>4612</v>
      </c>
      <c r="H53" s="93">
        <v>4308</v>
      </c>
      <c r="I53" s="93">
        <v>2138</v>
      </c>
      <c r="J53" s="93">
        <v>1794</v>
      </c>
      <c r="K53" s="93">
        <v>2139</v>
      </c>
      <c r="L53" s="93">
        <v>1610</v>
      </c>
      <c r="M53" s="581">
        <f t="shared" si="4"/>
        <v>39137</v>
      </c>
      <c r="N53" s="581">
        <f t="shared" si="5"/>
        <v>35410</v>
      </c>
      <c r="O53" s="581">
        <f t="shared" si="6"/>
        <v>74547</v>
      </c>
      <c r="P53" s="1178" t="s">
        <v>183</v>
      </c>
      <c r="Q53" s="1178"/>
    </row>
    <row r="54" spans="1:17" ht="18.95" customHeight="1">
      <c r="A54" s="1171" t="s">
        <v>71</v>
      </c>
      <c r="B54" s="1171"/>
      <c r="C54" s="93">
        <v>12340</v>
      </c>
      <c r="D54" s="93">
        <v>8639</v>
      </c>
      <c r="E54" s="93">
        <v>6317</v>
      </c>
      <c r="F54" s="93">
        <v>5399</v>
      </c>
      <c r="G54" s="93">
        <v>2947</v>
      </c>
      <c r="H54" s="93">
        <v>1706</v>
      </c>
      <c r="I54" s="93">
        <v>1045</v>
      </c>
      <c r="J54" s="93">
        <v>1197</v>
      </c>
      <c r="K54" s="93">
        <v>491</v>
      </c>
      <c r="L54" s="93">
        <v>299</v>
      </c>
      <c r="M54" s="581">
        <f t="shared" si="4"/>
        <v>23140</v>
      </c>
      <c r="N54" s="581">
        <f t="shared" si="5"/>
        <v>17240</v>
      </c>
      <c r="O54" s="581">
        <f t="shared" si="6"/>
        <v>40380</v>
      </c>
      <c r="P54" s="1178" t="s">
        <v>671</v>
      </c>
      <c r="Q54" s="1178"/>
    </row>
    <row r="55" spans="1:17" ht="18.95" customHeight="1" thickBot="1">
      <c r="A55" s="1233" t="s">
        <v>72</v>
      </c>
      <c r="B55" s="1233"/>
      <c r="C55" s="350">
        <v>31052</v>
      </c>
      <c r="D55" s="350">
        <v>28195</v>
      </c>
      <c r="E55" s="350">
        <v>14658</v>
      </c>
      <c r="F55" s="350">
        <v>17055</v>
      </c>
      <c r="G55" s="350">
        <v>4857</v>
      </c>
      <c r="H55" s="350">
        <v>4366</v>
      </c>
      <c r="I55" s="350">
        <v>1711</v>
      </c>
      <c r="J55" s="350">
        <v>1447</v>
      </c>
      <c r="K55" s="350">
        <v>768</v>
      </c>
      <c r="L55" s="350">
        <v>421</v>
      </c>
      <c r="M55" s="577">
        <f t="shared" si="4"/>
        <v>53046</v>
      </c>
      <c r="N55" s="577">
        <f t="shared" si="5"/>
        <v>51484</v>
      </c>
      <c r="O55" s="577">
        <f t="shared" si="6"/>
        <v>104530</v>
      </c>
      <c r="P55" s="1225" t="s">
        <v>185</v>
      </c>
      <c r="Q55" s="1225"/>
    </row>
    <row r="56" spans="1:17" ht="18.95" customHeight="1" thickBot="1">
      <c r="A56" s="1232" t="s">
        <v>32</v>
      </c>
      <c r="B56" s="1232"/>
      <c r="C56" s="361">
        <f>SUM(C36:C55)</f>
        <v>344117</v>
      </c>
      <c r="D56" s="576">
        <f t="shared" ref="D56:L56" si="7">SUM(D36:D55)</f>
        <v>318750</v>
      </c>
      <c r="E56" s="576">
        <f t="shared" si="7"/>
        <v>147470</v>
      </c>
      <c r="F56" s="576">
        <f t="shared" si="7"/>
        <v>141662</v>
      </c>
      <c r="G56" s="576">
        <f t="shared" si="7"/>
        <v>58954</v>
      </c>
      <c r="H56" s="576">
        <f t="shared" si="7"/>
        <v>51131</v>
      </c>
      <c r="I56" s="576">
        <f t="shared" si="7"/>
        <v>28766</v>
      </c>
      <c r="J56" s="576">
        <f t="shared" si="7"/>
        <v>24393</v>
      </c>
      <c r="K56" s="576">
        <f t="shared" si="7"/>
        <v>16353</v>
      </c>
      <c r="L56" s="576">
        <f t="shared" si="7"/>
        <v>12476</v>
      </c>
      <c r="M56" s="576">
        <f t="shared" si="4"/>
        <v>595660</v>
      </c>
      <c r="N56" s="576">
        <f t="shared" si="5"/>
        <v>548412</v>
      </c>
      <c r="O56" s="576">
        <f t="shared" si="6"/>
        <v>1144072</v>
      </c>
      <c r="P56" s="1175" t="s">
        <v>169</v>
      </c>
      <c r="Q56" s="1175"/>
    </row>
    <row r="57" spans="1:17" ht="19.5" thickTop="1">
      <c r="A57" s="84"/>
      <c r="B57" s="84"/>
      <c r="C57" s="84"/>
      <c r="D57" s="84"/>
      <c r="E57" s="84"/>
      <c r="F57" s="84"/>
      <c r="G57" s="84"/>
      <c r="H57" s="84"/>
      <c r="I57" s="84"/>
      <c r="J57" s="84"/>
      <c r="K57" s="84"/>
      <c r="L57" s="84"/>
      <c r="M57" s="84"/>
      <c r="N57" s="84"/>
      <c r="O57" s="84"/>
      <c r="P57" s="401"/>
      <c r="Q57" s="401"/>
    </row>
    <row r="58" spans="1:17" ht="27.75" customHeight="1">
      <c r="A58" s="1152" t="s">
        <v>1203</v>
      </c>
      <c r="B58" s="1152"/>
      <c r="C58" s="1152"/>
      <c r="D58" s="1152"/>
      <c r="E58" s="1152"/>
      <c r="F58" s="1152"/>
      <c r="G58" s="1152"/>
      <c r="H58" s="1152"/>
      <c r="I58" s="1152"/>
      <c r="J58" s="1152"/>
      <c r="K58" s="1152"/>
      <c r="L58" s="1152"/>
      <c r="M58" s="1152"/>
      <c r="N58" s="1152"/>
      <c r="O58" s="1152"/>
      <c r="P58" s="1152"/>
      <c r="Q58" s="1152"/>
    </row>
    <row r="59" spans="1:17" ht="24.75" customHeight="1">
      <c r="A59" s="1193" t="s">
        <v>693</v>
      </c>
      <c r="B59" s="1193"/>
      <c r="C59" s="1193"/>
      <c r="D59" s="1193"/>
      <c r="E59" s="1193"/>
      <c r="F59" s="1193"/>
      <c r="G59" s="1193"/>
      <c r="H59" s="1193"/>
      <c r="I59" s="1193"/>
      <c r="J59" s="1193"/>
      <c r="K59" s="1193"/>
      <c r="L59" s="1193"/>
      <c r="M59" s="1193"/>
      <c r="N59" s="1193"/>
      <c r="O59" s="1193"/>
      <c r="P59" s="1193"/>
      <c r="Q59" s="1193"/>
    </row>
    <row r="60" spans="1:17" ht="19.5" thickBot="1">
      <c r="A60" s="1126" t="s">
        <v>690</v>
      </c>
      <c r="B60" s="1126"/>
      <c r="C60" s="121"/>
      <c r="D60" s="121"/>
      <c r="E60" s="121"/>
      <c r="F60" s="121"/>
      <c r="G60" s="121"/>
      <c r="H60" s="121"/>
      <c r="I60" s="121"/>
      <c r="J60" s="121"/>
      <c r="K60" s="121"/>
      <c r="L60" s="121"/>
      <c r="M60" s="121"/>
      <c r="N60" s="121"/>
      <c r="O60" s="121"/>
      <c r="P60" s="1209" t="s">
        <v>885</v>
      </c>
      <c r="Q60" s="1209"/>
    </row>
    <row r="61" spans="1:17" ht="16.5" thickTop="1">
      <c r="A61" s="1140" t="s">
        <v>40</v>
      </c>
      <c r="B61" s="1140"/>
      <c r="C61" s="1188" t="s">
        <v>44</v>
      </c>
      <c r="D61" s="1140"/>
      <c r="E61" s="1188" t="s">
        <v>74</v>
      </c>
      <c r="F61" s="1140"/>
      <c r="G61" s="1188" t="s">
        <v>80</v>
      </c>
      <c r="H61" s="1140"/>
      <c r="I61" s="1188" t="s">
        <v>81</v>
      </c>
      <c r="J61" s="1140"/>
      <c r="K61" s="1188" t="s">
        <v>82</v>
      </c>
      <c r="L61" s="1188"/>
      <c r="M61" s="1188" t="s">
        <v>1335</v>
      </c>
      <c r="N61" s="1188"/>
      <c r="O61" s="1188"/>
      <c r="P61" s="1211" t="s">
        <v>168</v>
      </c>
      <c r="Q61" s="1211"/>
    </row>
    <row r="62" spans="1:17" ht="23.25" customHeight="1">
      <c r="A62" s="1141"/>
      <c r="B62" s="1141"/>
      <c r="C62" s="1168" t="s">
        <v>188</v>
      </c>
      <c r="D62" s="1168"/>
      <c r="E62" s="1168" t="s">
        <v>187</v>
      </c>
      <c r="F62" s="1168"/>
      <c r="G62" s="1168" t="s">
        <v>192</v>
      </c>
      <c r="H62" s="1168"/>
      <c r="I62" s="1168" t="s">
        <v>193</v>
      </c>
      <c r="J62" s="1168"/>
      <c r="K62" s="1168" t="s">
        <v>194</v>
      </c>
      <c r="L62" s="1168"/>
      <c r="M62" s="1168" t="s">
        <v>169</v>
      </c>
      <c r="N62" s="1168"/>
      <c r="O62" s="1168"/>
      <c r="P62" s="1212"/>
      <c r="Q62" s="1212"/>
    </row>
    <row r="63" spans="1:17" ht="19.5" customHeight="1">
      <c r="A63" s="1141"/>
      <c r="B63" s="1141"/>
      <c r="C63" s="356" t="s">
        <v>127</v>
      </c>
      <c r="D63" s="356" t="s">
        <v>34</v>
      </c>
      <c r="E63" s="356" t="s">
        <v>127</v>
      </c>
      <c r="F63" s="356" t="s">
        <v>34</v>
      </c>
      <c r="G63" s="356" t="s">
        <v>127</v>
      </c>
      <c r="H63" s="356" t="s">
        <v>34</v>
      </c>
      <c r="I63" s="356" t="s">
        <v>127</v>
      </c>
      <c r="J63" s="356" t="s">
        <v>34</v>
      </c>
      <c r="K63" s="356" t="s">
        <v>127</v>
      </c>
      <c r="L63" s="356" t="s">
        <v>34</v>
      </c>
      <c r="M63" s="356" t="s">
        <v>127</v>
      </c>
      <c r="N63" s="356" t="s">
        <v>34</v>
      </c>
      <c r="O63" s="356" t="s">
        <v>35</v>
      </c>
      <c r="P63" s="1212"/>
      <c r="Q63" s="1212"/>
    </row>
    <row r="64" spans="1:17" ht="20.25" customHeight="1" thickBot="1">
      <c r="A64" s="1142"/>
      <c r="B64" s="1142"/>
      <c r="C64" s="371" t="s">
        <v>173</v>
      </c>
      <c r="D64" s="371" t="s">
        <v>172</v>
      </c>
      <c r="E64" s="371" t="s">
        <v>173</v>
      </c>
      <c r="F64" s="371" t="s">
        <v>172</v>
      </c>
      <c r="G64" s="371" t="s">
        <v>173</v>
      </c>
      <c r="H64" s="371" t="s">
        <v>172</v>
      </c>
      <c r="I64" s="371" t="s">
        <v>173</v>
      </c>
      <c r="J64" s="371" t="s">
        <v>172</v>
      </c>
      <c r="K64" s="371" t="s">
        <v>173</v>
      </c>
      <c r="L64" s="371" t="s">
        <v>172</v>
      </c>
      <c r="M64" s="371" t="s">
        <v>173</v>
      </c>
      <c r="N64" s="371" t="s">
        <v>172</v>
      </c>
      <c r="O64" s="371" t="s">
        <v>169</v>
      </c>
      <c r="P64" s="1213"/>
      <c r="Q64" s="1213"/>
    </row>
    <row r="65" spans="1:17" ht="18.95" customHeight="1">
      <c r="A65" s="1234" t="s">
        <v>52</v>
      </c>
      <c r="B65" s="1234"/>
      <c r="C65" s="618">
        <v>27672</v>
      </c>
      <c r="D65" s="618">
        <v>25755</v>
      </c>
      <c r="E65" s="618">
        <v>12547</v>
      </c>
      <c r="F65" s="618">
        <v>11937</v>
      </c>
      <c r="G65" s="618">
        <v>7066</v>
      </c>
      <c r="H65" s="618">
        <v>6055</v>
      </c>
      <c r="I65" s="618">
        <v>2574</v>
      </c>
      <c r="J65" s="618">
        <v>2025</v>
      </c>
      <c r="K65" s="618">
        <v>993</v>
      </c>
      <c r="L65" s="618">
        <v>662</v>
      </c>
      <c r="M65" s="618">
        <f>SUM(C65,E65,G65,I65,K65)</f>
        <v>50852</v>
      </c>
      <c r="N65" s="618">
        <f>SUM(D65,F65,H65,J65,L65)</f>
        <v>46434</v>
      </c>
      <c r="O65" s="618">
        <f>SUM(M65:N65)</f>
        <v>97286</v>
      </c>
      <c r="P65" s="1214" t="s">
        <v>583</v>
      </c>
      <c r="Q65" s="1214"/>
    </row>
    <row r="66" spans="1:17" ht="18.95" customHeight="1">
      <c r="A66" s="1171" t="s">
        <v>53</v>
      </c>
      <c r="B66" s="1171"/>
      <c r="C66" s="617">
        <v>7656</v>
      </c>
      <c r="D66" s="617">
        <v>7775</v>
      </c>
      <c r="E66" s="617">
        <v>7295</v>
      </c>
      <c r="F66" s="617">
        <v>7130</v>
      </c>
      <c r="G66" s="617">
        <v>5157</v>
      </c>
      <c r="H66" s="617">
        <v>5436</v>
      </c>
      <c r="I66" s="617">
        <v>5475</v>
      </c>
      <c r="J66" s="617">
        <v>4017</v>
      </c>
      <c r="K66" s="617">
        <v>6261</v>
      </c>
      <c r="L66" s="617">
        <v>4382</v>
      </c>
      <c r="M66" s="617">
        <f t="shared" ref="M66:M84" si="8">SUM(C66,E66,G66,I66,K66)</f>
        <v>31844</v>
      </c>
      <c r="N66" s="617">
        <f t="shared" ref="N66:N84" si="9">SUM(D66,F66,H66,J66,L66)</f>
        <v>28740</v>
      </c>
      <c r="O66" s="617">
        <f t="shared" ref="O66:O84" si="10">SUM(M66:N66)</f>
        <v>60584</v>
      </c>
      <c r="P66" s="1178" t="s">
        <v>273</v>
      </c>
      <c r="Q66" s="1178"/>
    </row>
    <row r="67" spans="1:17" ht="18.95" customHeight="1">
      <c r="A67" s="1171" t="s">
        <v>54</v>
      </c>
      <c r="B67" s="1171"/>
      <c r="C67" s="617">
        <v>11743</v>
      </c>
      <c r="D67" s="617">
        <v>11025</v>
      </c>
      <c r="E67" s="617">
        <v>7910</v>
      </c>
      <c r="F67" s="617">
        <v>7425</v>
      </c>
      <c r="G67" s="617">
        <v>2458</v>
      </c>
      <c r="H67" s="617">
        <v>1987</v>
      </c>
      <c r="I67" s="617">
        <v>839</v>
      </c>
      <c r="J67" s="617">
        <v>706</v>
      </c>
      <c r="K67" s="617">
        <v>296</v>
      </c>
      <c r="L67" s="617">
        <v>208</v>
      </c>
      <c r="M67" s="617">
        <f t="shared" si="8"/>
        <v>23246</v>
      </c>
      <c r="N67" s="617">
        <f t="shared" si="9"/>
        <v>21351</v>
      </c>
      <c r="O67" s="617">
        <f t="shared" si="10"/>
        <v>44597</v>
      </c>
      <c r="P67" s="1178" t="s">
        <v>175</v>
      </c>
      <c r="Q67" s="1178"/>
    </row>
    <row r="68" spans="1:17" ht="18.95" customHeight="1">
      <c r="A68" s="1171" t="s">
        <v>55</v>
      </c>
      <c r="B68" s="1171"/>
      <c r="C68" s="617">
        <v>19809</v>
      </c>
      <c r="D68" s="617">
        <v>19224</v>
      </c>
      <c r="E68" s="617">
        <v>4514</v>
      </c>
      <c r="F68" s="617">
        <v>3894</v>
      </c>
      <c r="G68" s="617">
        <v>2022</v>
      </c>
      <c r="H68" s="617">
        <v>1625</v>
      </c>
      <c r="I68" s="617">
        <v>914</v>
      </c>
      <c r="J68" s="617">
        <v>544</v>
      </c>
      <c r="K68" s="617">
        <v>474</v>
      </c>
      <c r="L68" s="617">
        <v>159</v>
      </c>
      <c r="M68" s="617">
        <f t="shared" si="8"/>
        <v>27733</v>
      </c>
      <c r="N68" s="617">
        <f t="shared" si="9"/>
        <v>25446</v>
      </c>
      <c r="O68" s="617">
        <f t="shared" si="10"/>
        <v>53179</v>
      </c>
      <c r="P68" s="1178" t="s">
        <v>676</v>
      </c>
      <c r="Q68" s="1178"/>
    </row>
    <row r="69" spans="1:17" ht="18.95" customHeight="1">
      <c r="A69" s="1224" t="s">
        <v>279</v>
      </c>
      <c r="B69" s="354" t="s">
        <v>250</v>
      </c>
      <c r="C69" s="617">
        <v>17360</v>
      </c>
      <c r="D69" s="617">
        <v>17774</v>
      </c>
      <c r="E69" s="617">
        <v>2693</v>
      </c>
      <c r="F69" s="617">
        <v>2012</v>
      </c>
      <c r="G69" s="617">
        <v>1237</v>
      </c>
      <c r="H69" s="617">
        <v>1016</v>
      </c>
      <c r="I69" s="617">
        <v>467</v>
      </c>
      <c r="J69" s="617">
        <v>283</v>
      </c>
      <c r="K69" s="617">
        <v>154</v>
      </c>
      <c r="L69" s="617">
        <v>93</v>
      </c>
      <c r="M69" s="617">
        <f t="shared" si="8"/>
        <v>21911</v>
      </c>
      <c r="N69" s="617">
        <f t="shared" si="9"/>
        <v>21178</v>
      </c>
      <c r="O69" s="617">
        <f t="shared" si="10"/>
        <v>43089</v>
      </c>
      <c r="P69" s="353" t="s">
        <v>275</v>
      </c>
      <c r="Q69" s="1220" t="s">
        <v>167</v>
      </c>
    </row>
    <row r="70" spans="1:17" ht="18.95" customHeight="1">
      <c r="A70" s="1224"/>
      <c r="B70" s="354" t="s">
        <v>251</v>
      </c>
      <c r="C70" s="617">
        <v>32376</v>
      </c>
      <c r="D70" s="617">
        <v>31910</v>
      </c>
      <c r="E70" s="617">
        <v>6183</v>
      </c>
      <c r="F70" s="617">
        <v>5159</v>
      </c>
      <c r="G70" s="617">
        <v>2586</v>
      </c>
      <c r="H70" s="617">
        <v>1913</v>
      </c>
      <c r="I70" s="617">
        <v>1091</v>
      </c>
      <c r="J70" s="617">
        <v>708</v>
      </c>
      <c r="K70" s="617">
        <v>515</v>
      </c>
      <c r="L70" s="617">
        <v>180</v>
      </c>
      <c r="M70" s="617">
        <f t="shared" si="8"/>
        <v>42751</v>
      </c>
      <c r="N70" s="617">
        <f t="shared" si="9"/>
        <v>39870</v>
      </c>
      <c r="O70" s="617">
        <f t="shared" si="10"/>
        <v>82621</v>
      </c>
      <c r="P70" s="353" t="s">
        <v>276</v>
      </c>
      <c r="Q70" s="1220"/>
    </row>
    <row r="71" spans="1:17" ht="18.95" customHeight="1">
      <c r="A71" s="1224"/>
      <c r="B71" s="354" t="s">
        <v>252</v>
      </c>
      <c r="C71" s="617">
        <v>9777</v>
      </c>
      <c r="D71" s="617">
        <v>9231</v>
      </c>
      <c r="E71" s="617">
        <v>5460</v>
      </c>
      <c r="F71" s="617">
        <v>5526</v>
      </c>
      <c r="G71" s="617">
        <v>1809</v>
      </c>
      <c r="H71" s="617">
        <v>1785</v>
      </c>
      <c r="I71" s="617">
        <v>731</v>
      </c>
      <c r="J71" s="617">
        <v>472</v>
      </c>
      <c r="K71" s="617">
        <v>388</v>
      </c>
      <c r="L71" s="617">
        <v>165</v>
      </c>
      <c r="M71" s="617">
        <f t="shared" si="8"/>
        <v>18165</v>
      </c>
      <c r="N71" s="617">
        <f t="shared" si="9"/>
        <v>17179</v>
      </c>
      <c r="O71" s="617">
        <f t="shared" si="10"/>
        <v>35344</v>
      </c>
      <c r="P71" s="353" t="s">
        <v>277</v>
      </c>
      <c r="Q71" s="1220"/>
    </row>
    <row r="72" spans="1:17" ht="18.95" customHeight="1">
      <c r="A72" s="1224"/>
      <c r="B72" s="354" t="s">
        <v>259</v>
      </c>
      <c r="C72" s="617">
        <v>8176</v>
      </c>
      <c r="D72" s="617">
        <v>7773</v>
      </c>
      <c r="E72" s="617">
        <v>4407</v>
      </c>
      <c r="F72" s="617">
        <v>4123</v>
      </c>
      <c r="G72" s="617">
        <v>1122</v>
      </c>
      <c r="H72" s="617">
        <v>883</v>
      </c>
      <c r="I72" s="617">
        <v>494</v>
      </c>
      <c r="J72" s="617">
        <v>355</v>
      </c>
      <c r="K72" s="617">
        <v>226</v>
      </c>
      <c r="L72" s="617">
        <v>176</v>
      </c>
      <c r="M72" s="617">
        <f t="shared" si="8"/>
        <v>14425</v>
      </c>
      <c r="N72" s="617">
        <f t="shared" si="9"/>
        <v>13310</v>
      </c>
      <c r="O72" s="617">
        <f t="shared" si="10"/>
        <v>27735</v>
      </c>
      <c r="P72" s="353" t="s">
        <v>256</v>
      </c>
      <c r="Q72" s="1220"/>
    </row>
    <row r="73" spans="1:17" ht="18.95" customHeight="1">
      <c r="A73" s="1224"/>
      <c r="B73" s="354" t="s">
        <v>260</v>
      </c>
      <c r="C73" s="617">
        <v>20540</v>
      </c>
      <c r="D73" s="617">
        <v>19988</v>
      </c>
      <c r="E73" s="617">
        <v>3681</v>
      </c>
      <c r="F73" s="617">
        <v>3121</v>
      </c>
      <c r="G73" s="617">
        <v>1449</v>
      </c>
      <c r="H73" s="617">
        <v>1079</v>
      </c>
      <c r="I73" s="617">
        <v>637</v>
      </c>
      <c r="J73" s="617">
        <v>431</v>
      </c>
      <c r="K73" s="617">
        <v>281</v>
      </c>
      <c r="L73" s="617">
        <v>116</v>
      </c>
      <c r="M73" s="617">
        <f t="shared" si="8"/>
        <v>26588</v>
      </c>
      <c r="N73" s="617">
        <f t="shared" si="9"/>
        <v>24735</v>
      </c>
      <c r="O73" s="617">
        <f t="shared" si="10"/>
        <v>51323</v>
      </c>
      <c r="P73" s="353" t="s">
        <v>257</v>
      </c>
      <c r="Q73" s="1220"/>
    </row>
    <row r="74" spans="1:17" ht="18.95" customHeight="1">
      <c r="A74" s="1224"/>
      <c r="B74" s="354" t="s">
        <v>255</v>
      </c>
      <c r="C74" s="617">
        <v>11850</v>
      </c>
      <c r="D74" s="617">
        <v>10710</v>
      </c>
      <c r="E74" s="617">
        <v>5250</v>
      </c>
      <c r="F74" s="617">
        <v>5329</v>
      </c>
      <c r="G74" s="617">
        <v>1387</v>
      </c>
      <c r="H74" s="617">
        <v>1307</v>
      </c>
      <c r="I74" s="617">
        <v>704</v>
      </c>
      <c r="J74" s="617">
        <v>555</v>
      </c>
      <c r="K74" s="617">
        <v>322</v>
      </c>
      <c r="L74" s="617">
        <v>146</v>
      </c>
      <c r="M74" s="617">
        <f t="shared" si="8"/>
        <v>19513</v>
      </c>
      <c r="N74" s="617">
        <f t="shared" si="9"/>
        <v>18047</v>
      </c>
      <c r="O74" s="617">
        <f t="shared" si="10"/>
        <v>37560</v>
      </c>
      <c r="P74" s="353" t="s">
        <v>258</v>
      </c>
      <c r="Q74" s="1220"/>
    </row>
    <row r="75" spans="1:17" ht="18.95" customHeight="1">
      <c r="A75" s="108" t="s">
        <v>63</v>
      </c>
      <c r="B75" s="119"/>
      <c r="C75" s="617">
        <v>18315</v>
      </c>
      <c r="D75" s="617">
        <v>15768</v>
      </c>
      <c r="E75" s="617">
        <v>10404</v>
      </c>
      <c r="F75" s="617">
        <v>10920</v>
      </c>
      <c r="G75" s="617">
        <v>5219</v>
      </c>
      <c r="H75" s="617">
        <v>4939</v>
      </c>
      <c r="I75" s="617">
        <v>2345</v>
      </c>
      <c r="J75" s="617">
        <v>2249</v>
      </c>
      <c r="K75" s="617">
        <v>1066</v>
      </c>
      <c r="L75" s="617">
        <v>983</v>
      </c>
      <c r="M75" s="617">
        <f t="shared" si="8"/>
        <v>37349</v>
      </c>
      <c r="N75" s="617">
        <f t="shared" si="9"/>
        <v>34859</v>
      </c>
      <c r="O75" s="617">
        <f t="shared" si="10"/>
        <v>72208</v>
      </c>
      <c r="P75" s="1178" t="s">
        <v>281</v>
      </c>
      <c r="Q75" s="1178"/>
    </row>
    <row r="76" spans="1:17" ht="18.95" customHeight="1">
      <c r="A76" s="1171" t="s">
        <v>64</v>
      </c>
      <c r="B76" s="1171"/>
      <c r="C76" s="617">
        <v>16126</v>
      </c>
      <c r="D76" s="617">
        <v>14203</v>
      </c>
      <c r="E76" s="617">
        <v>12922</v>
      </c>
      <c r="F76" s="617">
        <v>12190</v>
      </c>
      <c r="G76" s="617">
        <v>4588</v>
      </c>
      <c r="H76" s="617">
        <v>4112</v>
      </c>
      <c r="I76" s="617">
        <v>2459</v>
      </c>
      <c r="J76" s="617">
        <v>1910</v>
      </c>
      <c r="K76" s="617">
        <v>2143</v>
      </c>
      <c r="L76" s="617">
        <v>1562</v>
      </c>
      <c r="M76" s="617">
        <f t="shared" si="8"/>
        <v>38238</v>
      </c>
      <c r="N76" s="617">
        <f t="shared" si="9"/>
        <v>33977</v>
      </c>
      <c r="O76" s="617">
        <f t="shared" si="10"/>
        <v>72215</v>
      </c>
      <c r="P76" s="1178" t="s">
        <v>177</v>
      </c>
      <c r="Q76" s="1178"/>
    </row>
    <row r="77" spans="1:17" ht="18.95" customHeight="1">
      <c r="A77" s="1171" t="s">
        <v>65</v>
      </c>
      <c r="B77" s="1171"/>
      <c r="C77" s="617">
        <v>15532</v>
      </c>
      <c r="D77" s="617">
        <v>13918</v>
      </c>
      <c r="E77" s="617">
        <v>4986</v>
      </c>
      <c r="F77" s="617">
        <v>4918</v>
      </c>
      <c r="G77" s="617">
        <v>2650</v>
      </c>
      <c r="H77" s="617">
        <v>2225</v>
      </c>
      <c r="I77" s="617">
        <v>1492</v>
      </c>
      <c r="J77" s="617">
        <v>1015</v>
      </c>
      <c r="K77" s="617">
        <v>968</v>
      </c>
      <c r="L77" s="617">
        <v>500</v>
      </c>
      <c r="M77" s="617">
        <f t="shared" si="8"/>
        <v>25628</v>
      </c>
      <c r="N77" s="617">
        <f t="shared" si="9"/>
        <v>22576</v>
      </c>
      <c r="O77" s="617">
        <f t="shared" si="10"/>
        <v>48204</v>
      </c>
      <c r="P77" s="1178" t="s">
        <v>178</v>
      </c>
      <c r="Q77" s="1178"/>
    </row>
    <row r="78" spans="1:17" ht="18.95" customHeight="1">
      <c r="A78" s="1171" t="s">
        <v>66</v>
      </c>
      <c r="B78" s="1171"/>
      <c r="C78" s="617">
        <v>15566</v>
      </c>
      <c r="D78" s="617">
        <v>14231</v>
      </c>
      <c r="E78" s="617">
        <v>6663</v>
      </c>
      <c r="F78" s="617">
        <v>6959</v>
      </c>
      <c r="G78" s="617">
        <v>3071</v>
      </c>
      <c r="H78" s="617">
        <v>2734</v>
      </c>
      <c r="I78" s="617">
        <v>1745</v>
      </c>
      <c r="J78" s="617">
        <v>1250</v>
      </c>
      <c r="K78" s="617">
        <v>840</v>
      </c>
      <c r="L78" s="617">
        <v>443</v>
      </c>
      <c r="M78" s="617">
        <f t="shared" si="8"/>
        <v>27885</v>
      </c>
      <c r="N78" s="617">
        <f t="shared" si="9"/>
        <v>25617</v>
      </c>
      <c r="O78" s="617">
        <f t="shared" si="10"/>
        <v>53502</v>
      </c>
      <c r="P78" s="1178" t="s">
        <v>179</v>
      </c>
      <c r="Q78" s="1178"/>
    </row>
    <row r="79" spans="1:17" ht="18.95" customHeight="1">
      <c r="A79" s="1171" t="s">
        <v>133</v>
      </c>
      <c r="B79" s="1171"/>
      <c r="C79" s="617">
        <v>14516</v>
      </c>
      <c r="D79" s="617">
        <v>11884</v>
      </c>
      <c r="E79" s="617">
        <v>5029</v>
      </c>
      <c r="F79" s="617">
        <v>4908</v>
      </c>
      <c r="G79" s="617">
        <v>2036</v>
      </c>
      <c r="H79" s="617">
        <v>1805</v>
      </c>
      <c r="I79" s="617">
        <v>935</v>
      </c>
      <c r="J79" s="617">
        <v>688</v>
      </c>
      <c r="K79" s="617">
        <v>439</v>
      </c>
      <c r="L79" s="617">
        <v>305</v>
      </c>
      <c r="M79" s="617">
        <f t="shared" si="8"/>
        <v>22955</v>
      </c>
      <c r="N79" s="617">
        <f t="shared" si="9"/>
        <v>19590</v>
      </c>
      <c r="O79" s="617">
        <f t="shared" si="10"/>
        <v>42545</v>
      </c>
      <c r="P79" s="1178" t="s">
        <v>180</v>
      </c>
      <c r="Q79" s="1178"/>
    </row>
    <row r="80" spans="1:17" ht="18.95" customHeight="1">
      <c r="A80" s="1171" t="s">
        <v>68</v>
      </c>
      <c r="B80" s="1171"/>
      <c r="C80" s="617">
        <v>7725</v>
      </c>
      <c r="D80" s="617">
        <v>6949</v>
      </c>
      <c r="E80" s="617">
        <v>4576</v>
      </c>
      <c r="F80" s="617">
        <v>4332</v>
      </c>
      <c r="G80" s="617">
        <v>2089</v>
      </c>
      <c r="H80" s="617">
        <v>1603</v>
      </c>
      <c r="I80" s="617">
        <v>996</v>
      </c>
      <c r="J80" s="617">
        <v>635</v>
      </c>
      <c r="K80" s="617">
        <v>717</v>
      </c>
      <c r="L80" s="617">
        <v>238</v>
      </c>
      <c r="M80" s="617">
        <f t="shared" si="8"/>
        <v>16103</v>
      </c>
      <c r="N80" s="617">
        <f t="shared" si="9"/>
        <v>13757</v>
      </c>
      <c r="O80" s="617">
        <f t="shared" si="10"/>
        <v>29860</v>
      </c>
      <c r="P80" s="1178" t="s">
        <v>181</v>
      </c>
      <c r="Q80" s="1178"/>
    </row>
    <row r="81" spans="1:17" ht="18.95" customHeight="1">
      <c r="A81" s="1171" t="s">
        <v>69</v>
      </c>
      <c r="B81" s="1171"/>
      <c r="C81" s="617">
        <v>12514</v>
      </c>
      <c r="D81" s="617">
        <v>10373</v>
      </c>
      <c r="E81" s="617">
        <v>6919</v>
      </c>
      <c r="F81" s="617">
        <v>6917</v>
      </c>
      <c r="G81" s="617">
        <v>3054</v>
      </c>
      <c r="H81" s="617">
        <v>2413</v>
      </c>
      <c r="I81" s="617">
        <v>1426</v>
      </c>
      <c r="J81" s="617">
        <v>899</v>
      </c>
      <c r="K81" s="617">
        <v>826</v>
      </c>
      <c r="L81" s="617">
        <v>326</v>
      </c>
      <c r="M81" s="617">
        <f t="shared" si="8"/>
        <v>24739</v>
      </c>
      <c r="N81" s="617">
        <f t="shared" si="9"/>
        <v>20928</v>
      </c>
      <c r="O81" s="617">
        <f t="shared" si="10"/>
        <v>45667</v>
      </c>
      <c r="P81" s="1178" t="s">
        <v>182</v>
      </c>
      <c r="Q81" s="1178"/>
    </row>
    <row r="82" spans="1:17" ht="18.95" customHeight="1">
      <c r="A82" s="1171" t="s">
        <v>70</v>
      </c>
      <c r="B82" s="1171"/>
      <c r="C82" s="617">
        <v>16658</v>
      </c>
      <c r="D82" s="617">
        <v>13087</v>
      </c>
      <c r="E82" s="617">
        <v>11736</v>
      </c>
      <c r="F82" s="617">
        <v>12436</v>
      </c>
      <c r="G82" s="617">
        <v>5069</v>
      </c>
      <c r="H82" s="617">
        <v>4311</v>
      </c>
      <c r="I82" s="617">
        <v>2481</v>
      </c>
      <c r="J82" s="617">
        <v>1758</v>
      </c>
      <c r="K82" s="617">
        <v>1494</v>
      </c>
      <c r="L82" s="617">
        <v>1325</v>
      </c>
      <c r="M82" s="617">
        <f t="shared" si="8"/>
        <v>37438</v>
      </c>
      <c r="N82" s="617">
        <f t="shared" si="9"/>
        <v>32917</v>
      </c>
      <c r="O82" s="617">
        <f t="shared" si="10"/>
        <v>70355</v>
      </c>
      <c r="P82" s="1178" t="s">
        <v>183</v>
      </c>
      <c r="Q82" s="1178"/>
    </row>
    <row r="83" spans="1:17" ht="18.95" customHeight="1">
      <c r="A83" s="1171" t="s">
        <v>71</v>
      </c>
      <c r="B83" s="1171"/>
      <c r="C83" s="617">
        <v>10297</v>
      </c>
      <c r="D83" s="617">
        <v>4179</v>
      </c>
      <c r="E83" s="617">
        <v>5205</v>
      </c>
      <c r="F83" s="617">
        <v>5193</v>
      </c>
      <c r="G83" s="617">
        <v>2803</v>
      </c>
      <c r="H83" s="617">
        <v>2128</v>
      </c>
      <c r="I83" s="617">
        <v>1140</v>
      </c>
      <c r="J83" s="617">
        <v>1100</v>
      </c>
      <c r="K83" s="617">
        <v>643</v>
      </c>
      <c r="L83" s="617">
        <v>302</v>
      </c>
      <c r="M83" s="617">
        <f t="shared" si="8"/>
        <v>20088</v>
      </c>
      <c r="N83" s="617">
        <f t="shared" si="9"/>
        <v>12902</v>
      </c>
      <c r="O83" s="617">
        <f t="shared" si="10"/>
        <v>32990</v>
      </c>
      <c r="P83" s="1178" t="s">
        <v>671</v>
      </c>
      <c r="Q83" s="1178"/>
    </row>
    <row r="84" spans="1:17" ht="18.95" customHeight="1" thickBot="1">
      <c r="A84" s="1233" t="s">
        <v>72</v>
      </c>
      <c r="B84" s="1233"/>
      <c r="C84" s="618">
        <v>30124</v>
      </c>
      <c r="D84" s="618">
        <v>27387</v>
      </c>
      <c r="E84" s="618">
        <v>14868</v>
      </c>
      <c r="F84" s="618">
        <v>16298</v>
      </c>
      <c r="G84" s="618">
        <v>5276</v>
      </c>
      <c r="H84" s="618">
        <v>4420</v>
      </c>
      <c r="I84" s="618">
        <v>2331</v>
      </c>
      <c r="J84" s="618">
        <v>1681</v>
      </c>
      <c r="K84" s="618">
        <v>1050</v>
      </c>
      <c r="L84" s="618">
        <v>605</v>
      </c>
      <c r="M84" s="618">
        <f t="shared" si="8"/>
        <v>53649</v>
      </c>
      <c r="N84" s="618">
        <f t="shared" si="9"/>
        <v>50391</v>
      </c>
      <c r="O84" s="618">
        <f t="shared" si="10"/>
        <v>104040</v>
      </c>
      <c r="P84" s="1225" t="s">
        <v>185</v>
      </c>
      <c r="Q84" s="1225"/>
    </row>
    <row r="85" spans="1:17" ht="18.95" customHeight="1" thickBot="1">
      <c r="A85" s="1232" t="s">
        <v>32</v>
      </c>
      <c r="B85" s="1232"/>
      <c r="C85" s="619">
        <f>SUM(C65:C84)</f>
        <v>324332</v>
      </c>
      <c r="D85" s="619">
        <f t="shared" ref="D85:O85" si="11">SUM(D65:D84)</f>
        <v>293144</v>
      </c>
      <c r="E85" s="619">
        <f t="shared" si="11"/>
        <v>143248</v>
      </c>
      <c r="F85" s="619">
        <f t="shared" si="11"/>
        <v>140727</v>
      </c>
      <c r="G85" s="619">
        <f t="shared" si="11"/>
        <v>62148</v>
      </c>
      <c r="H85" s="619">
        <f t="shared" si="11"/>
        <v>53776</v>
      </c>
      <c r="I85" s="619">
        <f t="shared" si="11"/>
        <v>31276</v>
      </c>
      <c r="J85" s="619">
        <f t="shared" si="11"/>
        <v>23281</v>
      </c>
      <c r="K85" s="619">
        <f t="shared" si="11"/>
        <v>20096</v>
      </c>
      <c r="L85" s="619">
        <f t="shared" si="11"/>
        <v>12876</v>
      </c>
      <c r="M85" s="619">
        <f t="shared" si="11"/>
        <v>581100</v>
      </c>
      <c r="N85" s="619">
        <f t="shared" si="11"/>
        <v>523804</v>
      </c>
      <c r="O85" s="619">
        <f t="shared" si="11"/>
        <v>1104904</v>
      </c>
      <c r="P85" s="1175" t="s">
        <v>169</v>
      </c>
      <c r="Q85" s="1175"/>
    </row>
    <row r="86" spans="1:17" ht="24" customHeight="1" thickTop="1">
      <c r="A86" s="76"/>
      <c r="B86" s="76"/>
      <c r="C86" s="102"/>
      <c r="D86" s="102"/>
      <c r="E86" s="102"/>
      <c r="F86" s="102"/>
      <c r="G86" s="102"/>
      <c r="H86" s="102"/>
      <c r="I86" s="102"/>
      <c r="J86" s="102"/>
      <c r="K86" s="102"/>
      <c r="L86" s="102"/>
      <c r="M86" s="102"/>
      <c r="N86" s="102"/>
      <c r="O86" s="102"/>
      <c r="P86" s="103"/>
      <c r="Q86" s="103"/>
    </row>
    <row r="87" spans="1:17" ht="9" customHeight="1">
      <c r="A87" s="76"/>
      <c r="B87" s="76"/>
      <c r="C87" s="102"/>
      <c r="D87" s="102"/>
      <c r="E87" s="102"/>
      <c r="F87" s="102"/>
      <c r="G87" s="102"/>
      <c r="H87" s="102"/>
      <c r="I87" s="102"/>
      <c r="J87" s="102"/>
      <c r="K87" s="102"/>
      <c r="L87" s="102"/>
      <c r="M87" s="102"/>
      <c r="N87" s="102"/>
      <c r="O87" s="102"/>
      <c r="P87" s="103"/>
      <c r="Q87" s="103"/>
    </row>
    <row r="88" spans="1:17" ht="23.25" customHeight="1">
      <c r="A88" s="1152" t="s">
        <v>1205</v>
      </c>
      <c r="B88" s="1152"/>
      <c r="C88" s="1152"/>
      <c r="D88" s="1152"/>
      <c r="E88" s="1152"/>
      <c r="F88" s="1152"/>
      <c r="G88" s="1152"/>
      <c r="H88" s="1152"/>
      <c r="I88" s="1152"/>
      <c r="J88" s="1152"/>
      <c r="K88" s="1152"/>
      <c r="L88" s="1152"/>
      <c r="M88" s="1152"/>
      <c r="N88" s="1152"/>
      <c r="O88" s="1152"/>
      <c r="P88" s="1152"/>
      <c r="Q88" s="1152"/>
    </row>
    <row r="89" spans="1:17" ht="18.75" customHeight="1">
      <c r="A89" s="1193" t="s">
        <v>694</v>
      </c>
      <c r="B89" s="1193"/>
      <c r="C89" s="1193"/>
      <c r="D89" s="1193"/>
      <c r="E89" s="1193"/>
      <c r="F89" s="1193"/>
      <c r="G89" s="1193"/>
      <c r="H89" s="1193"/>
      <c r="I89" s="1193"/>
      <c r="J89" s="1193"/>
      <c r="K89" s="1193"/>
      <c r="L89" s="1193"/>
      <c r="M89" s="1193"/>
      <c r="N89" s="1193"/>
      <c r="O89" s="1193"/>
      <c r="P89" s="1193"/>
      <c r="Q89" s="1193"/>
    </row>
    <row r="90" spans="1:17" ht="18.75" customHeight="1" thickBot="1">
      <c r="A90" s="1126" t="s">
        <v>697</v>
      </c>
      <c r="B90" s="1126"/>
      <c r="C90" s="123"/>
      <c r="D90" s="123"/>
      <c r="E90" s="123"/>
      <c r="F90" s="123"/>
      <c r="G90" s="123"/>
      <c r="H90" s="123"/>
      <c r="I90" s="123"/>
      <c r="J90" s="123"/>
      <c r="K90" s="123"/>
      <c r="L90" s="123"/>
      <c r="M90" s="123"/>
      <c r="N90" s="123"/>
      <c r="O90" s="121"/>
      <c r="P90" s="1209" t="s">
        <v>698</v>
      </c>
      <c r="Q90" s="1209"/>
    </row>
    <row r="91" spans="1:17" ht="16.5" thickTop="1">
      <c r="A91" s="1140" t="s">
        <v>40</v>
      </c>
      <c r="B91" s="1140"/>
      <c r="C91" s="1188" t="s">
        <v>74</v>
      </c>
      <c r="D91" s="1140"/>
      <c r="E91" s="1188" t="s">
        <v>80</v>
      </c>
      <c r="F91" s="1140"/>
      <c r="G91" s="1188" t="s">
        <v>79</v>
      </c>
      <c r="H91" s="1140"/>
      <c r="I91" s="1188" t="s">
        <v>83</v>
      </c>
      <c r="J91" s="1140"/>
      <c r="K91" s="1188" t="s">
        <v>84</v>
      </c>
      <c r="L91" s="1188"/>
      <c r="M91" s="1188" t="s">
        <v>1335</v>
      </c>
      <c r="N91" s="1188"/>
      <c r="O91" s="1188"/>
      <c r="P91" s="1228" t="s">
        <v>168</v>
      </c>
      <c r="Q91" s="1228"/>
    </row>
    <row r="92" spans="1:17" ht="15.75">
      <c r="A92" s="1141"/>
      <c r="B92" s="1141"/>
      <c r="C92" s="1168" t="s">
        <v>187</v>
      </c>
      <c r="D92" s="1168"/>
      <c r="E92" s="1168" t="s">
        <v>192</v>
      </c>
      <c r="F92" s="1168"/>
      <c r="G92" s="1168" t="s">
        <v>193</v>
      </c>
      <c r="H92" s="1168"/>
      <c r="I92" s="1168" t="s">
        <v>194</v>
      </c>
      <c r="J92" s="1168"/>
      <c r="K92" s="1168" t="s">
        <v>195</v>
      </c>
      <c r="L92" s="1168"/>
      <c r="M92" s="1168" t="s">
        <v>169</v>
      </c>
      <c r="N92" s="1168"/>
      <c r="O92" s="1168"/>
      <c r="P92" s="1229"/>
      <c r="Q92" s="1229"/>
    </row>
    <row r="93" spans="1:17" ht="15.75">
      <c r="A93" s="1141"/>
      <c r="B93" s="1141"/>
      <c r="C93" s="850" t="s">
        <v>127</v>
      </c>
      <c r="D93" s="850" t="s">
        <v>34</v>
      </c>
      <c r="E93" s="850" t="s">
        <v>127</v>
      </c>
      <c r="F93" s="850" t="s">
        <v>34</v>
      </c>
      <c r="G93" s="850" t="s">
        <v>127</v>
      </c>
      <c r="H93" s="850" t="s">
        <v>34</v>
      </c>
      <c r="I93" s="850" t="s">
        <v>127</v>
      </c>
      <c r="J93" s="850" t="s">
        <v>34</v>
      </c>
      <c r="K93" s="850" t="s">
        <v>127</v>
      </c>
      <c r="L93" s="850" t="s">
        <v>34</v>
      </c>
      <c r="M93" s="850" t="s">
        <v>127</v>
      </c>
      <c r="N93" s="850" t="s">
        <v>34</v>
      </c>
      <c r="O93" s="850" t="s">
        <v>35</v>
      </c>
      <c r="P93" s="1229"/>
      <c r="Q93" s="1229"/>
    </row>
    <row r="94" spans="1:17" ht="16.5" thickBot="1">
      <c r="A94" s="1142"/>
      <c r="B94" s="1142"/>
      <c r="C94" s="853" t="s">
        <v>173</v>
      </c>
      <c r="D94" s="853" t="s">
        <v>172</v>
      </c>
      <c r="E94" s="853" t="s">
        <v>173</v>
      </c>
      <c r="F94" s="853" t="s">
        <v>172</v>
      </c>
      <c r="G94" s="853" t="s">
        <v>173</v>
      </c>
      <c r="H94" s="853" t="s">
        <v>172</v>
      </c>
      <c r="I94" s="853" t="s">
        <v>173</v>
      </c>
      <c r="J94" s="853" t="s">
        <v>172</v>
      </c>
      <c r="K94" s="853" t="s">
        <v>173</v>
      </c>
      <c r="L94" s="853" t="s">
        <v>172</v>
      </c>
      <c r="M94" s="853" t="s">
        <v>173</v>
      </c>
      <c r="N94" s="853" t="s">
        <v>172</v>
      </c>
      <c r="O94" s="853" t="s">
        <v>169</v>
      </c>
      <c r="P94" s="1230"/>
      <c r="Q94" s="1230"/>
    </row>
    <row r="95" spans="1:17" ht="18.95" customHeight="1">
      <c r="A95" s="1234" t="s">
        <v>52</v>
      </c>
      <c r="B95" s="1234"/>
      <c r="C95" s="850">
        <v>22831</v>
      </c>
      <c r="D95" s="850">
        <v>19260</v>
      </c>
      <c r="E95" s="850">
        <v>12053</v>
      </c>
      <c r="F95" s="850">
        <v>10160</v>
      </c>
      <c r="G95" s="850">
        <v>7724</v>
      </c>
      <c r="H95" s="850">
        <v>5952</v>
      </c>
      <c r="I95" s="850">
        <v>4492</v>
      </c>
      <c r="J95" s="850">
        <v>2487</v>
      </c>
      <c r="K95" s="850">
        <v>1697</v>
      </c>
      <c r="L95" s="850">
        <v>738</v>
      </c>
      <c r="M95" s="850">
        <f>SUM(C95,E95,G95,I95,K95)</f>
        <v>48797</v>
      </c>
      <c r="N95" s="850">
        <f>SUM(D95,F95,H95,J95,L95)</f>
        <v>38597</v>
      </c>
      <c r="O95" s="850">
        <f>SUM(M95:N95)</f>
        <v>87394</v>
      </c>
      <c r="P95" s="1231" t="s">
        <v>583</v>
      </c>
      <c r="Q95" s="1231"/>
    </row>
    <row r="96" spans="1:17" ht="18.95" customHeight="1">
      <c r="A96" s="1171" t="s">
        <v>53</v>
      </c>
      <c r="B96" s="1171"/>
      <c r="C96" s="848">
        <v>8515</v>
      </c>
      <c r="D96" s="848">
        <v>7043</v>
      </c>
      <c r="E96" s="848">
        <v>6694</v>
      </c>
      <c r="F96" s="848">
        <v>4705</v>
      </c>
      <c r="G96" s="848">
        <v>5718</v>
      </c>
      <c r="H96" s="848">
        <v>5633</v>
      </c>
      <c r="I96" s="848">
        <v>4520</v>
      </c>
      <c r="J96" s="848">
        <v>5038</v>
      </c>
      <c r="K96" s="848">
        <v>4179</v>
      </c>
      <c r="L96" s="848">
        <v>3035</v>
      </c>
      <c r="M96" s="848">
        <f t="shared" ref="M96:M114" si="12">SUM(C96,E96,G96,I96,K96)</f>
        <v>29626</v>
      </c>
      <c r="N96" s="848">
        <f t="shared" ref="N96:N114" si="13">SUM(D96,F96,H96,J96,L96)</f>
        <v>25454</v>
      </c>
      <c r="O96" s="848">
        <f t="shared" ref="O96:O114" si="14">SUM(M96:N96)</f>
        <v>55080</v>
      </c>
      <c r="P96" s="1187" t="s">
        <v>273</v>
      </c>
      <c r="Q96" s="1187"/>
    </row>
    <row r="97" spans="1:17" ht="18.95" customHeight="1">
      <c r="A97" s="1171" t="s">
        <v>54</v>
      </c>
      <c r="B97" s="1171"/>
      <c r="C97" s="848">
        <v>11029</v>
      </c>
      <c r="D97" s="848">
        <v>10396</v>
      </c>
      <c r="E97" s="848">
        <v>8136</v>
      </c>
      <c r="F97" s="848">
        <v>6997</v>
      </c>
      <c r="G97" s="848">
        <v>2730</v>
      </c>
      <c r="H97" s="848">
        <v>2076</v>
      </c>
      <c r="I97" s="848">
        <v>1159</v>
      </c>
      <c r="J97" s="848">
        <v>737</v>
      </c>
      <c r="K97" s="848">
        <v>410</v>
      </c>
      <c r="L97" s="848">
        <v>171</v>
      </c>
      <c r="M97" s="848">
        <f t="shared" si="12"/>
        <v>23464</v>
      </c>
      <c r="N97" s="848">
        <f t="shared" si="13"/>
        <v>20377</v>
      </c>
      <c r="O97" s="848">
        <f t="shared" si="14"/>
        <v>43841</v>
      </c>
      <c r="P97" s="1187" t="s">
        <v>175</v>
      </c>
      <c r="Q97" s="1187"/>
    </row>
    <row r="98" spans="1:17" ht="18.95" customHeight="1">
      <c r="A98" s="1171" t="s">
        <v>55</v>
      </c>
      <c r="B98" s="1171"/>
      <c r="C98" s="848">
        <v>18419</v>
      </c>
      <c r="D98" s="848">
        <v>17644</v>
      </c>
      <c r="E98" s="848">
        <v>5449</v>
      </c>
      <c r="F98" s="848">
        <v>4622</v>
      </c>
      <c r="G98" s="848">
        <v>2599</v>
      </c>
      <c r="H98" s="848">
        <v>1812</v>
      </c>
      <c r="I98" s="848">
        <v>1446</v>
      </c>
      <c r="J98" s="848">
        <v>773</v>
      </c>
      <c r="K98" s="848">
        <v>820</v>
      </c>
      <c r="L98" s="848">
        <v>233</v>
      </c>
      <c r="M98" s="848">
        <f t="shared" si="12"/>
        <v>28733</v>
      </c>
      <c r="N98" s="848">
        <f t="shared" si="13"/>
        <v>25084</v>
      </c>
      <c r="O98" s="848">
        <f t="shared" si="14"/>
        <v>53817</v>
      </c>
      <c r="P98" s="1187" t="s">
        <v>676</v>
      </c>
      <c r="Q98" s="1187"/>
    </row>
    <row r="99" spans="1:17" ht="18.95" customHeight="1">
      <c r="A99" s="1224" t="s">
        <v>279</v>
      </c>
      <c r="B99" s="354" t="s">
        <v>250</v>
      </c>
      <c r="C99" s="848">
        <v>16735</v>
      </c>
      <c r="D99" s="848">
        <v>16943</v>
      </c>
      <c r="E99" s="848">
        <v>3468</v>
      </c>
      <c r="F99" s="848">
        <v>2435</v>
      </c>
      <c r="G99" s="848">
        <v>1552</v>
      </c>
      <c r="H99" s="848">
        <v>1104</v>
      </c>
      <c r="I99" s="848">
        <v>707</v>
      </c>
      <c r="J99" s="848">
        <v>382</v>
      </c>
      <c r="K99" s="848">
        <v>301</v>
      </c>
      <c r="L99" s="848">
        <v>141</v>
      </c>
      <c r="M99" s="848">
        <f t="shared" si="12"/>
        <v>22763</v>
      </c>
      <c r="N99" s="848">
        <f t="shared" si="13"/>
        <v>21005</v>
      </c>
      <c r="O99" s="848">
        <f t="shared" si="14"/>
        <v>43768</v>
      </c>
      <c r="P99" s="106" t="s">
        <v>275</v>
      </c>
      <c r="Q99" s="1226" t="s">
        <v>167</v>
      </c>
    </row>
    <row r="100" spans="1:17" ht="18.95" customHeight="1">
      <c r="A100" s="1224"/>
      <c r="B100" s="354" t="s">
        <v>251</v>
      </c>
      <c r="C100" s="848">
        <v>31046</v>
      </c>
      <c r="D100" s="848">
        <v>29730</v>
      </c>
      <c r="E100" s="848">
        <v>7062</v>
      </c>
      <c r="F100" s="848">
        <v>6224</v>
      </c>
      <c r="G100" s="848">
        <v>3445</v>
      </c>
      <c r="H100" s="848">
        <v>2431</v>
      </c>
      <c r="I100" s="848">
        <v>1837</v>
      </c>
      <c r="J100" s="848">
        <v>1094</v>
      </c>
      <c r="K100" s="848">
        <v>848</v>
      </c>
      <c r="L100" s="848">
        <v>378</v>
      </c>
      <c r="M100" s="848">
        <f t="shared" si="12"/>
        <v>44238</v>
      </c>
      <c r="N100" s="848">
        <f t="shared" si="13"/>
        <v>39857</v>
      </c>
      <c r="O100" s="848">
        <f t="shared" si="14"/>
        <v>84095</v>
      </c>
      <c r="P100" s="106" t="s">
        <v>276</v>
      </c>
      <c r="Q100" s="1226"/>
    </row>
    <row r="101" spans="1:17" ht="18.95" customHeight="1">
      <c r="A101" s="1224"/>
      <c r="B101" s="354" t="s">
        <v>252</v>
      </c>
      <c r="C101" s="848">
        <v>9425</v>
      </c>
      <c r="D101" s="848">
        <v>8775</v>
      </c>
      <c r="E101" s="848">
        <v>5565</v>
      </c>
      <c r="F101" s="848">
        <v>5515</v>
      </c>
      <c r="G101" s="848">
        <v>2523</v>
      </c>
      <c r="H101" s="848">
        <v>1973</v>
      </c>
      <c r="I101" s="848">
        <v>1297</v>
      </c>
      <c r="J101" s="848">
        <v>756</v>
      </c>
      <c r="K101" s="848">
        <v>705</v>
      </c>
      <c r="L101" s="848">
        <v>315</v>
      </c>
      <c r="M101" s="848">
        <f t="shared" si="12"/>
        <v>19515</v>
      </c>
      <c r="N101" s="848">
        <f t="shared" si="13"/>
        <v>17334</v>
      </c>
      <c r="O101" s="848">
        <f t="shared" si="14"/>
        <v>36849</v>
      </c>
      <c r="P101" s="106" t="s">
        <v>277</v>
      </c>
      <c r="Q101" s="1226"/>
    </row>
    <row r="102" spans="1:17" ht="18.95" customHeight="1">
      <c r="A102" s="1224"/>
      <c r="B102" s="354" t="s">
        <v>259</v>
      </c>
      <c r="C102" s="848">
        <v>8125</v>
      </c>
      <c r="D102" s="848">
        <v>7245</v>
      </c>
      <c r="E102" s="848">
        <v>4551</v>
      </c>
      <c r="F102" s="848">
        <v>4166</v>
      </c>
      <c r="G102" s="848">
        <v>1447</v>
      </c>
      <c r="H102" s="848">
        <v>1060</v>
      </c>
      <c r="I102" s="848">
        <v>753</v>
      </c>
      <c r="J102" s="848">
        <v>458</v>
      </c>
      <c r="K102" s="848">
        <v>397</v>
      </c>
      <c r="L102" s="848">
        <v>153</v>
      </c>
      <c r="M102" s="848">
        <f t="shared" si="12"/>
        <v>15273</v>
      </c>
      <c r="N102" s="848">
        <f t="shared" si="13"/>
        <v>13082</v>
      </c>
      <c r="O102" s="848">
        <f t="shared" si="14"/>
        <v>28355</v>
      </c>
      <c r="P102" s="106" t="s">
        <v>256</v>
      </c>
      <c r="Q102" s="1226"/>
    </row>
    <row r="103" spans="1:17" ht="18.95" customHeight="1">
      <c r="A103" s="1224"/>
      <c r="B103" s="354" t="s">
        <v>260</v>
      </c>
      <c r="C103" s="848">
        <v>19889</v>
      </c>
      <c r="D103" s="848">
        <v>19045</v>
      </c>
      <c r="E103" s="848">
        <v>4548</v>
      </c>
      <c r="F103" s="848">
        <v>3981</v>
      </c>
      <c r="G103" s="848">
        <v>1982</v>
      </c>
      <c r="H103" s="848">
        <v>1416</v>
      </c>
      <c r="I103" s="848">
        <v>1044</v>
      </c>
      <c r="J103" s="848">
        <v>599</v>
      </c>
      <c r="K103" s="848">
        <v>431</v>
      </c>
      <c r="L103" s="848">
        <v>180</v>
      </c>
      <c r="M103" s="848">
        <f t="shared" si="12"/>
        <v>27894</v>
      </c>
      <c r="N103" s="848">
        <f t="shared" si="13"/>
        <v>25221</v>
      </c>
      <c r="O103" s="848">
        <f t="shared" si="14"/>
        <v>53115</v>
      </c>
      <c r="P103" s="106" t="s">
        <v>257</v>
      </c>
      <c r="Q103" s="1226"/>
    </row>
    <row r="104" spans="1:17" ht="18.95" customHeight="1">
      <c r="A104" s="1224"/>
      <c r="B104" s="354" t="s">
        <v>255</v>
      </c>
      <c r="C104" s="848">
        <v>11137</v>
      </c>
      <c r="D104" s="848">
        <v>9064</v>
      </c>
      <c r="E104" s="848">
        <v>5375</v>
      </c>
      <c r="F104" s="848">
        <v>5847</v>
      </c>
      <c r="G104" s="848">
        <v>1818</v>
      </c>
      <c r="H104" s="848">
        <v>1666</v>
      </c>
      <c r="I104" s="848">
        <v>1023</v>
      </c>
      <c r="J104" s="848">
        <v>702</v>
      </c>
      <c r="K104" s="848">
        <v>520</v>
      </c>
      <c r="L104" s="848">
        <v>250</v>
      </c>
      <c r="M104" s="848">
        <f t="shared" si="12"/>
        <v>19873</v>
      </c>
      <c r="N104" s="848">
        <f t="shared" si="13"/>
        <v>17529</v>
      </c>
      <c r="O104" s="848">
        <f t="shared" si="14"/>
        <v>37402</v>
      </c>
      <c r="P104" s="106" t="s">
        <v>258</v>
      </c>
      <c r="Q104" s="1226"/>
    </row>
    <row r="105" spans="1:17" ht="18.95" customHeight="1">
      <c r="A105" s="108" t="s">
        <v>63</v>
      </c>
      <c r="B105" s="105"/>
      <c r="C105" s="848">
        <v>14562</v>
      </c>
      <c r="D105" s="848">
        <v>11736</v>
      </c>
      <c r="E105" s="848">
        <v>8639</v>
      </c>
      <c r="F105" s="848">
        <v>8957</v>
      </c>
      <c r="G105" s="848">
        <v>4534</v>
      </c>
      <c r="H105" s="848">
        <v>4294</v>
      </c>
      <c r="I105" s="848">
        <v>2327</v>
      </c>
      <c r="J105" s="848">
        <v>2113</v>
      </c>
      <c r="K105" s="848">
        <v>1243</v>
      </c>
      <c r="L105" s="848">
        <v>929</v>
      </c>
      <c r="M105" s="848">
        <f t="shared" si="12"/>
        <v>31305</v>
      </c>
      <c r="N105" s="848">
        <f t="shared" si="13"/>
        <v>28029</v>
      </c>
      <c r="O105" s="848">
        <f t="shared" si="14"/>
        <v>59334</v>
      </c>
      <c r="P105" s="106"/>
      <c r="Q105" s="120" t="s">
        <v>281</v>
      </c>
    </row>
    <row r="106" spans="1:17" ht="18.95" customHeight="1">
      <c r="A106" s="1171" t="s">
        <v>64</v>
      </c>
      <c r="B106" s="1171"/>
      <c r="C106" s="848">
        <v>15037</v>
      </c>
      <c r="D106" s="848">
        <v>13639</v>
      </c>
      <c r="E106" s="848">
        <v>13084</v>
      </c>
      <c r="F106" s="848">
        <v>11432</v>
      </c>
      <c r="G106" s="848">
        <v>5458</v>
      </c>
      <c r="H106" s="848">
        <v>4717</v>
      </c>
      <c r="I106" s="848">
        <v>3580</v>
      </c>
      <c r="J106" s="848">
        <v>2542</v>
      </c>
      <c r="K106" s="848">
        <v>2962</v>
      </c>
      <c r="L106" s="848">
        <v>1872</v>
      </c>
      <c r="M106" s="848">
        <f t="shared" si="12"/>
        <v>40121</v>
      </c>
      <c r="N106" s="848">
        <f t="shared" si="13"/>
        <v>34202</v>
      </c>
      <c r="O106" s="848">
        <f t="shared" si="14"/>
        <v>74323</v>
      </c>
      <c r="P106" s="1187" t="s">
        <v>177</v>
      </c>
      <c r="Q106" s="1187"/>
    </row>
    <row r="107" spans="1:17" ht="18.95" customHeight="1">
      <c r="A107" s="1171" t="s">
        <v>65</v>
      </c>
      <c r="B107" s="1171"/>
      <c r="C107" s="848">
        <v>14116</v>
      </c>
      <c r="D107" s="848">
        <v>12581</v>
      </c>
      <c r="E107" s="848">
        <v>5660</v>
      </c>
      <c r="F107" s="848">
        <v>5667</v>
      </c>
      <c r="G107" s="848">
        <v>3458</v>
      </c>
      <c r="H107" s="848">
        <v>3027</v>
      </c>
      <c r="I107" s="848">
        <v>2286</v>
      </c>
      <c r="J107" s="848">
        <v>1663</v>
      </c>
      <c r="K107" s="848">
        <v>1425</v>
      </c>
      <c r="L107" s="848">
        <v>891</v>
      </c>
      <c r="M107" s="848">
        <f t="shared" si="12"/>
        <v>26945</v>
      </c>
      <c r="N107" s="848">
        <f t="shared" si="13"/>
        <v>23829</v>
      </c>
      <c r="O107" s="848">
        <f t="shared" si="14"/>
        <v>50774</v>
      </c>
      <c r="P107" s="1187" t="s">
        <v>178</v>
      </c>
      <c r="Q107" s="1187"/>
    </row>
    <row r="108" spans="1:17" ht="18.95" customHeight="1">
      <c r="A108" s="1171" t="s">
        <v>66</v>
      </c>
      <c r="B108" s="1171"/>
      <c r="C108" s="848">
        <v>14930</v>
      </c>
      <c r="D108" s="848">
        <v>13145</v>
      </c>
      <c r="E108" s="848">
        <v>7269</v>
      </c>
      <c r="F108" s="848">
        <v>6994</v>
      </c>
      <c r="G108" s="848">
        <v>3740</v>
      </c>
      <c r="H108" s="848">
        <v>3346</v>
      </c>
      <c r="I108" s="848">
        <v>2401</v>
      </c>
      <c r="J108" s="848">
        <v>1554</v>
      </c>
      <c r="K108" s="848">
        <v>1266</v>
      </c>
      <c r="L108" s="848">
        <v>745</v>
      </c>
      <c r="M108" s="848">
        <f t="shared" si="12"/>
        <v>29606</v>
      </c>
      <c r="N108" s="848">
        <f t="shared" si="13"/>
        <v>25784</v>
      </c>
      <c r="O108" s="848">
        <f t="shared" si="14"/>
        <v>55390</v>
      </c>
      <c r="P108" s="1187" t="s">
        <v>179</v>
      </c>
      <c r="Q108" s="1187"/>
    </row>
    <row r="109" spans="1:17" ht="18.95" customHeight="1">
      <c r="A109" s="1171" t="s">
        <v>133</v>
      </c>
      <c r="B109" s="1171"/>
      <c r="C109" s="848">
        <v>14083</v>
      </c>
      <c r="D109" s="848">
        <v>11544</v>
      </c>
      <c r="E109" s="848">
        <v>5966</v>
      </c>
      <c r="F109" s="848">
        <v>5397</v>
      </c>
      <c r="G109" s="848">
        <v>2664</v>
      </c>
      <c r="H109" s="848">
        <v>2327</v>
      </c>
      <c r="I109" s="848">
        <v>1403</v>
      </c>
      <c r="J109" s="848">
        <v>1036</v>
      </c>
      <c r="K109" s="848">
        <v>769</v>
      </c>
      <c r="L109" s="848">
        <v>443</v>
      </c>
      <c r="M109" s="848">
        <f t="shared" si="12"/>
        <v>24885</v>
      </c>
      <c r="N109" s="848">
        <f t="shared" si="13"/>
        <v>20747</v>
      </c>
      <c r="O109" s="848">
        <f t="shared" si="14"/>
        <v>45632</v>
      </c>
      <c r="P109" s="1187" t="s">
        <v>180</v>
      </c>
      <c r="Q109" s="1187"/>
    </row>
    <row r="110" spans="1:17" ht="18.95" customHeight="1">
      <c r="A110" s="1171" t="s">
        <v>68</v>
      </c>
      <c r="B110" s="1171"/>
      <c r="C110" s="848">
        <v>7291</v>
      </c>
      <c r="D110" s="848">
        <v>6489</v>
      </c>
      <c r="E110" s="848">
        <v>4998</v>
      </c>
      <c r="F110" s="848">
        <v>4353</v>
      </c>
      <c r="G110" s="848">
        <v>2803</v>
      </c>
      <c r="H110" s="848">
        <v>2005</v>
      </c>
      <c r="I110" s="848">
        <v>1617</v>
      </c>
      <c r="J110" s="848">
        <v>890</v>
      </c>
      <c r="K110" s="848">
        <v>1144</v>
      </c>
      <c r="L110" s="848">
        <v>320</v>
      </c>
      <c r="M110" s="848">
        <f t="shared" si="12"/>
        <v>17853</v>
      </c>
      <c r="N110" s="848">
        <f t="shared" si="13"/>
        <v>14057</v>
      </c>
      <c r="O110" s="848">
        <f t="shared" si="14"/>
        <v>31910</v>
      </c>
      <c r="P110" s="1187" t="s">
        <v>181</v>
      </c>
      <c r="Q110" s="1187"/>
    </row>
    <row r="111" spans="1:17" ht="18.95" customHeight="1">
      <c r="A111" s="1171" t="s">
        <v>69</v>
      </c>
      <c r="B111" s="1171"/>
      <c r="C111" s="848">
        <v>11281</v>
      </c>
      <c r="D111" s="848">
        <v>9241</v>
      </c>
      <c r="E111" s="848">
        <v>7885</v>
      </c>
      <c r="F111" s="848">
        <v>7336</v>
      </c>
      <c r="G111" s="848">
        <v>4267</v>
      </c>
      <c r="H111" s="848">
        <v>3004</v>
      </c>
      <c r="I111" s="848">
        <v>2443</v>
      </c>
      <c r="J111" s="848">
        <v>1312</v>
      </c>
      <c r="K111" s="848">
        <v>1463</v>
      </c>
      <c r="L111" s="848">
        <v>500</v>
      </c>
      <c r="M111" s="848">
        <f t="shared" si="12"/>
        <v>27339</v>
      </c>
      <c r="N111" s="848">
        <f t="shared" si="13"/>
        <v>21393</v>
      </c>
      <c r="O111" s="848">
        <f t="shared" si="14"/>
        <v>48732</v>
      </c>
      <c r="P111" s="1187" t="s">
        <v>182</v>
      </c>
      <c r="Q111" s="1187"/>
    </row>
    <row r="112" spans="1:17" ht="18.95" customHeight="1">
      <c r="A112" s="1171" t="s">
        <v>70</v>
      </c>
      <c r="B112" s="1171"/>
      <c r="C112" s="848">
        <v>15565</v>
      </c>
      <c r="D112" s="848">
        <v>12148</v>
      </c>
      <c r="E112" s="848">
        <v>12275</v>
      </c>
      <c r="F112" s="848">
        <v>12354</v>
      </c>
      <c r="G112" s="848">
        <v>6397</v>
      </c>
      <c r="H112" s="848">
        <v>5245</v>
      </c>
      <c r="I112" s="848">
        <v>3955</v>
      </c>
      <c r="J112" s="848">
        <v>2383</v>
      </c>
      <c r="K112" s="848">
        <v>2635</v>
      </c>
      <c r="L112" s="848">
        <v>1117</v>
      </c>
      <c r="M112" s="848">
        <f t="shared" si="12"/>
        <v>40827</v>
      </c>
      <c r="N112" s="848">
        <f t="shared" si="13"/>
        <v>33247</v>
      </c>
      <c r="O112" s="848">
        <f t="shared" si="14"/>
        <v>74074</v>
      </c>
      <c r="P112" s="1187" t="s">
        <v>183</v>
      </c>
      <c r="Q112" s="1187"/>
    </row>
    <row r="113" spans="1:17" ht="18.95" customHeight="1">
      <c r="A113" s="1171" t="s">
        <v>71</v>
      </c>
      <c r="B113" s="1171"/>
      <c r="C113" s="848">
        <v>9178</v>
      </c>
      <c r="D113" s="848">
        <v>6545</v>
      </c>
      <c r="E113" s="848">
        <v>6326</v>
      </c>
      <c r="F113" s="848">
        <v>5047</v>
      </c>
      <c r="G113" s="848">
        <v>3283</v>
      </c>
      <c r="H113" s="848">
        <v>2514</v>
      </c>
      <c r="I113" s="848">
        <v>1620</v>
      </c>
      <c r="J113" s="848">
        <v>1230</v>
      </c>
      <c r="K113" s="848">
        <v>1022</v>
      </c>
      <c r="L113" s="848">
        <v>415</v>
      </c>
      <c r="M113" s="848">
        <f t="shared" si="12"/>
        <v>21429</v>
      </c>
      <c r="N113" s="848">
        <f t="shared" si="13"/>
        <v>15751</v>
      </c>
      <c r="O113" s="848">
        <f t="shared" si="14"/>
        <v>37180</v>
      </c>
      <c r="P113" s="1187" t="s">
        <v>671</v>
      </c>
      <c r="Q113" s="1187"/>
    </row>
    <row r="114" spans="1:17" ht="18.95" customHeight="1" thickBot="1">
      <c r="A114" s="1233" t="s">
        <v>72</v>
      </c>
      <c r="B114" s="1233"/>
      <c r="C114" s="850">
        <v>28471</v>
      </c>
      <c r="D114" s="850">
        <v>25602</v>
      </c>
      <c r="E114" s="850">
        <v>15849</v>
      </c>
      <c r="F114" s="850">
        <v>16838</v>
      </c>
      <c r="G114" s="850">
        <v>6885</v>
      </c>
      <c r="H114" s="850">
        <v>5530</v>
      </c>
      <c r="I114" s="850">
        <v>3670</v>
      </c>
      <c r="J114" s="850">
        <v>2175</v>
      </c>
      <c r="K114" s="850">
        <v>1744</v>
      </c>
      <c r="L114" s="850">
        <v>731</v>
      </c>
      <c r="M114" s="850">
        <f t="shared" si="12"/>
        <v>56619</v>
      </c>
      <c r="N114" s="850">
        <f t="shared" si="13"/>
        <v>50876</v>
      </c>
      <c r="O114" s="850">
        <f t="shared" si="14"/>
        <v>107495</v>
      </c>
      <c r="P114" s="1227" t="s">
        <v>185</v>
      </c>
      <c r="Q114" s="1227"/>
    </row>
    <row r="115" spans="1:17" ht="18.95" customHeight="1" thickBot="1">
      <c r="A115" s="1232" t="s">
        <v>32</v>
      </c>
      <c r="B115" s="1232"/>
      <c r="C115" s="854">
        <f>SUM(C95:C114)</f>
        <v>301665</v>
      </c>
      <c r="D115" s="854">
        <f t="shared" ref="D115:O115" si="15">SUM(D95:D114)</f>
        <v>267815</v>
      </c>
      <c r="E115" s="854">
        <f t="shared" si="15"/>
        <v>150852</v>
      </c>
      <c r="F115" s="854">
        <f t="shared" si="15"/>
        <v>139027</v>
      </c>
      <c r="G115" s="854">
        <f t="shared" si="15"/>
        <v>75027</v>
      </c>
      <c r="H115" s="854">
        <f t="shared" si="15"/>
        <v>61132</v>
      </c>
      <c r="I115" s="854">
        <f t="shared" si="15"/>
        <v>43580</v>
      </c>
      <c r="J115" s="854">
        <f t="shared" si="15"/>
        <v>29924</v>
      </c>
      <c r="K115" s="854">
        <f t="shared" si="15"/>
        <v>25981</v>
      </c>
      <c r="L115" s="854">
        <f t="shared" si="15"/>
        <v>13557</v>
      </c>
      <c r="M115" s="854">
        <f t="shared" si="15"/>
        <v>597105</v>
      </c>
      <c r="N115" s="854">
        <f t="shared" si="15"/>
        <v>511455</v>
      </c>
      <c r="O115" s="854">
        <f t="shared" si="15"/>
        <v>1108560</v>
      </c>
      <c r="P115" s="1190" t="s">
        <v>169</v>
      </c>
      <c r="Q115" s="1190"/>
    </row>
    <row r="116" spans="1:17" ht="25.5" thickTop="1">
      <c r="A116" s="76"/>
      <c r="B116" s="76"/>
      <c r="C116" s="102"/>
      <c r="D116" s="102"/>
      <c r="E116" s="102"/>
      <c r="F116" s="102"/>
      <c r="G116" s="102"/>
      <c r="H116" s="102"/>
      <c r="I116" s="102"/>
      <c r="J116" s="102"/>
      <c r="K116" s="102"/>
      <c r="L116" s="102"/>
      <c r="M116" s="102"/>
      <c r="N116" s="102"/>
      <c r="O116" s="102"/>
      <c r="P116" s="103"/>
      <c r="Q116" s="103"/>
    </row>
    <row r="117" spans="1:17" ht="24.75">
      <c r="A117" s="76"/>
      <c r="B117" s="76"/>
      <c r="C117" s="817"/>
      <c r="D117" s="817"/>
      <c r="E117" s="817"/>
      <c r="F117" s="817"/>
      <c r="G117" s="817"/>
      <c r="H117" s="817"/>
      <c r="I117" s="817"/>
      <c r="J117" s="817"/>
      <c r="K117" s="817"/>
      <c r="L117" s="817"/>
      <c r="M117" s="817"/>
      <c r="N117" s="817"/>
      <c r="O117" s="817"/>
      <c r="P117" s="824"/>
      <c r="Q117" s="824"/>
    </row>
    <row r="118" spans="1:17" ht="26.25" customHeight="1">
      <c r="A118" s="1205" t="s">
        <v>1204</v>
      </c>
      <c r="B118" s="1205"/>
      <c r="C118" s="1205"/>
      <c r="D118" s="1205"/>
      <c r="E118" s="1205"/>
      <c r="F118" s="1205"/>
      <c r="G118" s="1205"/>
      <c r="H118" s="1205"/>
      <c r="I118" s="1205"/>
      <c r="J118" s="1205"/>
      <c r="K118" s="1205"/>
      <c r="L118" s="1205"/>
      <c r="M118" s="1205"/>
      <c r="N118" s="1205"/>
      <c r="O118" s="1205"/>
      <c r="P118" s="1205"/>
      <c r="Q118" s="1205"/>
    </row>
    <row r="119" spans="1:17" ht="23.25" customHeight="1">
      <c r="A119" s="1193" t="s">
        <v>695</v>
      </c>
      <c r="B119" s="1193"/>
      <c r="C119" s="1193"/>
      <c r="D119" s="1193"/>
      <c r="E119" s="1193"/>
      <c r="F119" s="1193"/>
      <c r="G119" s="1193"/>
      <c r="H119" s="1193"/>
      <c r="I119" s="1193"/>
      <c r="J119" s="1193"/>
      <c r="K119" s="1193"/>
      <c r="L119" s="1193"/>
      <c r="M119" s="1193"/>
      <c r="N119" s="1193"/>
      <c r="O119" s="1193"/>
      <c r="P119" s="1193"/>
      <c r="Q119" s="1193"/>
    </row>
    <row r="120" spans="1:17" ht="18.75" customHeight="1" thickBot="1">
      <c r="A120" s="1126" t="s">
        <v>886</v>
      </c>
      <c r="B120" s="1126"/>
      <c r="C120" s="123"/>
      <c r="D120" s="123"/>
      <c r="E120" s="123"/>
      <c r="F120" s="123"/>
      <c r="G120" s="123"/>
      <c r="H120" s="123"/>
      <c r="I120" s="123"/>
      <c r="J120" s="123"/>
      <c r="K120" s="123"/>
      <c r="L120" s="123"/>
      <c r="M120" s="123"/>
      <c r="N120" s="123"/>
      <c r="O120" s="121"/>
      <c r="P120" s="1209" t="s">
        <v>887</v>
      </c>
      <c r="Q120" s="1209"/>
    </row>
    <row r="121" spans="1:17" ht="24" customHeight="1" thickTop="1">
      <c r="A121" s="1140" t="s">
        <v>40</v>
      </c>
      <c r="B121" s="1140"/>
      <c r="C121" s="1188" t="s">
        <v>77</v>
      </c>
      <c r="D121" s="1140"/>
      <c r="E121" s="1188" t="s">
        <v>79</v>
      </c>
      <c r="F121" s="1140"/>
      <c r="G121" s="1188" t="s">
        <v>85</v>
      </c>
      <c r="H121" s="1140"/>
      <c r="I121" s="1188" t="s">
        <v>86</v>
      </c>
      <c r="J121" s="1140"/>
      <c r="K121" s="1188" t="s">
        <v>87</v>
      </c>
      <c r="L121" s="1188"/>
      <c r="M121" s="1188" t="s">
        <v>1335</v>
      </c>
      <c r="N121" s="1188"/>
      <c r="O121" s="1188"/>
      <c r="P121" s="1228" t="s">
        <v>168</v>
      </c>
      <c r="Q121" s="1228"/>
    </row>
    <row r="122" spans="1:17" ht="21" customHeight="1">
      <c r="A122" s="1141"/>
      <c r="B122" s="1141"/>
      <c r="C122" s="1207" t="s">
        <v>192</v>
      </c>
      <c r="D122" s="1207"/>
      <c r="E122" s="1207" t="s">
        <v>193</v>
      </c>
      <c r="F122" s="1207"/>
      <c r="G122" s="1207" t="s">
        <v>194</v>
      </c>
      <c r="H122" s="1207"/>
      <c r="I122" s="1207" t="s">
        <v>195</v>
      </c>
      <c r="J122" s="1207"/>
      <c r="K122" s="1207" t="s">
        <v>196</v>
      </c>
      <c r="L122" s="1207"/>
      <c r="M122" s="1207" t="s">
        <v>169</v>
      </c>
      <c r="N122" s="1207"/>
      <c r="O122" s="1207"/>
      <c r="P122" s="1229"/>
      <c r="Q122" s="1229"/>
    </row>
    <row r="123" spans="1:17" ht="18" customHeight="1">
      <c r="A123" s="1141"/>
      <c r="B123" s="1141"/>
      <c r="C123" s="998" t="s">
        <v>127</v>
      </c>
      <c r="D123" s="998" t="s">
        <v>34</v>
      </c>
      <c r="E123" s="998" t="s">
        <v>127</v>
      </c>
      <c r="F123" s="998" t="s">
        <v>34</v>
      </c>
      <c r="G123" s="998" t="s">
        <v>127</v>
      </c>
      <c r="H123" s="998" t="s">
        <v>34</v>
      </c>
      <c r="I123" s="998" t="s">
        <v>127</v>
      </c>
      <c r="J123" s="998" t="s">
        <v>34</v>
      </c>
      <c r="K123" s="998" t="s">
        <v>127</v>
      </c>
      <c r="L123" s="998" t="s">
        <v>34</v>
      </c>
      <c r="M123" s="998" t="s">
        <v>127</v>
      </c>
      <c r="N123" s="998" t="s">
        <v>34</v>
      </c>
      <c r="O123" s="998" t="s">
        <v>35</v>
      </c>
      <c r="P123" s="1229"/>
      <c r="Q123" s="1229"/>
    </row>
    <row r="124" spans="1:17" ht="18" customHeight="1" thickBot="1">
      <c r="A124" s="1142"/>
      <c r="B124" s="1142"/>
      <c r="C124" s="999" t="s">
        <v>173</v>
      </c>
      <c r="D124" s="999" t="s">
        <v>172</v>
      </c>
      <c r="E124" s="999" t="s">
        <v>173</v>
      </c>
      <c r="F124" s="999" t="s">
        <v>172</v>
      </c>
      <c r="G124" s="999" t="s">
        <v>173</v>
      </c>
      <c r="H124" s="999" t="s">
        <v>172</v>
      </c>
      <c r="I124" s="999" t="s">
        <v>173</v>
      </c>
      <c r="J124" s="999" t="s">
        <v>172</v>
      </c>
      <c r="K124" s="999" t="s">
        <v>173</v>
      </c>
      <c r="L124" s="999" t="s">
        <v>172</v>
      </c>
      <c r="M124" s="999" t="s">
        <v>173</v>
      </c>
      <c r="N124" s="999" t="s">
        <v>172</v>
      </c>
      <c r="O124" s="999" t="s">
        <v>169</v>
      </c>
      <c r="P124" s="1230"/>
      <c r="Q124" s="1230"/>
    </row>
    <row r="125" spans="1:17" ht="18.95" customHeight="1">
      <c r="A125" s="1183" t="s">
        <v>52</v>
      </c>
      <c r="B125" s="1183"/>
      <c r="C125" s="998">
        <v>18922</v>
      </c>
      <c r="D125" s="998">
        <v>16164</v>
      </c>
      <c r="E125" s="998">
        <v>9835</v>
      </c>
      <c r="F125" s="998">
        <v>7301</v>
      </c>
      <c r="G125" s="998">
        <v>6800</v>
      </c>
      <c r="H125" s="998">
        <v>4024</v>
      </c>
      <c r="I125" s="998">
        <v>4584</v>
      </c>
      <c r="J125" s="998">
        <v>1987</v>
      </c>
      <c r="K125" s="998">
        <v>1671</v>
      </c>
      <c r="L125" s="998">
        <v>536</v>
      </c>
      <c r="M125" s="998">
        <f>SUM(C125,E125,G125,I125,K125)</f>
        <v>41812</v>
      </c>
      <c r="N125" s="998">
        <f>SUM(D125,F125,H125,J125,L125)</f>
        <v>30012</v>
      </c>
      <c r="O125" s="998">
        <f>SUM(M125:N125)</f>
        <v>71824</v>
      </c>
      <c r="P125" s="1227" t="s">
        <v>583</v>
      </c>
      <c r="Q125" s="1227"/>
    </row>
    <row r="126" spans="1:17" ht="18.95" customHeight="1">
      <c r="A126" s="1170" t="s">
        <v>53</v>
      </c>
      <c r="B126" s="1170"/>
      <c r="C126" s="997">
        <v>6470</v>
      </c>
      <c r="D126" s="997">
        <v>4143</v>
      </c>
      <c r="E126" s="997">
        <v>3698</v>
      </c>
      <c r="F126" s="997">
        <v>3349</v>
      </c>
      <c r="G126" s="997">
        <v>3957</v>
      </c>
      <c r="H126" s="997">
        <v>2695</v>
      </c>
      <c r="I126" s="997">
        <v>4255</v>
      </c>
      <c r="J126" s="997">
        <v>4862</v>
      </c>
      <c r="K126" s="997">
        <v>3252</v>
      </c>
      <c r="L126" s="997">
        <v>2461</v>
      </c>
      <c r="M126" s="997">
        <f t="shared" ref="M126:M144" si="16">SUM(C126,E126,G126,I126,K126)</f>
        <v>21632</v>
      </c>
      <c r="N126" s="997">
        <f t="shared" ref="N126:N144" si="17">SUM(D126,F126,H126,J126,L126)</f>
        <v>17510</v>
      </c>
      <c r="O126" s="997">
        <f t="shared" ref="O126:O144" si="18">SUM(M126:N126)</f>
        <v>39142</v>
      </c>
      <c r="P126" s="1187" t="s">
        <v>273</v>
      </c>
      <c r="Q126" s="1187"/>
    </row>
    <row r="127" spans="1:17" ht="18.95" customHeight="1">
      <c r="A127" s="1170" t="s">
        <v>54</v>
      </c>
      <c r="B127" s="1170"/>
      <c r="C127" s="997">
        <v>9065</v>
      </c>
      <c r="D127" s="997">
        <v>8085</v>
      </c>
      <c r="E127" s="997">
        <v>6115</v>
      </c>
      <c r="F127" s="997">
        <v>5591</v>
      </c>
      <c r="G127" s="997">
        <v>2291</v>
      </c>
      <c r="H127" s="997">
        <v>1551</v>
      </c>
      <c r="I127" s="997">
        <v>893</v>
      </c>
      <c r="J127" s="997">
        <v>468</v>
      </c>
      <c r="K127" s="997">
        <v>335</v>
      </c>
      <c r="L127" s="997">
        <v>156</v>
      </c>
      <c r="M127" s="997">
        <f t="shared" si="16"/>
        <v>18699</v>
      </c>
      <c r="N127" s="997">
        <f t="shared" si="17"/>
        <v>15851</v>
      </c>
      <c r="O127" s="997">
        <f t="shared" si="18"/>
        <v>34550</v>
      </c>
      <c r="P127" s="1187" t="s">
        <v>175</v>
      </c>
      <c r="Q127" s="1187"/>
    </row>
    <row r="128" spans="1:17" ht="18.95" customHeight="1">
      <c r="A128" s="1170" t="s">
        <v>55</v>
      </c>
      <c r="B128" s="1170"/>
      <c r="C128" s="997">
        <v>14618</v>
      </c>
      <c r="D128" s="997">
        <v>13834</v>
      </c>
      <c r="E128" s="997">
        <v>3534</v>
      </c>
      <c r="F128" s="997">
        <v>3313</v>
      </c>
      <c r="G128" s="997">
        <v>1899</v>
      </c>
      <c r="H128" s="997">
        <v>1229</v>
      </c>
      <c r="I128" s="997">
        <v>980</v>
      </c>
      <c r="J128" s="997">
        <v>478</v>
      </c>
      <c r="K128" s="997">
        <v>489</v>
      </c>
      <c r="L128" s="997">
        <v>133</v>
      </c>
      <c r="M128" s="997">
        <f t="shared" si="16"/>
        <v>21520</v>
      </c>
      <c r="N128" s="997">
        <f t="shared" si="17"/>
        <v>18987</v>
      </c>
      <c r="O128" s="997">
        <f t="shared" si="18"/>
        <v>40507</v>
      </c>
      <c r="P128" s="1187" t="s">
        <v>676</v>
      </c>
      <c r="Q128" s="1187"/>
    </row>
    <row r="129" spans="1:17" ht="18.95" customHeight="1">
      <c r="A129" s="1224" t="s">
        <v>279</v>
      </c>
      <c r="B129" s="354" t="s">
        <v>250</v>
      </c>
      <c r="C129" s="997">
        <v>13690</v>
      </c>
      <c r="D129" s="997">
        <v>14214</v>
      </c>
      <c r="E129" s="997">
        <v>2514</v>
      </c>
      <c r="F129" s="997">
        <v>1882</v>
      </c>
      <c r="G129" s="997">
        <v>1084</v>
      </c>
      <c r="H129" s="997">
        <v>818</v>
      </c>
      <c r="I129" s="997">
        <v>412</v>
      </c>
      <c r="J129" s="997">
        <v>295</v>
      </c>
      <c r="K129" s="997">
        <v>199</v>
      </c>
      <c r="L129" s="997">
        <v>71</v>
      </c>
      <c r="M129" s="997">
        <f t="shared" si="16"/>
        <v>17899</v>
      </c>
      <c r="N129" s="997">
        <f t="shared" si="17"/>
        <v>17280</v>
      </c>
      <c r="O129" s="997">
        <f t="shared" si="18"/>
        <v>35179</v>
      </c>
      <c r="P129" s="106" t="s">
        <v>275</v>
      </c>
      <c r="Q129" s="1226" t="s">
        <v>167</v>
      </c>
    </row>
    <row r="130" spans="1:17" ht="18.95" customHeight="1">
      <c r="A130" s="1224"/>
      <c r="B130" s="354" t="s">
        <v>251</v>
      </c>
      <c r="C130" s="997">
        <v>25828</v>
      </c>
      <c r="D130" s="997">
        <v>24186</v>
      </c>
      <c r="E130" s="997">
        <v>5753</v>
      </c>
      <c r="F130" s="997">
        <v>4167</v>
      </c>
      <c r="G130" s="997">
        <v>2682</v>
      </c>
      <c r="H130" s="997">
        <v>1668</v>
      </c>
      <c r="I130" s="997">
        <v>1309</v>
      </c>
      <c r="J130" s="997">
        <v>648</v>
      </c>
      <c r="K130" s="997">
        <v>444</v>
      </c>
      <c r="L130" s="997">
        <v>196</v>
      </c>
      <c r="M130" s="997">
        <f t="shared" si="16"/>
        <v>36016</v>
      </c>
      <c r="N130" s="997">
        <f t="shared" si="17"/>
        <v>30865</v>
      </c>
      <c r="O130" s="997">
        <f t="shared" si="18"/>
        <v>66881</v>
      </c>
      <c r="P130" s="106" t="s">
        <v>276</v>
      </c>
      <c r="Q130" s="1226"/>
    </row>
    <row r="131" spans="1:17" ht="18.95" customHeight="1">
      <c r="A131" s="1224"/>
      <c r="B131" s="354" t="s">
        <v>252</v>
      </c>
      <c r="C131" s="997">
        <v>7181</v>
      </c>
      <c r="D131" s="997">
        <v>6901</v>
      </c>
      <c r="E131" s="997">
        <v>4372</v>
      </c>
      <c r="F131" s="997">
        <v>4356</v>
      </c>
      <c r="G131" s="997">
        <v>1728</v>
      </c>
      <c r="H131" s="997">
        <v>1476</v>
      </c>
      <c r="I131" s="997">
        <v>853</v>
      </c>
      <c r="J131" s="997">
        <v>696</v>
      </c>
      <c r="K131" s="997">
        <v>396</v>
      </c>
      <c r="L131" s="997">
        <v>141</v>
      </c>
      <c r="M131" s="997">
        <f t="shared" si="16"/>
        <v>14530</v>
      </c>
      <c r="N131" s="997">
        <f t="shared" si="17"/>
        <v>13570</v>
      </c>
      <c r="O131" s="997">
        <f t="shared" si="18"/>
        <v>28100</v>
      </c>
      <c r="P131" s="106" t="s">
        <v>277</v>
      </c>
      <c r="Q131" s="1226"/>
    </row>
    <row r="132" spans="1:17" ht="18.95" customHeight="1">
      <c r="A132" s="1224"/>
      <c r="B132" s="354" t="s">
        <v>259</v>
      </c>
      <c r="C132" s="997">
        <v>6843</v>
      </c>
      <c r="D132" s="997">
        <v>5988</v>
      </c>
      <c r="E132" s="997">
        <v>3731</v>
      </c>
      <c r="F132" s="997">
        <v>3316</v>
      </c>
      <c r="G132" s="997">
        <v>1115</v>
      </c>
      <c r="H132" s="997">
        <v>937</v>
      </c>
      <c r="I132" s="997">
        <v>523</v>
      </c>
      <c r="J132" s="997">
        <v>336</v>
      </c>
      <c r="K132" s="997">
        <v>253</v>
      </c>
      <c r="L132" s="997">
        <v>115</v>
      </c>
      <c r="M132" s="997">
        <f t="shared" si="16"/>
        <v>12465</v>
      </c>
      <c r="N132" s="997">
        <f t="shared" si="17"/>
        <v>10692</v>
      </c>
      <c r="O132" s="997">
        <f t="shared" si="18"/>
        <v>23157</v>
      </c>
      <c r="P132" s="106" t="s">
        <v>256</v>
      </c>
      <c r="Q132" s="1226"/>
    </row>
    <row r="133" spans="1:17" ht="18.95" customHeight="1">
      <c r="A133" s="1224"/>
      <c r="B133" s="354" t="s">
        <v>260</v>
      </c>
      <c r="C133" s="997">
        <v>16717</v>
      </c>
      <c r="D133" s="997">
        <v>15756</v>
      </c>
      <c r="E133" s="997">
        <v>4248</v>
      </c>
      <c r="F133" s="997">
        <v>3415</v>
      </c>
      <c r="G133" s="997">
        <v>2280</v>
      </c>
      <c r="H133" s="997">
        <v>1560</v>
      </c>
      <c r="I133" s="997">
        <v>1124</v>
      </c>
      <c r="J133" s="997">
        <v>650</v>
      </c>
      <c r="K133" s="997">
        <v>392</v>
      </c>
      <c r="L133" s="997">
        <v>151</v>
      </c>
      <c r="M133" s="997">
        <f t="shared" si="16"/>
        <v>24761</v>
      </c>
      <c r="N133" s="997">
        <f t="shared" si="17"/>
        <v>21532</v>
      </c>
      <c r="O133" s="997">
        <f t="shared" si="18"/>
        <v>46293</v>
      </c>
      <c r="P133" s="106" t="s">
        <v>257</v>
      </c>
      <c r="Q133" s="1226"/>
    </row>
    <row r="134" spans="1:17" ht="18.95" customHeight="1">
      <c r="A134" s="1224"/>
      <c r="B134" s="354" t="s">
        <v>255</v>
      </c>
      <c r="C134" s="997">
        <v>8454</v>
      </c>
      <c r="D134" s="997">
        <v>7725</v>
      </c>
      <c r="E134" s="997">
        <v>4419</v>
      </c>
      <c r="F134" s="997">
        <v>4824</v>
      </c>
      <c r="G134" s="997">
        <v>1561</v>
      </c>
      <c r="H134" s="997">
        <v>1177</v>
      </c>
      <c r="I134" s="997">
        <v>763</v>
      </c>
      <c r="J134" s="997">
        <v>544</v>
      </c>
      <c r="K134" s="997">
        <v>379</v>
      </c>
      <c r="L134" s="997">
        <v>237</v>
      </c>
      <c r="M134" s="997">
        <f t="shared" si="16"/>
        <v>15576</v>
      </c>
      <c r="N134" s="997">
        <f t="shared" si="17"/>
        <v>14507</v>
      </c>
      <c r="O134" s="997">
        <f t="shared" si="18"/>
        <v>30083</v>
      </c>
      <c r="P134" s="106" t="s">
        <v>258</v>
      </c>
      <c r="Q134" s="1226"/>
    </row>
    <row r="135" spans="1:17" ht="18.95" customHeight="1">
      <c r="A135" s="108" t="s">
        <v>63</v>
      </c>
      <c r="B135" s="105"/>
      <c r="C135" s="997">
        <v>10725</v>
      </c>
      <c r="D135" s="997">
        <v>7806</v>
      </c>
      <c r="E135" s="997">
        <v>6624</v>
      </c>
      <c r="F135" s="997">
        <v>6293</v>
      </c>
      <c r="G135" s="997">
        <v>3404</v>
      </c>
      <c r="H135" s="997">
        <v>3042</v>
      </c>
      <c r="I135" s="997">
        <v>1855</v>
      </c>
      <c r="J135" s="997">
        <v>1522</v>
      </c>
      <c r="K135" s="997">
        <v>1093</v>
      </c>
      <c r="L135" s="997">
        <v>556</v>
      </c>
      <c r="M135" s="997">
        <f t="shared" si="16"/>
        <v>23701</v>
      </c>
      <c r="N135" s="997">
        <f t="shared" si="17"/>
        <v>19219</v>
      </c>
      <c r="O135" s="997">
        <f t="shared" si="18"/>
        <v>42920</v>
      </c>
      <c r="P135" s="106"/>
      <c r="Q135" s="120" t="s">
        <v>281</v>
      </c>
    </row>
    <row r="136" spans="1:17" ht="18.95" customHeight="1">
      <c r="A136" s="1170" t="s">
        <v>64</v>
      </c>
      <c r="B136" s="1170"/>
      <c r="C136" s="997">
        <v>11648</v>
      </c>
      <c r="D136" s="997">
        <v>10688</v>
      </c>
      <c r="E136" s="997">
        <v>9026</v>
      </c>
      <c r="F136" s="997">
        <v>8995</v>
      </c>
      <c r="G136" s="997">
        <v>3517</v>
      </c>
      <c r="H136" s="997">
        <v>3151</v>
      </c>
      <c r="I136" s="997">
        <v>2058</v>
      </c>
      <c r="J136" s="997">
        <v>1357</v>
      </c>
      <c r="K136" s="997">
        <v>1187</v>
      </c>
      <c r="L136" s="997">
        <v>654</v>
      </c>
      <c r="M136" s="997">
        <f t="shared" si="16"/>
        <v>27436</v>
      </c>
      <c r="N136" s="997">
        <f t="shared" si="17"/>
        <v>24845</v>
      </c>
      <c r="O136" s="997">
        <f t="shared" si="18"/>
        <v>52281</v>
      </c>
      <c r="P136" s="1187" t="s">
        <v>177</v>
      </c>
      <c r="Q136" s="1187"/>
    </row>
    <row r="137" spans="1:17" ht="18.95" customHeight="1">
      <c r="A137" s="1170" t="s">
        <v>65</v>
      </c>
      <c r="B137" s="1170"/>
      <c r="C137" s="997">
        <v>11178</v>
      </c>
      <c r="D137" s="997">
        <v>9662</v>
      </c>
      <c r="E137" s="997">
        <v>4266</v>
      </c>
      <c r="F137" s="997">
        <v>4357</v>
      </c>
      <c r="G137" s="997">
        <v>2557</v>
      </c>
      <c r="H137" s="997">
        <v>2332</v>
      </c>
      <c r="I137" s="997">
        <v>1756</v>
      </c>
      <c r="J137" s="997">
        <v>1187</v>
      </c>
      <c r="K137" s="997">
        <v>765</v>
      </c>
      <c r="L137" s="997">
        <v>501</v>
      </c>
      <c r="M137" s="997">
        <f t="shared" si="16"/>
        <v>20522</v>
      </c>
      <c r="N137" s="997">
        <f t="shared" si="17"/>
        <v>18039</v>
      </c>
      <c r="O137" s="997">
        <f t="shared" si="18"/>
        <v>38561</v>
      </c>
      <c r="P137" s="1187" t="s">
        <v>178</v>
      </c>
      <c r="Q137" s="1187"/>
    </row>
    <row r="138" spans="1:17" ht="18.95" customHeight="1">
      <c r="A138" s="1170" t="s">
        <v>66</v>
      </c>
      <c r="B138" s="1170"/>
      <c r="C138" s="997">
        <v>12487</v>
      </c>
      <c r="D138" s="997">
        <v>11087</v>
      </c>
      <c r="E138" s="997">
        <v>6255</v>
      </c>
      <c r="F138" s="997">
        <v>5835</v>
      </c>
      <c r="G138" s="997">
        <v>3182</v>
      </c>
      <c r="H138" s="997">
        <v>2581</v>
      </c>
      <c r="I138" s="997">
        <v>1956</v>
      </c>
      <c r="J138" s="997">
        <v>1208</v>
      </c>
      <c r="K138" s="997">
        <v>930</v>
      </c>
      <c r="L138" s="997">
        <v>515</v>
      </c>
      <c r="M138" s="997">
        <f t="shared" si="16"/>
        <v>24810</v>
      </c>
      <c r="N138" s="997">
        <f t="shared" si="17"/>
        <v>21226</v>
      </c>
      <c r="O138" s="997">
        <f t="shared" si="18"/>
        <v>46036</v>
      </c>
      <c r="P138" s="1187" t="s">
        <v>179</v>
      </c>
      <c r="Q138" s="1187"/>
    </row>
    <row r="139" spans="1:17" ht="18.95" customHeight="1">
      <c r="A139" s="1170" t="s">
        <v>133</v>
      </c>
      <c r="B139" s="1170"/>
      <c r="C139" s="997">
        <v>10856</v>
      </c>
      <c r="D139" s="997">
        <v>8648</v>
      </c>
      <c r="E139" s="997">
        <v>3998</v>
      </c>
      <c r="F139" s="997">
        <v>3606</v>
      </c>
      <c r="G139" s="997">
        <v>1750</v>
      </c>
      <c r="H139" s="997">
        <v>1531</v>
      </c>
      <c r="I139" s="997">
        <v>869</v>
      </c>
      <c r="J139" s="997">
        <v>564</v>
      </c>
      <c r="K139" s="997">
        <v>316</v>
      </c>
      <c r="L139" s="997">
        <v>157</v>
      </c>
      <c r="M139" s="997">
        <f t="shared" si="16"/>
        <v>17789</v>
      </c>
      <c r="N139" s="997">
        <f t="shared" si="17"/>
        <v>14506</v>
      </c>
      <c r="O139" s="997">
        <f t="shared" si="18"/>
        <v>32295</v>
      </c>
      <c r="P139" s="1187" t="s">
        <v>180</v>
      </c>
      <c r="Q139" s="1187"/>
    </row>
    <row r="140" spans="1:17" ht="18.95" customHeight="1">
      <c r="A140" s="1170" t="s">
        <v>68</v>
      </c>
      <c r="B140" s="1170"/>
      <c r="C140" s="997">
        <v>5506</v>
      </c>
      <c r="D140" s="997">
        <v>4834</v>
      </c>
      <c r="E140" s="997">
        <v>3503</v>
      </c>
      <c r="F140" s="997">
        <v>3261</v>
      </c>
      <c r="G140" s="997">
        <v>1805</v>
      </c>
      <c r="H140" s="997">
        <v>1316</v>
      </c>
      <c r="I140" s="997">
        <v>1088</v>
      </c>
      <c r="J140" s="997">
        <v>622</v>
      </c>
      <c r="K140" s="997">
        <v>599</v>
      </c>
      <c r="L140" s="997">
        <v>192</v>
      </c>
      <c r="M140" s="997">
        <f t="shared" si="16"/>
        <v>12501</v>
      </c>
      <c r="N140" s="997">
        <f t="shared" si="17"/>
        <v>10225</v>
      </c>
      <c r="O140" s="997">
        <f t="shared" si="18"/>
        <v>22726</v>
      </c>
      <c r="P140" s="1187" t="s">
        <v>181</v>
      </c>
      <c r="Q140" s="1187"/>
    </row>
    <row r="141" spans="1:17" ht="18.95" customHeight="1">
      <c r="A141" s="1170" t="s">
        <v>69</v>
      </c>
      <c r="B141" s="1170"/>
      <c r="C141" s="997">
        <v>8590</v>
      </c>
      <c r="D141" s="997">
        <v>7137</v>
      </c>
      <c r="E141" s="997">
        <v>4828</v>
      </c>
      <c r="F141" s="997">
        <v>4834</v>
      </c>
      <c r="G141" s="997">
        <v>2583</v>
      </c>
      <c r="H141" s="997">
        <v>1789</v>
      </c>
      <c r="I141" s="997">
        <v>1584</v>
      </c>
      <c r="J141" s="997">
        <v>798</v>
      </c>
      <c r="K141" s="997">
        <v>805</v>
      </c>
      <c r="L141" s="997">
        <v>458</v>
      </c>
      <c r="M141" s="997">
        <f t="shared" si="16"/>
        <v>18390</v>
      </c>
      <c r="N141" s="997">
        <f t="shared" si="17"/>
        <v>15016</v>
      </c>
      <c r="O141" s="997">
        <f t="shared" si="18"/>
        <v>33406</v>
      </c>
      <c r="P141" s="1187" t="s">
        <v>182</v>
      </c>
      <c r="Q141" s="1187"/>
    </row>
    <row r="142" spans="1:17" ht="18.95" customHeight="1">
      <c r="A142" s="1170" t="s">
        <v>70</v>
      </c>
      <c r="B142" s="1170"/>
      <c r="C142" s="997">
        <v>11909</v>
      </c>
      <c r="D142" s="997">
        <v>9641</v>
      </c>
      <c r="E142" s="997">
        <v>9207</v>
      </c>
      <c r="F142" s="997">
        <v>9038</v>
      </c>
      <c r="G142" s="997">
        <v>5042</v>
      </c>
      <c r="H142" s="997">
        <v>3805</v>
      </c>
      <c r="I142" s="997">
        <v>2861</v>
      </c>
      <c r="J142" s="997">
        <v>1636</v>
      </c>
      <c r="K142" s="997">
        <v>1890</v>
      </c>
      <c r="L142" s="997">
        <v>857</v>
      </c>
      <c r="M142" s="997">
        <f t="shared" si="16"/>
        <v>30909</v>
      </c>
      <c r="N142" s="997">
        <f t="shared" si="17"/>
        <v>24977</v>
      </c>
      <c r="O142" s="997">
        <f t="shared" si="18"/>
        <v>55886</v>
      </c>
      <c r="P142" s="1187" t="s">
        <v>183</v>
      </c>
      <c r="Q142" s="1187"/>
    </row>
    <row r="143" spans="1:17" ht="18.95" customHeight="1">
      <c r="A143" s="1170" t="s">
        <v>71</v>
      </c>
      <c r="B143" s="1170"/>
      <c r="C143" s="997">
        <v>6637</v>
      </c>
      <c r="D143" s="997">
        <v>5293</v>
      </c>
      <c r="E143" s="997">
        <v>3395</v>
      </c>
      <c r="F143" s="997">
        <v>3532</v>
      </c>
      <c r="G143" s="997">
        <v>1749</v>
      </c>
      <c r="H143" s="997">
        <v>1677</v>
      </c>
      <c r="I143" s="997">
        <v>796</v>
      </c>
      <c r="J143" s="997">
        <v>684</v>
      </c>
      <c r="K143" s="997">
        <v>391</v>
      </c>
      <c r="L143" s="997">
        <v>170</v>
      </c>
      <c r="M143" s="997">
        <f t="shared" si="16"/>
        <v>12968</v>
      </c>
      <c r="N143" s="997">
        <f t="shared" si="17"/>
        <v>11356</v>
      </c>
      <c r="O143" s="997">
        <f t="shared" si="18"/>
        <v>24324</v>
      </c>
      <c r="P143" s="1187" t="s">
        <v>671</v>
      </c>
      <c r="Q143" s="1187"/>
    </row>
    <row r="144" spans="1:17" ht="18.95" customHeight="1" thickBot="1">
      <c r="A144" s="1191" t="s">
        <v>72</v>
      </c>
      <c r="B144" s="1191"/>
      <c r="C144" s="998">
        <v>22125</v>
      </c>
      <c r="D144" s="998">
        <v>19848</v>
      </c>
      <c r="E144" s="998">
        <v>11376</v>
      </c>
      <c r="F144" s="998">
        <v>12320</v>
      </c>
      <c r="G144" s="998">
        <v>4523</v>
      </c>
      <c r="H144" s="998">
        <v>3597</v>
      </c>
      <c r="I144" s="998">
        <v>2170</v>
      </c>
      <c r="J144" s="998">
        <v>1413</v>
      </c>
      <c r="K144" s="998">
        <v>867</v>
      </c>
      <c r="L144" s="998">
        <v>583</v>
      </c>
      <c r="M144" s="998">
        <f t="shared" si="16"/>
        <v>41061</v>
      </c>
      <c r="N144" s="998">
        <f t="shared" si="17"/>
        <v>37761</v>
      </c>
      <c r="O144" s="998">
        <f t="shared" si="18"/>
        <v>78822</v>
      </c>
      <c r="P144" s="1227" t="s">
        <v>185</v>
      </c>
      <c r="Q144" s="1227"/>
    </row>
    <row r="145" spans="1:17" ht="18.95" customHeight="1" thickBot="1">
      <c r="A145" s="1174" t="s">
        <v>32</v>
      </c>
      <c r="B145" s="1174"/>
      <c r="C145" s="1000">
        <f>SUM(C125:C144)</f>
        <v>239449</v>
      </c>
      <c r="D145" s="1000">
        <f t="shared" ref="D145:O145" si="19">SUM(D125:D144)</f>
        <v>211640</v>
      </c>
      <c r="E145" s="1000">
        <f t="shared" si="19"/>
        <v>110697</v>
      </c>
      <c r="F145" s="1000">
        <f t="shared" si="19"/>
        <v>103585</v>
      </c>
      <c r="G145" s="1000">
        <f t="shared" si="19"/>
        <v>55509</v>
      </c>
      <c r="H145" s="1000">
        <f t="shared" si="19"/>
        <v>41956</v>
      </c>
      <c r="I145" s="1000">
        <f t="shared" si="19"/>
        <v>32689</v>
      </c>
      <c r="J145" s="1000">
        <f t="shared" si="19"/>
        <v>21955</v>
      </c>
      <c r="K145" s="1000">
        <f t="shared" si="19"/>
        <v>16653</v>
      </c>
      <c r="L145" s="1000">
        <f t="shared" si="19"/>
        <v>8840</v>
      </c>
      <c r="M145" s="1000">
        <f t="shared" si="19"/>
        <v>454997</v>
      </c>
      <c r="N145" s="1000">
        <f t="shared" si="19"/>
        <v>387976</v>
      </c>
      <c r="O145" s="1000">
        <f t="shared" si="19"/>
        <v>842973</v>
      </c>
      <c r="P145" s="1190" t="s">
        <v>169</v>
      </c>
      <c r="Q145" s="1190"/>
    </row>
    <row r="146" spans="1:17" ht="24" customHeight="1" thickTop="1">
      <c r="A146" s="76"/>
      <c r="B146" s="76"/>
      <c r="C146" s="356"/>
      <c r="D146" s="356"/>
      <c r="E146" s="356"/>
      <c r="F146" s="356"/>
      <c r="G146" s="356"/>
      <c r="H146" s="356"/>
      <c r="I146" s="356"/>
      <c r="J146" s="356"/>
      <c r="K146" s="356"/>
      <c r="L146" s="356"/>
      <c r="M146" s="356"/>
      <c r="N146" s="356"/>
      <c r="O146" s="356"/>
      <c r="P146" s="103"/>
      <c r="Q146" s="103"/>
    </row>
    <row r="147" spans="1:17" ht="24" customHeight="1">
      <c r="A147" s="76"/>
      <c r="B147" s="76"/>
      <c r="C147" s="77"/>
      <c r="D147" s="77"/>
      <c r="E147" s="77"/>
      <c r="F147" s="77"/>
      <c r="G147" s="77"/>
      <c r="H147" s="77"/>
      <c r="I147" s="77"/>
      <c r="J147" s="77"/>
      <c r="K147" s="77"/>
      <c r="L147" s="77"/>
      <c r="M147" s="77"/>
      <c r="N147" s="77"/>
      <c r="O147" s="77"/>
      <c r="P147" s="103"/>
      <c r="Q147" s="103"/>
    </row>
    <row r="148" spans="1:17" ht="24" customHeight="1">
      <c r="A148" s="76"/>
      <c r="B148" s="76"/>
      <c r="C148" s="77"/>
      <c r="D148" s="77"/>
      <c r="E148" s="77"/>
      <c r="F148" s="77"/>
      <c r="G148" s="77"/>
      <c r="H148" s="77"/>
      <c r="I148" s="77"/>
      <c r="J148" s="77"/>
      <c r="K148" s="77"/>
      <c r="L148" s="77"/>
      <c r="M148" s="77"/>
      <c r="N148" s="77"/>
      <c r="O148" s="77"/>
      <c r="P148" s="103"/>
      <c r="Q148" s="103"/>
    </row>
    <row r="149" spans="1:17" ht="24" customHeight="1">
      <c r="A149" s="76"/>
      <c r="B149" s="76"/>
      <c r="C149" s="77"/>
      <c r="D149" s="77"/>
      <c r="E149" s="77"/>
      <c r="F149" s="77"/>
      <c r="G149" s="77"/>
      <c r="H149" s="77"/>
      <c r="I149" s="77"/>
      <c r="J149" s="77"/>
      <c r="K149" s="77"/>
      <c r="L149" s="77"/>
      <c r="M149" s="77"/>
      <c r="N149" s="77"/>
      <c r="O149" s="77"/>
      <c r="P149" s="103"/>
      <c r="Q149" s="103"/>
    </row>
    <row r="150" spans="1:17" ht="24" customHeight="1">
      <c r="A150" s="76"/>
      <c r="B150" s="76"/>
      <c r="C150" s="77"/>
      <c r="D150" s="77"/>
      <c r="E150" s="77"/>
      <c r="F150" s="77"/>
      <c r="G150" s="77"/>
      <c r="H150" s="77"/>
      <c r="I150" s="77"/>
      <c r="J150" s="77"/>
      <c r="K150" s="77"/>
      <c r="L150" s="77"/>
      <c r="M150" s="77"/>
      <c r="N150" s="77"/>
      <c r="O150" s="77"/>
      <c r="P150" s="103"/>
      <c r="Q150" s="103"/>
    </row>
  </sheetData>
  <mergeCells count="240">
    <mergeCell ref="A65:B65"/>
    <mergeCell ref="P65:Q65"/>
    <mergeCell ref="A95:B95"/>
    <mergeCell ref="A125:B125"/>
    <mergeCell ref="A46:B46"/>
    <mergeCell ref="P37:Q37"/>
    <mergeCell ref="A38:B38"/>
    <mergeCell ref="P38:Q38"/>
    <mergeCell ref="A39:B39"/>
    <mergeCell ref="P39:Q39"/>
    <mergeCell ref="A40:A45"/>
    <mergeCell ref="Q40:Q45"/>
    <mergeCell ref="P47:Q47"/>
    <mergeCell ref="A48:B48"/>
    <mergeCell ref="P48:Q48"/>
    <mergeCell ref="A49:B49"/>
    <mergeCell ref="P49:Q49"/>
    <mergeCell ref="A50:B50"/>
    <mergeCell ref="P50:Q50"/>
    <mergeCell ref="A51:B51"/>
    <mergeCell ref="P51:Q51"/>
    <mergeCell ref="A52:B52"/>
    <mergeCell ref="P52:Q52"/>
    <mergeCell ref="A53:B53"/>
    <mergeCell ref="A19:B19"/>
    <mergeCell ref="P19:Q19"/>
    <mergeCell ref="A25:B25"/>
    <mergeCell ref="P25:Q25"/>
    <mergeCell ref="A26:B26"/>
    <mergeCell ref="P26:Q26"/>
    <mergeCell ref="A120:B120"/>
    <mergeCell ref="A27:B27"/>
    <mergeCell ref="P27:Q27"/>
    <mergeCell ref="A28:B28"/>
    <mergeCell ref="P28:Q28"/>
    <mergeCell ref="A20:B20"/>
    <mergeCell ref="P20:Q20"/>
    <mergeCell ref="A21:B21"/>
    <mergeCell ref="P21:Q21"/>
    <mergeCell ref="A22:B22"/>
    <mergeCell ref="P22:Q22"/>
    <mergeCell ref="A23:B23"/>
    <mergeCell ref="P23:Q23"/>
    <mergeCell ref="A24:B24"/>
    <mergeCell ref="P24:Q24"/>
    <mergeCell ref="A30:Q30"/>
    <mergeCell ref="A37:B37"/>
    <mergeCell ref="A47:B47"/>
    <mergeCell ref="A1:Q1"/>
    <mergeCell ref="P3:Q3"/>
    <mergeCell ref="A4:B7"/>
    <mergeCell ref="C4:D4"/>
    <mergeCell ref="E4:F4"/>
    <mergeCell ref="G4:H4"/>
    <mergeCell ref="I4:J4"/>
    <mergeCell ref="K4:L4"/>
    <mergeCell ref="M4:O4"/>
    <mergeCell ref="P4:Q7"/>
    <mergeCell ref="C5:D5"/>
    <mergeCell ref="E5:F5"/>
    <mergeCell ref="G5:H5"/>
    <mergeCell ref="I5:J5"/>
    <mergeCell ref="K5:L5"/>
    <mergeCell ref="M5:O5"/>
    <mergeCell ref="A2:Q2"/>
    <mergeCell ref="A3:B3"/>
    <mergeCell ref="A9:B9"/>
    <mergeCell ref="P9:Q9"/>
    <mergeCell ref="A10:B10"/>
    <mergeCell ref="P10:Q10"/>
    <mergeCell ref="A11:B11"/>
    <mergeCell ref="P11:Q11"/>
    <mergeCell ref="P31:Q31"/>
    <mergeCell ref="A32:B35"/>
    <mergeCell ref="C32:D32"/>
    <mergeCell ref="E32:F32"/>
    <mergeCell ref="G32:H32"/>
    <mergeCell ref="I32:J32"/>
    <mergeCell ref="K32:L32"/>
    <mergeCell ref="M32:O32"/>
    <mergeCell ref="P32:Q35"/>
    <mergeCell ref="C33:D33"/>
    <mergeCell ref="E33:F33"/>
    <mergeCell ref="G33:H33"/>
    <mergeCell ref="I33:J33"/>
    <mergeCell ref="K33:L33"/>
    <mergeCell ref="M33:O33"/>
    <mergeCell ref="A12:A17"/>
    <mergeCell ref="Q12:Q17"/>
    <mergeCell ref="A31:O31"/>
    <mergeCell ref="C62:D62"/>
    <mergeCell ref="E62:F62"/>
    <mergeCell ref="G62:H62"/>
    <mergeCell ref="I62:J62"/>
    <mergeCell ref="P53:Q53"/>
    <mergeCell ref="A54:B54"/>
    <mergeCell ref="P54:Q54"/>
    <mergeCell ref="A55:B55"/>
    <mergeCell ref="P55:Q55"/>
    <mergeCell ref="A56:B56"/>
    <mergeCell ref="P56:Q56"/>
    <mergeCell ref="P60:Q60"/>
    <mergeCell ref="A58:Q58"/>
    <mergeCell ref="A59:Q59"/>
    <mergeCell ref="K62:L62"/>
    <mergeCell ref="M62:O62"/>
    <mergeCell ref="A61:B64"/>
    <mergeCell ref="C61:D61"/>
    <mergeCell ref="E61:F61"/>
    <mergeCell ref="G61:H61"/>
    <mergeCell ref="I61:J61"/>
    <mergeCell ref="K61:L61"/>
    <mergeCell ref="M61:O61"/>
    <mergeCell ref="A60:B60"/>
    <mergeCell ref="P82:Q82"/>
    <mergeCell ref="P95:Q95"/>
    <mergeCell ref="A66:B66"/>
    <mergeCell ref="P66:Q66"/>
    <mergeCell ref="A67:B67"/>
    <mergeCell ref="P67:Q67"/>
    <mergeCell ref="P112:Q112"/>
    <mergeCell ref="P115:Q115"/>
    <mergeCell ref="P113:Q113"/>
    <mergeCell ref="P114:Q114"/>
    <mergeCell ref="A115:B115"/>
    <mergeCell ref="A113:B113"/>
    <mergeCell ref="A114:B114"/>
    <mergeCell ref="A83:B83"/>
    <mergeCell ref="A84:B84"/>
    <mergeCell ref="A85:B85"/>
    <mergeCell ref="K92:L92"/>
    <mergeCell ref="M92:O92"/>
    <mergeCell ref="A88:Q88"/>
    <mergeCell ref="A89:Q89"/>
    <mergeCell ref="M91:O91"/>
    <mergeCell ref="P91:Q94"/>
    <mergeCell ref="C92:D92"/>
    <mergeCell ref="P90:Q90"/>
    <mergeCell ref="A145:B145"/>
    <mergeCell ref="P145:Q145"/>
    <mergeCell ref="A140:B140"/>
    <mergeCell ref="P140:Q140"/>
    <mergeCell ref="A141:B141"/>
    <mergeCell ref="P141:Q141"/>
    <mergeCell ref="A142:B142"/>
    <mergeCell ref="P142:Q142"/>
    <mergeCell ref="A143:B143"/>
    <mergeCell ref="P143:Q143"/>
    <mergeCell ref="A144:B144"/>
    <mergeCell ref="P144:Q144"/>
    <mergeCell ref="C91:D91"/>
    <mergeCell ref="E91:F91"/>
    <mergeCell ref="K122:L122"/>
    <mergeCell ref="M122:O122"/>
    <mergeCell ref="P111:Q111"/>
    <mergeCell ref="A112:B112"/>
    <mergeCell ref="A121:B124"/>
    <mergeCell ref="C121:D121"/>
    <mergeCell ref="E121:F121"/>
    <mergeCell ref="G121:H121"/>
    <mergeCell ref="I121:J121"/>
    <mergeCell ref="K121:L121"/>
    <mergeCell ref="M121:O121"/>
    <mergeCell ref="A110:B110"/>
    <mergeCell ref="A96:B96"/>
    <mergeCell ref="A106:B106"/>
    <mergeCell ref="P120:Q120"/>
    <mergeCell ref="A118:Q118"/>
    <mergeCell ref="A119:Q119"/>
    <mergeCell ref="P121:Q124"/>
    <mergeCell ref="C122:D122"/>
    <mergeCell ref="E122:F122"/>
    <mergeCell ref="G122:H122"/>
    <mergeCell ref="I122:J122"/>
    <mergeCell ref="G92:H92"/>
    <mergeCell ref="A137:B137"/>
    <mergeCell ref="P137:Q137"/>
    <mergeCell ref="A138:B138"/>
    <mergeCell ref="P138:Q138"/>
    <mergeCell ref="A139:B139"/>
    <mergeCell ref="P139:Q139"/>
    <mergeCell ref="A136:B136"/>
    <mergeCell ref="P136:Q136"/>
    <mergeCell ref="A129:A134"/>
    <mergeCell ref="Q129:Q134"/>
    <mergeCell ref="A127:B127"/>
    <mergeCell ref="P127:Q127"/>
    <mergeCell ref="A128:B128"/>
    <mergeCell ref="P128:Q128"/>
    <mergeCell ref="P125:Q125"/>
    <mergeCell ref="A126:B126"/>
    <mergeCell ref="P126:Q126"/>
    <mergeCell ref="P81:Q81"/>
    <mergeCell ref="A82:B82"/>
    <mergeCell ref="P106:Q106"/>
    <mergeCell ref="A111:B111"/>
    <mergeCell ref="A107:B107"/>
    <mergeCell ref="P107:Q107"/>
    <mergeCell ref="P110:Q110"/>
    <mergeCell ref="A97:B97"/>
    <mergeCell ref="P97:Q97"/>
    <mergeCell ref="A98:B98"/>
    <mergeCell ref="P83:Q83"/>
    <mergeCell ref="P84:Q84"/>
    <mergeCell ref="P85:Q85"/>
    <mergeCell ref="P98:Q98"/>
    <mergeCell ref="A99:A104"/>
    <mergeCell ref="Q99:Q104"/>
    <mergeCell ref="P96:Q96"/>
    <mergeCell ref="I92:J92"/>
    <mergeCell ref="G91:H91"/>
    <mergeCell ref="I91:J91"/>
    <mergeCell ref="K91:L91"/>
    <mergeCell ref="A90:B90"/>
    <mergeCell ref="A91:B94"/>
    <mergeCell ref="E92:F92"/>
    <mergeCell ref="P8:Q8"/>
    <mergeCell ref="P36:Q36"/>
    <mergeCell ref="P77:Q77"/>
    <mergeCell ref="A78:B78"/>
    <mergeCell ref="P78:Q78"/>
    <mergeCell ref="A79:B79"/>
    <mergeCell ref="A108:B108"/>
    <mergeCell ref="P108:Q108"/>
    <mergeCell ref="A109:B109"/>
    <mergeCell ref="P109:Q109"/>
    <mergeCell ref="A29:Q29"/>
    <mergeCell ref="A68:B68"/>
    <mergeCell ref="P68:Q68"/>
    <mergeCell ref="A69:A74"/>
    <mergeCell ref="Q69:Q74"/>
    <mergeCell ref="P75:Q75"/>
    <mergeCell ref="A76:B76"/>
    <mergeCell ref="P76:Q76"/>
    <mergeCell ref="A77:B77"/>
    <mergeCell ref="P61:Q64"/>
    <mergeCell ref="P79:Q79"/>
    <mergeCell ref="A80:B80"/>
    <mergeCell ref="P80:Q80"/>
    <mergeCell ref="A81:B81"/>
  </mergeCells>
  <printOptions horizontalCentered="1"/>
  <pageMargins left="1" right="1" top="1" bottom="1" header="1" footer="1"/>
  <pageSetup paperSize="9" scale="80" firstPageNumber="13" orientation="landscape" useFirstPageNumber="1"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sheetPr>
  <dimension ref="A1:AG38"/>
  <sheetViews>
    <sheetView rightToLeft="1" view="pageBreakPreview" zoomScale="80" zoomScaleSheetLayoutView="80" workbookViewId="0">
      <selection activeCell="M121" sqref="M121:O121"/>
    </sheetView>
  </sheetViews>
  <sheetFormatPr defaultRowHeight="12.75"/>
  <cols>
    <col min="1" max="1" width="12.42578125" style="82" customWidth="1"/>
    <col min="2" max="2" width="8.85546875" style="82" customWidth="1"/>
    <col min="3" max="4" width="8.7109375" style="82" customWidth="1"/>
    <col min="5" max="5" width="8.42578125" style="82" customWidth="1"/>
    <col min="6" max="6" width="9.7109375" style="82" customWidth="1"/>
    <col min="7" max="7" width="8.85546875" style="82" customWidth="1"/>
    <col min="8" max="8" width="9.7109375" style="82" customWidth="1"/>
    <col min="9" max="9" width="10" style="82" customWidth="1"/>
    <col min="10" max="10" width="10.140625" style="82" customWidth="1"/>
    <col min="11" max="11" width="9.28515625" style="82" customWidth="1"/>
    <col min="12" max="12" width="9.140625" style="82" customWidth="1"/>
    <col min="13" max="13" width="8.42578125" style="82" customWidth="1"/>
    <col min="14" max="14" width="10.28515625" style="82" customWidth="1"/>
    <col min="15" max="15" width="10" style="82" customWidth="1"/>
    <col min="16" max="16" width="9.7109375" style="82" customWidth="1"/>
    <col min="17" max="17" width="14.42578125" style="81" customWidth="1"/>
    <col min="18" max="32" width="0" style="82" hidden="1" customWidth="1"/>
    <col min="33" max="16384" width="9.140625" style="82"/>
  </cols>
  <sheetData>
    <row r="1" spans="1:33" ht="26.25" customHeight="1">
      <c r="A1" s="1205" t="s">
        <v>1192</v>
      </c>
      <c r="B1" s="1205"/>
      <c r="C1" s="1205"/>
      <c r="D1" s="1205"/>
      <c r="E1" s="1205"/>
      <c r="F1" s="1205"/>
      <c r="G1" s="1205"/>
      <c r="H1" s="1205"/>
      <c r="I1" s="1205"/>
      <c r="J1" s="1205"/>
      <c r="K1" s="1205"/>
      <c r="L1" s="1205"/>
      <c r="M1" s="1205"/>
      <c r="N1" s="1205"/>
      <c r="O1" s="1205"/>
      <c r="P1" s="1205"/>
      <c r="Q1" s="129"/>
    </row>
    <row r="2" spans="1:33" ht="26.25" customHeight="1">
      <c r="A2" s="1206" t="s">
        <v>696</v>
      </c>
      <c r="B2" s="1206"/>
      <c r="C2" s="1206"/>
      <c r="D2" s="1206"/>
      <c r="E2" s="1206"/>
      <c r="F2" s="1206"/>
      <c r="G2" s="1206"/>
      <c r="H2" s="1206"/>
      <c r="I2" s="1206"/>
      <c r="J2" s="1206"/>
      <c r="K2" s="1206"/>
      <c r="L2" s="1206"/>
      <c r="M2" s="1206"/>
      <c r="N2" s="1206"/>
      <c r="O2" s="1206"/>
      <c r="P2" s="1206"/>
      <c r="Q2" s="1206"/>
    </row>
    <row r="3" spans="1:33" ht="26.25" customHeight="1" thickBot="1">
      <c r="A3" s="1126" t="s">
        <v>888</v>
      </c>
      <c r="B3" s="1126"/>
      <c r="C3" s="110"/>
      <c r="D3" s="110"/>
      <c r="E3" s="110"/>
      <c r="F3" s="110"/>
      <c r="G3" s="110"/>
      <c r="H3" s="110"/>
      <c r="I3" s="110"/>
      <c r="J3" s="110"/>
      <c r="K3" s="110"/>
      <c r="L3" s="110"/>
      <c r="M3" s="110"/>
      <c r="N3" s="110"/>
      <c r="O3" s="110"/>
      <c r="P3" s="110"/>
      <c r="Q3" s="403" t="s">
        <v>889</v>
      </c>
      <c r="R3" s="332"/>
      <c r="S3" s="332"/>
      <c r="T3" s="332"/>
      <c r="U3" s="332"/>
      <c r="V3" s="332"/>
      <c r="W3" s="332"/>
      <c r="X3" s="332"/>
      <c r="Y3" s="332"/>
      <c r="Z3" s="332"/>
      <c r="AA3" s="332"/>
      <c r="AB3" s="332"/>
      <c r="AC3" s="332"/>
      <c r="AD3" s="332"/>
      <c r="AE3" s="332"/>
      <c r="AF3" s="332"/>
      <c r="AG3" s="332"/>
    </row>
    <row r="4" spans="1:33" ht="26.25" customHeight="1" thickTop="1">
      <c r="A4" s="1140" t="s">
        <v>25</v>
      </c>
      <c r="B4" s="1235" t="s">
        <v>280</v>
      </c>
      <c r="C4" s="1235"/>
      <c r="D4" s="1236" t="s">
        <v>27</v>
      </c>
      <c r="E4" s="1236"/>
      <c r="F4" s="1140" t="s">
        <v>28</v>
      </c>
      <c r="G4" s="1140"/>
      <c r="H4" s="1140" t="s">
        <v>29</v>
      </c>
      <c r="I4" s="1140"/>
      <c r="J4" s="1140" t="s">
        <v>30</v>
      </c>
      <c r="K4" s="1140"/>
      <c r="L4" s="1140" t="s">
        <v>31</v>
      </c>
      <c r="M4" s="1140"/>
      <c r="N4" s="1140" t="s">
        <v>1338</v>
      </c>
      <c r="O4" s="1140"/>
      <c r="P4" s="1140"/>
      <c r="Q4" s="1164" t="s">
        <v>210</v>
      </c>
      <c r="R4" s="332"/>
      <c r="S4" s="332"/>
      <c r="T4" s="332"/>
      <c r="U4" s="332"/>
      <c r="V4" s="332"/>
      <c r="W4" s="332"/>
      <c r="X4" s="332"/>
      <c r="Y4" s="332"/>
      <c r="Z4" s="332"/>
      <c r="AA4" s="332"/>
      <c r="AB4" s="332"/>
      <c r="AC4" s="332"/>
      <c r="AD4" s="332"/>
      <c r="AE4" s="332"/>
      <c r="AF4" s="332"/>
      <c r="AG4" s="332"/>
    </row>
    <row r="5" spans="1:33" ht="26.25" customHeight="1">
      <c r="A5" s="1141"/>
      <c r="B5" s="1165" t="s">
        <v>233</v>
      </c>
      <c r="C5" s="1165"/>
      <c r="D5" s="1165" t="s">
        <v>238</v>
      </c>
      <c r="E5" s="1165"/>
      <c r="F5" s="1165" t="s">
        <v>235</v>
      </c>
      <c r="G5" s="1165"/>
      <c r="H5" s="1165" t="s">
        <v>236</v>
      </c>
      <c r="I5" s="1165"/>
      <c r="J5" s="1165" t="s">
        <v>232</v>
      </c>
      <c r="K5" s="1165"/>
      <c r="L5" s="1165" t="s">
        <v>239</v>
      </c>
      <c r="M5" s="1165"/>
      <c r="N5" s="1165" t="s">
        <v>169</v>
      </c>
      <c r="O5" s="1165"/>
      <c r="P5" s="1165"/>
      <c r="Q5" s="1165"/>
      <c r="R5" s="332"/>
      <c r="S5" s="332"/>
      <c r="T5" s="332"/>
      <c r="U5" s="332"/>
      <c r="V5" s="332"/>
      <c r="W5" s="332"/>
      <c r="X5" s="332"/>
      <c r="Y5" s="332"/>
      <c r="Z5" s="332"/>
      <c r="AA5" s="332"/>
      <c r="AB5" s="332"/>
      <c r="AC5" s="332"/>
      <c r="AD5" s="332"/>
      <c r="AE5" s="332"/>
      <c r="AF5" s="332"/>
      <c r="AG5" s="332"/>
    </row>
    <row r="6" spans="1:33" ht="26.25" customHeight="1">
      <c r="A6" s="1141"/>
      <c r="B6" s="1008" t="s">
        <v>33</v>
      </c>
      <c r="C6" s="1004" t="s">
        <v>34</v>
      </c>
      <c r="D6" s="1008" t="s">
        <v>33</v>
      </c>
      <c r="E6" s="1004" t="s">
        <v>34</v>
      </c>
      <c r="F6" s="1008" t="s">
        <v>33</v>
      </c>
      <c r="G6" s="1004" t="s">
        <v>34</v>
      </c>
      <c r="H6" s="1008" t="s">
        <v>33</v>
      </c>
      <c r="I6" s="1004" t="s">
        <v>34</v>
      </c>
      <c r="J6" s="1008" t="s">
        <v>33</v>
      </c>
      <c r="K6" s="1004" t="s">
        <v>34</v>
      </c>
      <c r="L6" s="1008" t="s">
        <v>33</v>
      </c>
      <c r="M6" s="1004" t="s">
        <v>34</v>
      </c>
      <c r="N6" s="1008" t="s">
        <v>33</v>
      </c>
      <c r="O6" s="1004" t="s">
        <v>34</v>
      </c>
      <c r="P6" s="501" t="s">
        <v>35</v>
      </c>
      <c r="Q6" s="1165"/>
      <c r="R6" s="332"/>
      <c r="S6" s="332"/>
      <c r="T6" s="332"/>
      <c r="U6" s="332"/>
      <c r="V6" s="332"/>
      <c r="W6" s="332"/>
      <c r="X6" s="332"/>
      <c r="Y6" s="332"/>
      <c r="Z6" s="332"/>
      <c r="AA6" s="332"/>
      <c r="AB6" s="332"/>
      <c r="AC6" s="332"/>
      <c r="AD6" s="332"/>
      <c r="AE6" s="332"/>
      <c r="AF6" s="332"/>
      <c r="AG6" s="332"/>
    </row>
    <row r="7" spans="1:33" ht="26.25" customHeight="1" thickBot="1">
      <c r="A7" s="1142"/>
      <c r="B7" s="1007" t="s">
        <v>173</v>
      </c>
      <c r="C7" s="1005" t="s">
        <v>172</v>
      </c>
      <c r="D7" s="1007" t="s">
        <v>173</v>
      </c>
      <c r="E7" s="1005" t="s">
        <v>172</v>
      </c>
      <c r="F7" s="1007" t="s">
        <v>173</v>
      </c>
      <c r="G7" s="1005" t="s">
        <v>172</v>
      </c>
      <c r="H7" s="1007" t="s">
        <v>173</v>
      </c>
      <c r="I7" s="1005" t="s">
        <v>172</v>
      </c>
      <c r="J7" s="1007" t="s">
        <v>173</v>
      </c>
      <c r="K7" s="1005" t="s">
        <v>172</v>
      </c>
      <c r="L7" s="1007" t="s">
        <v>173</v>
      </c>
      <c r="M7" s="1005" t="s">
        <v>172</v>
      </c>
      <c r="N7" s="1007" t="s">
        <v>173</v>
      </c>
      <c r="O7" s="1005" t="s">
        <v>172</v>
      </c>
      <c r="P7" s="528" t="s">
        <v>169</v>
      </c>
      <c r="Q7" s="1166"/>
      <c r="R7" s="332"/>
      <c r="S7" s="332"/>
      <c r="T7" s="332"/>
      <c r="U7" s="332"/>
      <c r="V7" s="332"/>
      <c r="W7" s="332"/>
      <c r="X7" s="332"/>
      <c r="Y7" s="332"/>
      <c r="Z7" s="332"/>
      <c r="AA7" s="332"/>
      <c r="AB7" s="332"/>
      <c r="AC7" s="332"/>
      <c r="AD7" s="332"/>
      <c r="AE7" s="332"/>
      <c r="AF7" s="332"/>
      <c r="AG7" s="332"/>
    </row>
    <row r="8" spans="1:33" ht="28.5" customHeight="1">
      <c r="A8" s="402" t="s">
        <v>581</v>
      </c>
      <c r="B8" s="1004">
        <v>44845</v>
      </c>
      <c r="C8" s="1004">
        <v>41592</v>
      </c>
      <c r="D8" s="1004">
        <v>0</v>
      </c>
      <c r="E8" s="1004">
        <v>0</v>
      </c>
      <c r="F8" s="1004">
        <v>0</v>
      </c>
      <c r="G8" s="1004">
        <v>0</v>
      </c>
      <c r="H8" s="1004">
        <v>0</v>
      </c>
      <c r="I8" s="1004">
        <v>0</v>
      </c>
      <c r="J8" s="1004">
        <v>0</v>
      </c>
      <c r="K8" s="1004">
        <v>0</v>
      </c>
      <c r="L8" s="1004">
        <v>0</v>
      </c>
      <c r="M8" s="1004">
        <v>0</v>
      </c>
      <c r="N8" s="1004">
        <f>L8+J8+H8+F8+D8+B8</f>
        <v>44845</v>
      </c>
      <c r="O8" s="1004">
        <f>M8+K8+I8+G8+E8+C8</f>
        <v>41592</v>
      </c>
      <c r="P8" s="1004">
        <f>O8+N8</f>
        <v>86437</v>
      </c>
      <c r="Q8" s="368" t="s">
        <v>211</v>
      </c>
      <c r="R8" s="332"/>
      <c r="S8" s="332"/>
      <c r="T8" s="332"/>
      <c r="U8" s="332"/>
      <c r="V8" s="332"/>
      <c r="W8" s="332"/>
      <c r="X8" s="332"/>
      <c r="Y8" s="332"/>
      <c r="Z8" s="332"/>
      <c r="AA8" s="332"/>
      <c r="AB8" s="332"/>
      <c r="AC8" s="332"/>
      <c r="AD8" s="332"/>
      <c r="AE8" s="332"/>
      <c r="AF8" s="332"/>
      <c r="AG8" s="332"/>
    </row>
    <row r="9" spans="1:33" ht="28.5" customHeight="1">
      <c r="A9" s="131" t="s">
        <v>582</v>
      </c>
      <c r="B9" s="1002">
        <v>449655</v>
      </c>
      <c r="C9" s="620">
        <v>424972</v>
      </c>
      <c r="D9" s="1002">
        <v>0</v>
      </c>
      <c r="E9" s="620">
        <v>0</v>
      </c>
      <c r="F9" s="1002">
        <v>0</v>
      </c>
      <c r="G9" s="620">
        <v>0</v>
      </c>
      <c r="H9" s="1002">
        <v>0</v>
      </c>
      <c r="I9" s="620">
        <v>0</v>
      </c>
      <c r="J9" s="1002">
        <v>0</v>
      </c>
      <c r="K9" s="620">
        <v>0</v>
      </c>
      <c r="L9" s="1002">
        <v>0</v>
      </c>
      <c r="M9" s="620">
        <v>0</v>
      </c>
      <c r="N9" s="1002">
        <f t="shared" ref="N9:N19" si="0">L9+J9+H9+F9+D9+B9</f>
        <v>449655</v>
      </c>
      <c r="O9" s="620">
        <f t="shared" ref="O9:O19" si="1">M9+K9+I9+G9+E9+C9</f>
        <v>424972</v>
      </c>
      <c r="P9" s="1002">
        <f t="shared" ref="P9:P19" si="2">O9+N9</f>
        <v>874627</v>
      </c>
      <c r="Q9" s="404" t="s">
        <v>342</v>
      </c>
      <c r="R9" s="332"/>
      <c r="S9" s="332"/>
      <c r="T9" s="332"/>
      <c r="U9" s="332"/>
      <c r="V9" s="332"/>
      <c r="W9" s="332"/>
      <c r="X9" s="332"/>
      <c r="Y9" s="332"/>
      <c r="Z9" s="332"/>
      <c r="AA9" s="332"/>
      <c r="AB9" s="332"/>
      <c r="AC9" s="332"/>
      <c r="AD9" s="332"/>
      <c r="AE9" s="332"/>
      <c r="AF9" s="332"/>
      <c r="AG9" s="332"/>
    </row>
    <row r="10" spans="1:33" ht="28.5" customHeight="1">
      <c r="A10" s="132" t="s">
        <v>573</v>
      </c>
      <c r="B10" s="1002">
        <v>106829</v>
      </c>
      <c r="C10" s="620">
        <v>97865</v>
      </c>
      <c r="D10" s="1002">
        <v>366595</v>
      </c>
      <c r="E10" s="620">
        <v>335910</v>
      </c>
      <c r="F10" s="1002">
        <v>0</v>
      </c>
      <c r="G10" s="620">
        <v>0</v>
      </c>
      <c r="H10" s="1002">
        <v>0</v>
      </c>
      <c r="I10" s="620">
        <v>0</v>
      </c>
      <c r="J10" s="1002">
        <v>0</v>
      </c>
      <c r="K10" s="620">
        <v>0</v>
      </c>
      <c r="L10" s="1002">
        <v>0</v>
      </c>
      <c r="M10" s="620">
        <v>0</v>
      </c>
      <c r="N10" s="1002">
        <f t="shared" si="0"/>
        <v>473424</v>
      </c>
      <c r="O10" s="620">
        <f t="shared" si="1"/>
        <v>433775</v>
      </c>
      <c r="P10" s="1002">
        <f t="shared" si="2"/>
        <v>907199</v>
      </c>
      <c r="Q10" s="404" t="s">
        <v>230</v>
      </c>
      <c r="R10" s="332"/>
      <c r="S10" s="332"/>
      <c r="T10" s="332"/>
      <c r="U10" s="332"/>
      <c r="V10" s="332"/>
      <c r="W10" s="332"/>
      <c r="X10" s="332"/>
      <c r="Y10" s="332"/>
      <c r="Z10" s="332"/>
      <c r="AA10" s="332"/>
      <c r="AB10" s="332"/>
      <c r="AC10" s="332"/>
      <c r="AD10" s="332"/>
      <c r="AE10" s="332"/>
      <c r="AF10" s="332"/>
      <c r="AG10" s="332"/>
    </row>
    <row r="11" spans="1:33" ht="28.5" customHeight="1">
      <c r="A11" s="131" t="s">
        <v>574</v>
      </c>
      <c r="B11" s="1002">
        <v>31395</v>
      </c>
      <c r="C11" s="620">
        <v>28626</v>
      </c>
      <c r="D11" s="1002">
        <v>148186</v>
      </c>
      <c r="E11" s="620">
        <v>151290</v>
      </c>
      <c r="F11" s="1002">
        <v>344117</v>
      </c>
      <c r="G11" s="620">
        <v>318750</v>
      </c>
      <c r="H11" s="1002">
        <v>0</v>
      </c>
      <c r="I11" s="620">
        <v>0</v>
      </c>
      <c r="J11" s="1002">
        <v>0</v>
      </c>
      <c r="K11" s="620">
        <v>0</v>
      </c>
      <c r="L11" s="1002">
        <v>0</v>
      </c>
      <c r="M11" s="620">
        <v>0</v>
      </c>
      <c r="N11" s="1002">
        <f t="shared" si="0"/>
        <v>523698</v>
      </c>
      <c r="O11" s="620">
        <f t="shared" si="1"/>
        <v>498666</v>
      </c>
      <c r="P11" s="1002">
        <f t="shared" si="2"/>
        <v>1022364</v>
      </c>
      <c r="Q11" s="404" t="s">
        <v>212</v>
      </c>
      <c r="R11" s="332"/>
      <c r="S11" s="332"/>
      <c r="T11" s="332"/>
      <c r="U11" s="332"/>
      <c r="V11" s="332"/>
      <c r="W11" s="332"/>
      <c r="X11" s="332"/>
      <c r="Y11" s="332"/>
      <c r="Z11" s="332"/>
      <c r="AA11" s="332"/>
      <c r="AB11" s="332"/>
      <c r="AC11" s="332"/>
      <c r="AD11" s="332"/>
      <c r="AE11" s="332"/>
      <c r="AF11" s="332"/>
      <c r="AG11" s="332"/>
    </row>
    <row r="12" spans="1:33" ht="28.5" customHeight="1">
      <c r="A12" s="131" t="s">
        <v>575</v>
      </c>
      <c r="B12" s="1002">
        <v>11873</v>
      </c>
      <c r="C12" s="620">
        <v>10691</v>
      </c>
      <c r="D12" s="1002">
        <v>55141</v>
      </c>
      <c r="E12" s="620">
        <v>48382</v>
      </c>
      <c r="F12" s="1002">
        <v>147470</v>
      </c>
      <c r="G12" s="620">
        <v>141662</v>
      </c>
      <c r="H12" s="1002">
        <v>324332</v>
      </c>
      <c r="I12" s="620">
        <v>293144</v>
      </c>
      <c r="J12" s="1002">
        <v>0</v>
      </c>
      <c r="K12" s="620">
        <v>0</v>
      </c>
      <c r="L12" s="1002">
        <v>0</v>
      </c>
      <c r="M12" s="620">
        <v>0</v>
      </c>
      <c r="N12" s="1002">
        <f t="shared" si="0"/>
        <v>538816</v>
      </c>
      <c r="O12" s="620">
        <f t="shared" si="1"/>
        <v>493879</v>
      </c>
      <c r="P12" s="1002">
        <f t="shared" si="2"/>
        <v>1032695</v>
      </c>
      <c r="Q12" s="404" t="s">
        <v>213</v>
      </c>
      <c r="R12" s="332"/>
      <c r="S12" s="332"/>
      <c r="T12" s="332"/>
      <c r="U12" s="332"/>
      <c r="V12" s="332"/>
      <c r="W12" s="332"/>
      <c r="X12" s="332"/>
      <c r="Y12" s="332"/>
      <c r="Z12" s="332"/>
      <c r="AA12" s="332"/>
      <c r="AB12" s="332"/>
      <c r="AC12" s="332"/>
      <c r="AD12" s="332"/>
      <c r="AE12" s="332"/>
      <c r="AF12" s="332"/>
      <c r="AG12" s="332"/>
    </row>
    <row r="13" spans="1:33" ht="28.5" customHeight="1">
      <c r="A13" s="131" t="s">
        <v>576</v>
      </c>
      <c r="B13" s="1002">
        <v>5352</v>
      </c>
      <c r="C13" s="620">
        <v>4325</v>
      </c>
      <c r="D13" s="1002">
        <v>28314</v>
      </c>
      <c r="E13" s="620">
        <v>19819</v>
      </c>
      <c r="F13" s="1002">
        <v>58954</v>
      </c>
      <c r="G13" s="620">
        <v>51131</v>
      </c>
      <c r="H13" s="1002">
        <v>143248</v>
      </c>
      <c r="I13" s="620">
        <v>140727</v>
      </c>
      <c r="J13" s="1002">
        <v>301665</v>
      </c>
      <c r="K13" s="620">
        <v>267815</v>
      </c>
      <c r="L13" s="1002">
        <v>0</v>
      </c>
      <c r="M13" s="620">
        <v>0</v>
      </c>
      <c r="N13" s="1002">
        <f t="shared" si="0"/>
        <v>537533</v>
      </c>
      <c r="O13" s="620">
        <f t="shared" si="1"/>
        <v>483817</v>
      </c>
      <c r="P13" s="1002">
        <f t="shared" si="2"/>
        <v>1021350</v>
      </c>
      <c r="Q13" s="404" t="s">
        <v>214</v>
      </c>
      <c r="R13" s="332"/>
      <c r="S13" s="332"/>
      <c r="T13" s="332"/>
      <c r="U13" s="332"/>
      <c r="V13" s="332"/>
      <c r="W13" s="332"/>
      <c r="X13" s="332"/>
      <c r="Y13" s="332"/>
      <c r="Z13" s="332"/>
      <c r="AA13" s="332"/>
      <c r="AB13" s="332"/>
      <c r="AC13" s="332"/>
      <c r="AD13" s="332"/>
      <c r="AE13" s="332"/>
      <c r="AF13" s="332"/>
      <c r="AG13" s="332"/>
    </row>
    <row r="14" spans="1:33" ht="28.5" customHeight="1">
      <c r="A14" s="131" t="s">
        <v>577</v>
      </c>
      <c r="B14" s="1002">
        <v>0</v>
      </c>
      <c r="C14" s="1002">
        <v>0</v>
      </c>
      <c r="D14" s="1002">
        <v>12942</v>
      </c>
      <c r="E14" s="1002">
        <v>12019</v>
      </c>
      <c r="F14" s="1002">
        <v>28766</v>
      </c>
      <c r="G14" s="1002">
        <v>24393</v>
      </c>
      <c r="H14" s="1002">
        <v>62148</v>
      </c>
      <c r="I14" s="1002">
        <v>53776</v>
      </c>
      <c r="J14" s="1002">
        <v>150852</v>
      </c>
      <c r="K14" s="1002">
        <v>139027</v>
      </c>
      <c r="L14" s="1002">
        <v>239449</v>
      </c>
      <c r="M14" s="1002">
        <v>211640</v>
      </c>
      <c r="N14" s="1002">
        <f t="shared" si="0"/>
        <v>494157</v>
      </c>
      <c r="O14" s="1002">
        <f t="shared" si="1"/>
        <v>440855</v>
      </c>
      <c r="P14" s="1002">
        <f t="shared" si="2"/>
        <v>935012</v>
      </c>
      <c r="Q14" s="404" t="s">
        <v>344</v>
      </c>
      <c r="R14" s="332"/>
      <c r="S14" s="332"/>
      <c r="T14" s="332"/>
      <c r="U14" s="332"/>
      <c r="V14" s="332"/>
      <c r="W14" s="332"/>
      <c r="X14" s="332"/>
      <c r="Y14" s="332"/>
      <c r="Z14" s="332"/>
      <c r="AA14" s="332"/>
      <c r="AB14" s="332"/>
      <c r="AC14" s="332"/>
      <c r="AD14" s="332"/>
      <c r="AE14" s="332"/>
      <c r="AF14" s="332"/>
      <c r="AG14" s="332"/>
    </row>
    <row r="15" spans="1:33" ht="28.5" customHeight="1">
      <c r="A15" s="131" t="s">
        <v>580</v>
      </c>
      <c r="B15" s="1002">
        <v>0</v>
      </c>
      <c r="C15" s="1002">
        <v>0</v>
      </c>
      <c r="D15" s="1002">
        <v>0</v>
      </c>
      <c r="E15" s="1002">
        <v>0</v>
      </c>
      <c r="F15" s="1002">
        <v>16353</v>
      </c>
      <c r="G15" s="1002">
        <v>12476</v>
      </c>
      <c r="H15" s="1002">
        <v>31276</v>
      </c>
      <c r="I15" s="1002">
        <v>23281</v>
      </c>
      <c r="J15" s="1002">
        <v>75027</v>
      </c>
      <c r="K15" s="1002">
        <v>61132</v>
      </c>
      <c r="L15" s="1002">
        <v>110697</v>
      </c>
      <c r="M15" s="1002">
        <v>103585</v>
      </c>
      <c r="N15" s="1002">
        <f t="shared" si="0"/>
        <v>233353</v>
      </c>
      <c r="O15" s="1002">
        <f t="shared" si="1"/>
        <v>200474</v>
      </c>
      <c r="P15" s="1002">
        <f t="shared" si="2"/>
        <v>433827</v>
      </c>
      <c r="Q15" s="404" t="s">
        <v>345</v>
      </c>
      <c r="R15" s="332"/>
      <c r="S15" s="332"/>
      <c r="T15" s="332"/>
      <c r="U15" s="332"/>
      <c r="V15" s="332"/>
      <c r="W15" s="332"/>
      <c r="X15" s="332"/>
      <c r="Y15" s="332"/>
      <c r="Z15" s="332"/>
      <c r="AA15" s="332"/>
      <c r="AB15" s="332"/>
      <c r="AC15" s="332"/>
      <c r="AD15" s="332"/>
      <c r="AE15" s="332"/>
      <c r="AF15" s="332"/>
      <c r="AG15" s="332"/>
    </row>
    <row r="16" spans="1:33" ht="28.5" customHeight="1">
      <c r="A16" s="131" t="s">
        <v>578</v>
      </c>
      <c r="B16" s="1002">
        <v>0</v>
      </c>
      <c r="C16" s="1002">
        <v>0</v>
      </c>
      <c r="D16" s="1002">
        <v>0</v>
      </c>
      <c r="E16" s="1002">
        <v>0</v>
      </c>
      <c r="F16" s="1002">
        <v>0</v>
      </c>
      <c r="G16" s="1002">
        <v>0</v>
      </c>
      <c r="H16" s="1002">
        <v>20096</v>
      </c>
      <c r="I16" s="1002">
        <v>12876</v>
      </c>
      <c r="J16" s="1002">
        <v>43580</v>
      </c>
      <c r="K16" s="1002">
        <v>29924</v>
      </c>
      <c r="L16" s="1002">
        <v>55509</v>
      </c>
      <c r="M16" s="1002">
        <v>41956</v>
      </c>
      <c r="N16" s="1002">
        <f t="shared" si="0"/>
        <v>119185</v>
      </c>
      <c r="O16" s="1002">
        <f t="shared" si="1"/>
        <v>84756</v>
      </c>
      <c r="P16" s="1002">
        <f t="shared" si="2"/>
        <v>203941</v>
      </c>
      <c r="Q16" s="404" t="s">
        <v>346</v>
      </c>
      <c r="R16" s="332"/>
      <c r="S16" s="332"/>
      <c r="T16" s="332"/>
      <c r="U16" s="332"/>
      <c r="V16" s="332"/>
      <c r="W16" s="332"/>
      <c r="X16" s="332"/>
      <c r="Y16" s="332"/>
      <c r="Z16" s="332"/>
      <c r="AA16" s="332"/>
      <c r="AB16" s="332"/>
      <c r="AC16" s="332"/>
      <c r="AD16" s="332"/>
      <c r="AE16" s="332"/>
      <c r="AF16" s="332"/>
      <c r="AG16" s="332"/>
    </row>
    <row r="17" spans="1:33" ht="28.5" customHeight="1">
      <c r="A17" s="406" t="s">
        <v>579</v>
      </c>
      <c r="B17" s="1002">
        <v>0</v>
      </c>
      <c r="C17" s="1002">
        <v>0</v>
      </c>
      <c r="D17" s="1002">
        <v>0</v>
      </c>
      <c r="E17" s="1002">
        <v>0</v>
      </c>
      <c r="F17" s="1002">
        <v>0</v>
      </c>
      <c r="G17" s="1002">
        <v>0</v>
      </c>
      <c r="H17" s="1002">
        <v>0</v>
      </c>
      <c r="I17" s="1002">
        <v>0</v>
      </c>
      <c r="J17" s="1002">
        <v>25981</v>
      </c>
      <c r="K17" s="1002">
        <v>13557</v>
      </c>
      <c r="L17" s="1002">
        <v>32689</v>
      </c>
      <c r="M17" s="1002">
        <v>21955</v>
      </c>
      <c r="N17" s="1002">
        <f t="shared" si="0"/>
        <v>58670</v>
      </c>
      <c r="O17" s="1002">
        <f t="shared" si="1"/>
        <v>35512</v>
      </c>
      <c r="P17" s="1002">
        <f t="shared" si="2"/>
        <v>94182</v>
      </c>
      <c r="Q17" s="404" t="s">
        <v>347</v>
      </c>
      <c r="R17" s="332"/>
      <c r="S17" s="332"/>
      <c r="T17" s="332"/>
      <c r="U17" s="332"/>
      <c r="V17" s="332" t="s">
        <v>684</v>
      </c>
      <c r="W17" s="332"/>
      <c r="X17" s="332"/>
      <c r="Y17" s="332"/>
      <c r="Z17" s="332"/>
      <c r="AA17" s="332"/>
      <c r="AB17" s="332"/>
      <c r="AC17" s="332"/>
      <c r="AD17" s="332"/>
      <c r="AE17" s="332"/>
      <c r="AF17" s="332"/>
      <c r="AG17" s="332"/>
    </row>
    <row r="18" spans="1:33" ht="40.5" customHeight="1" thickBot="1">
      <c r="A18" s="407" t="s">
        <v>245</v>
      </c>
      <c r="B18" s="1004">
        <v>0</v>
      </c>
      <c r="C18" s="1004">
        <v>0</v>
      </c>
      <c r="D18" s="1004">
        <v>0</v>
      </c>
      <c r="E18" s="1004">
        <v>0</v>
      </c>
      <c r="F18" s="1004">
        <v>0</v>
      </c>
      <c r="G18" s="1004">
        <v>0</v>
      </c>
      <c r="H18" s="1004">
        <v>0</v>
      </c>
      <c r="I18" s="1004">
        <v>0</v>
      </c>
      <c r="J18" s="1004">
        <v>0</v>
      </c>
      <c r="K18" s="1004">
        <v>0</v>
      </c>
      <c r="L18" s="1004">
        <v>16653</v>
      </c>
      <c r="M18" s="1004">
        <v>8840</v>
      </c>
      <c r="N18" s="1004">
        <f t="shared" si="0"/>
        <v>16653</v>
      </c>
      <c r="O18" s="1004">
        <f t="shared" si="1"/>
        <v>8840</v>
      </c>
      <c r="P18" s="1004">
        <f t="shared" si="2"/>
        <v>25493</v>
      </c>
      <c r="Q18" s="368" t="s">
        <v>198</v>
      </c>
      <c r="R18" s="332"/>
      <c r="S18" s="332"/>
      <c r="T18" s="332"/>
      <c r="U18" s="332"/>
      <c r="V18" s="332"/>
      <c r="W18" s="332"/>
      <c r="X18" s="332"/>
      <c r="Y18" s="332"/>
      <c r="Z18" s="332"/>
      <c r="AA18" s="332"/>
      <c r="AB18" s="332"/>
      <c r="AC18" s="332"/>
      <c r="AD18" s="332"/>
      <c r="AE18" s="332"/>
      <c r="AF18" s="332"/>
      <c r="AG18" s="332"/>
    </row>
    <row r="19" spans="1:33" s="111" customFormat="1" ht="28.5" customHeight="1" thickBot="1">
      <c r="A19" s="361" t="s">
        <v>32</v>
      </c>
      <c r="B19" s="1006">
        <f>SUM(B8:B18)</f>
        <v>649949</v>
      </c>
      <c r="C19" s="1006">
        <f t="shared" ref="C19:M19" si="3">SUM(C8:C18)</f>
        <v>608071</v>
      </c>
      <c r="D19" s="1006">
        <f t="shared" si="3"/>
        <v>611178</v>
      </c>
      <c r="E19" s="1006">
        <f t="shared" si="3"/>
        <v>567420</v>
      </c>
      <c r="F19" s="1006">
        <f t="shared" si="3"/>
        <v>595660</v>
      </c>
      <c r="G19" s="1006">
        <f t="shared" si="3"/>
        <v>548412</v>
      </c>
      <c r="H19" s="1006">
        <f t="shared" si="3"/>
        <v>581100</v>
      </c>
      <c r="I19" s="1006">
        <f t="shared" si="3"/>
        <v>523804</v>
      </c>
      <c r="J19" s="1006">
        <f t="shared" si="3"/>
        <v>597105</v>
      </c>
      <c r="K19" s="1006">
        <f t="shared" si="3"/>
        <v>511455</v>
      </c>
      <c r="L19" s="1006">
        <f t="shared" si="3"/>
        <v>454997</v>
      </c>
      <c r="M19" s="1006">
        <f t="shared" si="3"/>
        <v>387976</v>
      </c>
      <c r="N19" s="1006">
        <f t="shared" si="0"/>
        <v>3489989</v>
      </c>
      <c r="O19" s="1006">
        <f t="shared" si="1"/>
        <v>3147138</v>
      </c>
      <c r="P19" s="1006">
        <f t="shared" si="2"/>
        <v>6637127</v>
      </c>
      <c r="Q19" s="372" t="s">
        <v>169</v>
      </c>
      <c r="R19" s="408"/>
      <c r="S19" s="408"/>
      <c r="T19" s="408"/>
      <c r="U19" s="408"/>
      <c r="V19" s="408"/>
      <c r="W19" s="408"/>
      <c r="X19" s="408"/>
      <c r="Y19" s="408"/>
      <c r="Z19" s="408"/>
      <c r="AA19" s="408"/>
      <c r="AB19" s="408"/>
      <c r="AC19" s="408"/>
      <c r="AD19" s="408"/>
      <c r="AE19" s="408"/>
      <c r="AF19" s="408"/>
      <c r="AG19" s="408"/>
    </row>
    <row r="20" spans="1:33" ht="26.25" customHeight="1" thickTop="1">
      <c r="Q20" s="405"/>
      <c r="R20" s="332"/>
      <c r="S20" s="332"/>
      <c r="T20" s="332"/>
      <c r="U20" s="332"/>
      <c r="V20" s="332"/>
      <c r="W20" s="332"/>
      <c r="X20" s="332"/>
      <c r="Y20" s="332"/>
      <c r="Z20" s="332"/>
      <c r="AA20" s="332"/>
      <c r="AB20" s="332"/>
      <c r="AC20" s="332"/>
      <c r="AD20" s="332"/>
      <c r="AE20" s="332"/>
      <c r="AF20" s="332"/>
      <c r="AG20" s="332"/>
    </row>
    <row r="21" spans="1:33" ht="26.25" customHeight="1">
      <c r="Q21" s="405"/>
      <c r="R21" s="332"/>
      <c r="S21" s="332"/>
      <c r="T21" s="332"/>
      <c r="U21" s="332"/>
      <c r="V21" s="332"/>
      <c r="W21" s="332"/>
      <c r="X21" s="332"/>
      <c r="Y21" s="332"/>
      <c r="Z21" s="332"/>
      <c r="AA21" s="332"/>
      <c r="AB21" s="332"/>
      <c r="AC21" s="332"/>
      <c r="AD21" s="332"/>
      <c r="AE21" s="332"/>
      <c r="AF21" s="332"/>
      <c r="AG21" s="332"/>
    </row>
    <row r="22" spans="1:33" ht="26.25" customHeight="1"/>
    <row r="38" spans="17:17">
      <c r="Q38" s="81" t="s">
        <v>305</v>
      </c>
    </row>
  </sheetData>
  <mergeCells count="19">
    <mergeCell ref="N5:P5"/>
    <mergeCell ref="A1:P1"/>
    <mergeCell ref="A4:A7"/>
    <mergeCell ref="B4:C4"/>
    <mergeCell ref="D4:E4"/>
    <mergeCell ref="F4:G4"/>
    <mergeCell ref="H4:I4"/>
    <mergeCell ref="J4:K4"/>
    <mergeCell ref="L4:M4"/>
    <mergeCell ref="N4:P4"/>
    <mergeCell ref="A2:Q2"/>
    <mergeCell ref="Q4:Q7"/>
    <mergeCell ref="B5:C5"/>
    <mergeCell ref="D5:E5"/>
    <mergeCell ref="A3:B3"/>
    <mergeCell ref="F5:G5"/>
    <mergeCell ref="H5:I5"/>
    <mergeCell ref="J5:K5"/>
    <mergeCell ref="L5:M5"/>
  </mergeCells>
  <printOptions horizontalCentered="1"/>
  <pageMargins left="0.75" right="0.75" top="1.25" bottom="1" header="1.25" footer="1"/>
  <pageSetup paperSize="9" scale="75" firstPageNumber="20" orientation="landscape" useFirstPageNumber="1"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BZ91"/>
  <sheetViews>
    <sheetView rightToLeft="1" view="pageBreakPreview" zoomScale="70" zoomScaleSheetLayoutView="70" workbookViewId="0">
      <selection activeCell="M121" sqref="M121:O121"/>
    </sheetView>
  </sheetViews>
  <sheetFormatPr defaultRowHeight="12.75"/>
  <cols>
    <col min="1" max="1" width="7.85546875" style="133" customWidth="1"/>
    <col min="2" max="2" width="11.28515625" style="133" customWidth="1"/>
    <col min="3" max="3" width="8.42578125" style="133" customWidth="1"/>
    <col min="4" max="5" width="8.140625" style="133" customWidth="1"/>
    <col min="6" max="6" width="7.85546875" style="133" customWidth="1"/>
    <col min="7" max="7" width="7.7109375" style="133" customWidth="1"/>
    <col min="8" max="9" width="8.5703125" style="133" customWidth="1"/>
    <col min="10" max="10" width="8.42578125" style="133" customWidth="1"/>
    <col min="11" max="11" width="10.5703125" style="133" customWidth="1"/>
    <col min="12" max="12" width="9" style="133" customWidth="1"/>
    <col min="13" max="13" width="9.140625" style="133" customWidth="1"/>
    <col min="14" max="14" width="8.5703125" style="133" customWidth="1"/>
    <col min="15" max="16" width="9" style="133" customWidth="1"/>
    <col min="17" max="17" width="10.140625" style="133" customWidth="1"/>
    <col min="18" max="18" width="13.5703125" style="133" customWidth="1"/>
    <col min="19" max="19" width="7.140625" style="133" customWidth="1"/>
    <col min="20" max="20" width="3.7109375" style="133" customWidth="1"/>
    <col min="21" max="21" width="12" style="133" customWidth="1"/>
    <col min="22" max="23" width="8.140625" style="133" customWidth="1"/>
    <col min="24" max="24" width="7.85546875" style="133" customWidth="1"/>
    <col min="25" max="26" width="7.7109375" style="133" customWidth="1"/>
    <col min="27" max="27" width="8.140625" style="133" customWidth="1"/>
    <col min="28" max="28" width="7.7109375" style="133" customWidth="1"/>
    <col min="29" max="29" width="7.42578125" style="133" customWidth="1"/>
    <col min="30" max="30" width="9.7109375" style="133" customWidth="1"/>
    <col min="31" max="31" width="8.140625" style="133" customWidth="1"/>
    <col min="32" max="32" width="9.7109375" style="133" customWidth="1"/>
    <col min="33" max="33" width="9" style="133" customWidth="1"/>
    <col min="34" max="34" width="11" style="133" customWidth="1"/>
    <col min="35" max="36" width="9.7109375" style="133" customWidth="1"/>
    <col min="37" max="37" width="14.85546875" style="133" customWidth="1"/>
    <col min="38" max="38" width="8.5703125" style="133" customWidth="1"/>
    <col min="39" max="39" width="4.7109375" style="133" customWidth="1"/>
    <col min="40" max="40" width="12.7109375" style="133" customWidth="1"/>
    <col min="41" max="41" width="8" style="133" customWidth="1"/>
    <col min="42" max="42" width="8.28515625" style="133" customWidth="1"/>
    <col min="43" max="43" width="8.140625" style="133" customWidth="1"/>
    <col min="44" max="44" width="7.5703125" style="133" customWidth="1"/>
    <col min="45" max="45" width="7.42578125" style="133" customWidth="1"/>
    <col min="46" max="46" width="7.5703125" style="133" customWidth="1"/>
    <col min="47" max="47" width="8" style="133" customWidth="1"/>
    <col min="48" max="48" width="7.28515625" style="133" customWidth="1"/>
    <col min="49" max="49" width="8.28515625" style="133" customWidth="1"/>
    <col min="50" max="50" width="11.28515625" style="133" customWidth="1"/>
    <col min="51" max="51" width="9.140625" style="133"/>
    <col min="52" max="52" width="9.7109375" style="133" customWidth="1"/>
    <col min="53" max="53" width="9" style="133" customWidth="1"/>
    <col min="54" max="54" width="10" style="133" customWidth="1"/>
    <col min="55" max="55" width="12.7109375" style="133" customWidth="1"/>
    <col min="56" max="56" width="14.5703125" style="133" bestFit="1" customWidth="1"/>
    <col min="57" max="57" width="3.85546875" style="133" customWidth="1"/>
    <col min="58" max="58" width="4.28515625" style="133" customWidth="1"/>
    <col min="59" max="59" width="10.28515625" style="133" customWidth="1"/>
    <col min="60" max="60" width="7.5703125" style="133" customWidth="1"/>
    <col min="61" max="61" width="7.140625" style="133" customWidth="1"/>
    <col min="62" max="62" width="7" style="133" customWidth="1"/>
    <col min="63" max="63" width="7.28515625" style="133" customWidth="1"/>
    <col min="64" max="64" width="7.140625" style="133" customWidth="1"/>
    <col min="65" max="65" width="7.5703125" style="133" customWidth="1"/>
    <col min="66" max="66" width="8.5703125" style="133" customWidth="1"/>
    <col min="67" max="70" width="9.140625" style="133"/>
    <col min="71" max="71" width="11.28515625" style="133" customWidth="1"/>
    <col min="72" max="73" width="9.140625" style="133"/>
    <col min="74" max="74" width="10.85546875" style="133" customWidth="1"/>
    <col min="75" max="75" width="15.7109375" style="133" customWidth="1"/>
    <col min="76" max="76" width="4.7109375" style="133" customWidth="1"/>
    <col min="77" max="16384" width="9.140625" style="133"/>
  </cols>
  <sheetData>
    <row r="1" spans="1:78" ht="29.25" customHeight="1">
      <c r="A1" s="1237" t="s">
        <v>1206</v>
      </c>
      <c r="B1" s="1237"/>
      <c r="C1" s="1237"/>
      <c r="D1" s="1237"/>
      <c r="E1" s="1237"/>
      <c r="F1" s="1237"/>
      <c r="G1" s="1237"/>
      <c r="H1" s="1237"/>
      <c r="I1" s="1237"/>
      <c r="J1" s="1237"/>
      <c r="K1" s="1237"/>
      <c r="L1" s="1237"/>
      <c r="M1" s="1237"/>
      <c r="N1" s="1237"/>
      <c r="O1" s="1237"/>
      <c r="P1" s="1237"/>
      <c r="Q1" s="1237"/>
      <c r="R1" s="1237"/>
      <c r="S1" s="1205"/>
      <c r="T1" s="1205" t="s">
        <v>1207</v>
      </c>
      <c r="U1" s="1205"/>
      <c r="V1" s="1205"/>
      <c r="W1" s="1205"/>
      <c r="X1" s="1205"/>
      <c r="Y1" s="1205"/>
      <c r="Z1" s="1205"/>
      <c r="AA1" s="1205"/>
      <c r="AB1" s="1205"/>
      <c r="AC1" s="1205"/>
      <c r="AD1" s="1205"/>
      <c r="AE1" s="1205"/>
      <c r="AF1" s="1205"/>
      <c r="AG1" s="1205"/>
      <c r="AH1" s="1205"/>
      <c r="AI1" s="1205"/>
      <c r="AJ1" s="1205"/>
      <c r="AK1" s="1205"/>
      <c r="AL1" s="1205"/>
      <c r="AM1" s="1205" t="s">
        <v>1208</v>
      </c>
      <c r="AN1" s="1205"/>
      <c r="AO1" s="1205"/>
      <c r="AP1" s="1205"/>
      <c r="AQ1" s="1205"/>
      <c r="AR1" s="1205"/>
      <c r="AS1" s="1205"/>
      <c r="AT1" s="1205"/>
      <c r="AU1" s="1205"/>
      <c r="AV1" s="1205"/>
      <c r="AW1" s="1205"/>
      <c r="AX1" s="1205"/>
      <c r="AY1" s="1205"/>
      <c r="AZ1" s="1205"/>
      <c r="BA1" s="1205"/>
      <c r="BB1" s="1205"/>
      <c r="BC1" s="1205"/>
      <c r="BD1" s="1205"/>
      <c r="BE1" s="1205"/>
      <c r="BF1" s="1205" t="s">
        <v>1209</v>
      </c>
      <c r="BG1" s="1205"/>
      <c r="BH1" s="1205"/>
      <c r="BI1" s="1205"/>
      <c r="BJ1" s="1205"/>
      <c r="BK1" s="1205"/>
      <c r="BL1" s="1205"/>
      <c r="BM1" s="1205"/>
      <c r="BN1" s="1205"/>
      <c r="BO1" s="1205"/>
      <c r="BP1" s="1205"/>
      <c r="BQ1" s="1205"/>
      <c r="BR1" s="1205"/>
      <c r="BS1" s="1205"/>
      <c r="BT1" s="1205"/>
      <c r="BU1" s="1205"/>
      <c r="BV1" s="1205"/>
      <c r="BW1" s="1205"/>
      <c r="BX1" s="1205"/>
    </row>
    <row r="2" spans="1:78" ht="35.25" customHeight="1">
      <c r="A2" s="1193" t="s">
        <v>720</v>
      </c>
      <c r="B2" s="1193"/>
      <c r="C2" s="1193"/>
      <c r="D2" s="1193"/>
      <c r="E2" s="1193"/>
      <c r="F2" s="1193"/>
      <c r="G2" s="1193"/>
      <c r="H2" s="1193"/>
      <c r="I2" s="1193"/>
      <c r="J2" s="1193"/>
      <c r="K2" s="1193"/>
      <c r="L2" s="1193"/>
      <c r="M2" s="1193"/>
      <c r="N2" s="1193"/>
      <c r="O2" s="1193"/>
      <c r="P2" s="1193"/>
      <c r="Q2" s="1193"/>
      <c r="R2" s="1193"/>
      <c r="S2" s="1193"/>
      <c r="T2" s="1193" t="s">
        <v>709</v>
      </c>
      <c r="U2" s="1193"/>
      <c r="V2" s="1193"/>
      <c r="W2" s="1193"/>
      <c r="X2" s="1193"/>
      <c r="Y2" s="1193"/>
      <c r="Z2" s="1193"/>
      <c r="AA2" s="1193"/>
      <c r="AB2" s="1193"/>
      <c r="AC2" s="1193"/>
      <c r="AD2" s="1193"/>
      <c r="AE2" s="1193"/>
      <c r="AF2" s="1193"/>
      <c r="AG2" s="1193"/>
      <c r="AH2" s="1193"/>
      <c r="AI2" s="1193"/>
      <c r="AJ2" s="1193"/>
      <c r="AK2" s="1193"/>
      <c r="AL2" s="1193"/>
      <c r="AM2" s="1193" t="s">
        <v>711</v>
      </c>
      <c r="AN2" s="1193"/>
      <c r="AO2" s="1193"/>
      <c r="AP2" s="1193"/>
      <c r="AQ2" s="1193"/>
      <c r="AR2" s="1193"/>
      <c r="AS2" s="1193"/>
      <c r="AT2" s="1193"/>
      <c r="AU2" s="1193"/>
      <c r="AV2" s="1193"/>
      <c r="AW2" s="1193"/>
      <c r="AX2" s="1193"/>
      <c r="AY2" s="1193"/>
      <c r="AZ2" s="1193"/>
      <c r="BA2" s="1193"/>
      <c r="BB2" s="1193"/>
      <c r="BC2" s="1193"/>
      <c r="BD2" s="1193"/>
      <c r="BE2" s="1193"/>
      <c r="BF2" s="1193" t="s">
        <v>712</v>
      </c>
      <c r="BG2" s="1193"/>
      <c r="BH2" s="1193"/>
      <c r="BI2" s="1193"/>
      <c r="BJ2" s="1193"/>
      <c r="BK2" s="1193"/>
      <c r="BL2" s="1193"/>
      <c r="BM2" s="1193"/>
      <c r="BN2" s="1193"/>
      <c r="BO2" s="1193"/>
      <c r="BP2" s="1193"/>
      <c r="BQ2" s="1193"/>
      <c r="BR2" s="1193"/>
      <c r="BS2" s="1193"/>
      <c r="BT2" s="1193"/>
      <c r="BU2" s="1193"/>
      <c r="BV2" s="1193"/>
      <c r="BW2" s="1193"/>
      <c r="BX2" s="1193"/>
    </row>
    <row r="3" spans="1:78" s="140" customFormat="1" ht="18.75" customHeight="1" thickBot="1">
      <c r="A3" s="1176" t="s">
        <v>987</v>
      </c>
      <c r="B3" s="1176"/>
      <c r="C3" s="134"/>
      <c r="D3" s="134"/>
      <c r="E3" s="134"/>
      <c r="F3" s="134"/>
      <c r="G3" s="134"/>
      <c r="H3" s="134"/>
      <c r="I3" s="134"/>
      <c r="J3" s="134"/>
      <c r="K3" s="134"/>
      <c r="L3" s="134"/>
      <c r="M3" s="134"/>
      <c r="N3" s="134"/>
      <c r="O3" s="134"/>
      <c r="P3" s="141"/>
      <c r="Q3" s="141"/>
      <c r="R3" s="1154" t="s">
        <v>988</v>
      </c>
      <c r="S3" s="1154"/>
      <c r="T3" s="1176" t="s">
        <v>989</v>
      </c>
      <c r="U3" s="1176"/>
      <c r="V3" s="134"/>
      <c r="W3" s="134"/>
      <c r="X3" s="134"/>
      <c r="Y3" s="134"/>
      <c r="Z3" s="134"/>
      <c r="AA3" s="134"/>
      <c r="AB3" s="134"/>
      <c r="AC3" s="134"/>
      <c r="AD3" s="134"/>
      <c r="AE3" s="134"/>
      <c r="AF3" s="134"/>
      <c r="AG3" s="134"/>
      <c r="AH3" s="134"/>
      <c r="AI3" s="141"/>
      <c r="AJ3" s="141"/>
      <c r="AK3" s="1154" t="s">
        <v>990</v>
      </c>
      <c r="AL3" s="1154"/>
      <c r="AM3" s="1176" t="s">
        <v>890</v>
      </c>
      <c r="AN3" s="1176"/>
      <c r="AO3" s="134"/>
      <c r="AP3" s="134"/>
      <c r="AQ3" s="134"/>
      <c r="AR3" s="134"/>
      <c r="AS3" s="134"/>
      <c r="AT3" s="134"/>
      <c r="AU3" s="134"/>
      <c r="AV3" s="134"/>
      <c r="AW3" s="134"/>
      <c r="AX3" s="134"/>
      <c r="AY3" s="134"/>
      <c r="AZ3" s="134"/>
      <c r="BA3" s="134"/>
      <c r="BB3" s="141"/>
      <c r="BC3" s="141"/>
      <c r="BD3" s="1154" t="s">
        <v>991</v>
      </c>
      <c r="BE3" s="1154"/>
      <c r="BF3" s="1176" t="s">
        <v>598</v>
      </c>
      <c r="BG3" s="1176"/>
      <c r="BH3" s="134"/>
      <c r="BI3" s="134"/>
      <c r="BJ3" s="134"/>
      <c r="BK3" s="134"/>
      <c r="BL3" s="134"/>
      <c r="BM3" s="134"/>
      <c r="BN3" s="134"/>
      <c r="BO3" s="134"/>
      <c r="BP3" s="134"/>
      <c r="BQ3" s="134"/>
      <c r="BR3" s="134"/>
      <c r="BS3" s="134"/>
      <c r="BT3" s="134"/>
      <c r="BU3" s="141"/>
      <c r="BV3" s="141"/>
      <c r="BW3" s="1154" t="s">
        <v>992</v>
      </c>
      <c r="BX3" s="1154"/>
    </row>
    <row r="4" spans="1:78" ht="18.95" customHeight="1" thickTop="1">
      <c r="A4" s="1140" t="s">
        <v>40</v>
      </c>
      <c r="B4" s="1140"/>
      <c r="C4" s="1188" t="s">
        <v>93</v>
      </c>
      <c r="D4" s="1188"/>
      <c r="E4" s="1188" t="s">
        <v>94</v>
      </c>
      <c r="F4" s="1188"/>
      <c r="G4" s="1188" t="s">
        <v>95</v>
      </c>
      <c r="H4" s="1188"/>
      <c r="I4" s="1188" t="s">
        <v>96</v>
      </c>
      <c r="J4" s="1188"/>
      <c r="K4" s="1188" t="s">
        <v>97</v>
      </c>
      <c r="L4" s="1188"/>
      <c r="M4" s="1188" t="s">
        <v>31</v>
      </c>
      <c r="N4" s="1188"/>
      <c r="O4" s="1188" t="s">
        <v>1335</v>
      </c>
      <c r="P4" s="1188"/>
      <c r="Q4" s="1188"/>
      <c r="R4" s="1164" t="s">
        <v>168</v>
      </c>
      <c r="S4" s="1164"/>
      <c r="T4" s="1140" t="s">
        <v>40</v>
      </c>
      <c r="U4" s="1140"/>
      <c r="V4" s="1188" t="s">
        <v>93</v>
      </c>
      <c r="W4" s="1188"/>
      <c r="X4" s="1188" t="s">
        <v>98</v>
      </c>
      <c r="Y4" s="1188"/>
      <c r="Z4" s="1188" t="s">
        <v>95</v>
      </c>
      <c r="AA4" s="1188"/>
      <c r="AB4" s="1188" t="s">
        <v>96</v>
      </c>
      <c r="AC4" s="1188"/>
      <c r="AD4" s="1188" t="s">
        <v>97</v>
      </c>
      <c r="AE4" s="1188"/>
      <c r="AF4" s="1188" t="s">
        <v>31</v>
      </c>
      <c r="AG4" s="1188"/>
      <c r="AH4" s="1188" t="s">
        <v>1335</v>
      </c>
      <c r="AI4" s="1188"/>
      <c r="AJ4" s="1188"/>
      <c r="AK4" s="1164" t="s">
        <v>168</v>
      </c>
      <c r="AL4" s="1164"/>
      <c r="AM4" s="1140" t="s">
        <v>40</v>
      </c>
      <c r="AN4" s="1140"/>
      <c r="AO4" s="1188" t="s">
        <v>93</v>
      </c>
      <c r="AP4" s="1188"/>
      <c r="AQ4" s="1188" t="s">
        <v>98</v>
      </c>
      <c r="AR4" s="1188"/>
      <c r="AS4" s="1188" t="s">
        <v>95</v>
      </c>
      <c r="AT4" s="1188"/>
      <c r="AU4" s="1188" t="s">
        <v>96</v>
      </c>
      <c r="AV4" s="1188"/>
      <c r="AW4" s="1188" t="s">
        <v>97</v>
      </c>
      <c r="AX4" s="1188"/>
      <c r="AY4" s="1188" t="s">
        <v>31</v>
      </c>
      <c r="AZ4" s="1188"/>
      <c r="BA4" s="1188" t="s">
        <v>1335</v>
      </c>
      <c r="BB4" s="1188"/>
      <c r="BC4" s="1188"/>
      <c r="BD4" s="1164" t="s">
        <v>168</v>
      </c>
      <c r="BE4" s="1164"/>
      <c r="BF4" s="1140" t="s">
        <v>40</v>
      </c>
      <c r="BG4" s="1140"/>
      <c r="BH4" s="1188" t="s">
        <v>93</v>
      </c>
      <c r="BI4" s="1188"/>
      <c r="BJ4" s="1188" t="s">
        <v>98</v>
      </c>
      <c r="BK4" s="1188"/>
      <c r="BL4" s="1188" t="s">
        <v>95</v>
      </c>
      <c r="BM4" s="1188"/>
      <c r="BN4" s="1188" t="s">
        <v>96</v>
      </c>
      <c r="BO4" s="1188"/>
      <c r="BP4" s="1188" t="s">
        <v>97</v>
      </c>
      <c r="BQ4" s="1188"/>
      <c r="BR4" s="1188" t="s">
        <v>31</v>
      </c>
      <c r="BS4" s="1188"/>
      <c r="BT4" s="1188" t="s">
        <v>32</v>
      </c>
      <c r="BU4" s="1188"/>
      <c r="BV4" s="1188"/>
      <c r="BW4" s="1164" t="s">
        <v>168</v>
      </c>
      <c r="BX4" s="1164"/>
    </row>
    <row r="5" spans="1:78" ht="18.95" customHeight="1">
      <c r="A5" s="1141"/>
      <c r="B5" s="1141"/>
      <c r="C5" s="1165" t="s">
        <v>240</v>
      </c>
      <c r="D5" s="1165"/>
      <c r="E5" s="1165" t="s">
        <v>234</v>
      </c>
      <c r="F5" s="1165"/>
      <c r="G5" s="1165" t="s">
        <v>241</v>
      </c>
      <c r="H5" s="1165"/>
      <c r="I5" s="1165" t="s">
        <v>236</v>
      </c>
      <c r="J5" s="1165"/>
      <c r="K5" s="1165" t="s">
        <v>242</v>
      </c>
      <c r="L5" s="1165"/>
      <c r="M5" s="1165" t="s">
        <v>239</v>
      </c>
      <c r="N5" s="1165"/>
      <c r="O5" s="365"/>
      <c r="P5" s="365" t="s">
        <v>169</v>
      </c>
      <c r="Q5" s="365"/>
      <c r="R5" s="1165"/>
      <c r="S5" s="1165"/>
      <c r="T5" s="1141"/>
      <c r="U5" s="1141"/>
      <c r="V5" s="1165" t="s">
        <v>240</v>
      </c>
      <c r="W5" s="1165"/>
      <c r="X5" s="1165" t="s">
        <v>234</v>
      </c>
      <c r="Y5" s="1165"/>
      <c r="Z5" s="1165" t="s">
        <v>241</v>
      </c>
      <c r="AA5" s="1165"/>
      <c r="AB5" s="1165" t="s">
        <v>236</v>
      </c>
      <c r="AC5" s="1165"/>
      <c r="AD5" s="1165" t="s">
        <v>242</v>
      </c>
      <c r="AE5" s="1165"/>
      <c r="AF5" s="1165" t="s">
        <v>239</v>
      </c>
      <c r="AG5" s="1165"/>
      <c r="AH5" s="365"/>
      <c r="AI5" s="365" t="s">
        <v>169</v>
      </c>
      <c r="AJ5" s="365"/>
      <c r="AK5" s="1165"/>
      <c r="AL5" s="1165"/>
      <c r="AM5" s="1141"/>
      <c r="AN5" s="1141"/>
      <c r="AO5" s="1165" t="s">
        <v>240</v>
      </c>
      <c r="AP5" s="1165"/>
      <c r="AQ5" s="1165" t="s">
        <v>234</v>
      </c>
      <c r="AR5" s="1165"/>
      <c r="AS5" s="1165" t="s">
        <v>241</v>
      </c>
      <c r="AT5" s="1165"/>
      <c r="AU5" s="1165" t="s">
        <v>236</v>
      </c>
      <c r="AV5" s="1165"/>
      <c r="AW5" s="1165" t="s">
        <v>242</v>
      </c>
      <c r="AX5" s="1165"/>
      <c r="AY5" s="1165" t="s">
        <v>239</v>
      </c>
      <c r="AZ5" s="1165"/>
      <c r="BA5" s="1168" t="s">
        <v>169</v>
      </c>
      <c r="BB5" s="1168"/>
      <c r="BC5" s="1168"/>
      <c r="BD5" s="1165"/>
      <c r="BE5" s="1165"/>
      <c r="BF5" s="1141"/>
      <c r="BG5" s="1141"/>
      <c r="BH5" s="1165" t="s">
        <v>240</v>
      </c>
      <c r="BI5" s="1165"/>
      <c r="BJ5" s="1165" t="s">
        <v>234</v>
      </c>
      <c r="BK5" s="1165"/>
      <c r="BL5" s="1165" t="s">
        <v>241</v>
      </c>
      <c r="BM5" s="1165"/>
      <c r="BN5" s="1165" t="s">
        <v>236</v>
      </c>
      <c r="BO5" s="1165"/>
      <c r="BP5" s="1165" t="s">
        <v>242</v>
      </c>
      <c r="BQ5" s="1165"/>
      <c r="BR5" s="1165" t="s">
        <v>239</v>
      </c>
      <c r="BS5" s="1165"/>
      <c r="BT5" s="1168" t="s">
        <v>169</v>
      </c>
      <c r="BU5" s="1168"/>
      <c r="BV5" s="1168"/>
      <c r="BW5" s="1165"/>
      <c r="BX5" s="1165"/>
      <c r="BY5" s="174"/>
    </row>
    <row r="6" spans="1:78" ht="18.95" customHeight="1">
      <c r="A6" s="1141"/>
      <c r="B6" s="1141"/>
      <c r="C6" s="1015" t="s">
        <v>33</v>
      </c>
      <c r="D6" s="1015" t="s">
        <v>34</v>
      </c>
      <c r="E6" s="1015" t="s">
        <v>33</v>
      </c>
      <c r="F6" s="1015" t="s">
        <v>34</v>
      </c>
      <c r="G6" s="1015" t="s">
        <v>33</v>
      </c>
      <c r="H6" s="1015" t="s">
        <v>34</v>
      </c>
      <c r="I6" s="1015" t="s">
        <v>33</v>
      </c>
      <c r="J6" s="1015" t="s">
        <v>34</v>
      </c>
      <c r="K6" s="1015" t="s">
        <v>33</v>
      </c>
      <c r="L6" s="1015" t="s">
        <v>34</v>
      </c>
      <c r="M6" s="1015" t="s">
        <v>33</v>
      </c>
      <c r="N6" s="1015" t="s">
        <v>34</v>
      </c>
      <c r="O6" s="1015" t="s">
        <v>33</v>
      </c>
      <c r="P6" s="1015" t="s">
        <v>34</v>
      </c>
      <c r="Q6" s="1031" t="s">
        <v>35</v>
      </c>
      <c r="R6" s="1165"/>
      <c r="S6" s="1165"/>
      <c r="T6" s="1141"/>
      <c r="U6" s="1141"/>
      <c r="V6" s="1015" t="s">
        <v>33</v>
      </c>
      <c r="W6" s="1015" t="s">
        <v>34</v>
      </c>
      <c r="X6" s="1015" t="s">
        <v>33</v>
      </c>
      <c r="Y6" s="1015" t="s">
        <v>34</v>
      </c>
      <c r="Z6" s="1015" t="s">
        <v>33</v>
      </c>
      <c r="AA6" s="1015" t="s">
        <v>34</v>
      </c>
      <c r="AB6" s="1015" t="s">
        <v>33</v>
      </c>
      <c r="AC6" s="1015" t="s">
        <v>34</v>
      </c>
      <c r="AD6" s="1015" t="s">
        <v>33</v>
      </c>
      <c r="AE6" s="1015" t="s">
        <v>34</v>
      </c>
      <c r="AF6" s="1015" t="s">
        <v>33</v>
      </c>
      <c r="AG6" s="1015" t="s">
        <v>34</v>
      </c>
      <c r="AH6" s="1015" t="s">
        <v>33</v>
      </c>
      <c r="AI6" s="1015" t="s">
        <v>34</v>
      </c>
      <c r="AJ6" s="1031" t="s">
        <v>35</v>
      </c>
      <c r="AK6" s="1165"/>
      <c r="AL6" s="1165"/>
      <c r="AM6" s="1141"/>
      <c r="AN6" s="1141"/>
      <c r="AO6" s="1015" t="s">
        <v>33</v>
      </c>
      <c r="AP6" s="1015" t="s">
        <v>34</v>
      </c>
      <c r="AQ6" s="1015" t="s">
        <v>33</v>
      </c>
      <c r="AR6" s="1015" t="s">
        <v>34</v>
      </c>
      <c r="AS6" s="1015" t="s">
        <v>33</v>
      </c>
      <c r="AT6" s="1015" t="s">
        <v>34</v>
      </c>
      <c r="AU6" s="1015" t="s">
        <v>33</v>
      </c>
      <c r="AV6" s="1015" t="s">
        <v>34</v>
      </c>
      <c r="AW6" s="1015" t="s">
        <v>33</v>
      </c>
      <c r="AX6" s="1015" t="s">
        <v>34</v>
      </c>
      <c r="AY6" s="1015" t="s">
        <v>33</v>
      </c>
      <c r="AZ6" s="1015" t="s">
        <v>34</v>
      </c>
      <c r="BA6" s="1015" t="s">
        <v>33</v>
      </c>
      <c r="BB6" s="1015" t="s">
        <v>34</v>
      </c>
      <c r="BC6" s="1015" t="s">
        <v>35</v>
      </c>
      <c r="BD6" s="1165"/>
      <c r="BE6" s="1165"/>
      <c r="BF6" s="1141"/>
      <c r="BG6" s="1141"/>
      <c r="BH6" s="1015" t="s">
        <v>33</v>
      </c>
      <c r="BI6" s="1015" t="s">
        <v>34</v>
      </c>
      <c r="BJ6" s="1015" t="s">
        <v>33</v>
      </c>
      <c r="BK6" s="1015" t="s">
        <v>34</v>
      </c>
      <c r="BL6" s="1015" t="s">
        <v>33</v>
      </c>
      <c r="BM6" s="1015" t="s">
        <v>34</v>
      </c>
      <c r="BN6" s="1015" t="s">
        <v>33</v>
      </c>
      <c r="BO6" s="1015" t="s">
        <v>34</v>
      </c>
      <c r="BP6" s="1015" t="s">
        <v>33</v>
      </c>
      <c r="BQ6" s="1015" t="s">
        <v>34</v>
      </c>
      <c r="BR6" s="1015" t="s">
        <v>33</v>
      </c>
      <c r="BS6" s="1015" t="s">
        <v>34</v>
      </c>
      <c r="BT6" s="1015" t="s">
        <v>33</v>
      </c>
      <c r="BU6" s="1015" t="s">
        <v>34</v>
      </c>
      <c r="BV6" s="1015" t="s">
        <v>35</v>
      </c>
      <c r="BW6" s="1165"/>
      <c r="BX6" s="1165"/>
      <c r="BZ6" s="174"/>
    </row>
    <row r="7" spans="1:78" ht="18.95" customHeight="1" thickBot="1">
      <c r="A7" s="1142"/>
      <c r="B7" s="1142"/>
      <c r="C7" s="1017" t="s">
        <v>173</v>
      </c>
      <c r="D7" s="1017" t="s">
        <v>172</v>
      </c>
      <c r="E7" s="1017" t="s">
        <v>173</v>
      </c>
      <c r="F7" s="1017" t="s">
        <v>172</v>
      </c>
      <c r="G7" s="1017" t="s">
        <v>173</v>
      </c>
      <c r="H7" s="1017" t="s">
        <v>172</v>
      </c>
      <c r="I7" s="1017" t="s">
        <v>173</v>
      </c>
      <c r="J7" s="1017" t="s">
        <v>172</v>
      </c>
      <c r="K7" s="1017" t="s">
        <v>173</v>
      </c>
      <c r="L7" s="1017" t="s">
        <v>172</v>
      </c>
      <c r="M7" s="1017" t="s">
        <v>173</v>
      </c>
      <c r="N7" s="1017" t="s">
        <v>172</v>
      </c>
      <c r="O7" s="1017" t="s">
        <v>173</v>
      </c>
      <c r="P7" s="1017" t="s">
        <v>172</v>
      </c>
      <c r="Q7" s="1017" t="s">
        <v>169</v>
      </c>
      <c r="R7" s="1166"/>
      <c r="S7" s="1166"/>
      <c r="T7" s="1142"/>
      <c r="U7" s="1142"/>
      <c r="V7" s="1017" t="s">
        <v>173</v>
      </c>
      <c r="W7" s="1017" t="s">
        <v>172</v>
      </c>
      <c r="X7" s="1017" t="s">
        <v>169</v>
      </c>
      <c r="Y7" s="1017" t="s">
        <v>173</v>
      </c>
      <c r="Z7" s="1017" t="s">
        <v>172</v>
      </c>
      <c r="AA7" s="1017" t="s">
        <v>169</v>
      </c>
      <c r="AB7" s="1017" t="s">
        <v>173</v>
      </c>
      <c r="AC7" s="1017" t="s">
        <v>172</v>
      </c>
      <c r="AD7" s="1017" t="s">
        <v>169</v>
      </c>
      <c r="AE7" s="1017" t="s">
        <v>173</v>
      </c>
      <c r="AF7" s="1017" t="s">
        <v>172</v>
      </c>
      <c r="AG7" s="1017" t="s">
        <v>169</v>
      </c>
      <c r="AH7" s="1017" t="s">
        <v>173</v>
      </c>
      <c r="AI7" s="1017" t="s">
        <v>172</v>
      </c>
      <c r="AJ7" s="1017" t="s">
        <v>169</v>
      </c>
      <c r="AK7" s="1166"/>
      <c r="AL7" s="1166"/>
      <c r="AM7" s="1142"/>
      <c r="AN7" s="1142"/>
      <c r="AO7" s="1017" t="s">
        <v>173</v>
      </c>
      <c r="AP7" s="1017" t="s">
        <v>172</v>
      </c>
      <c r="AQ7" s="1017" t="s">
        <v>173</v>
      </c>
      <c r="AR7" s="1017" t="s">
        <v>172</v>
      </c>
      <c r="AS7" s="1017" t="s">
        <v>173</v>
      </c>
      <c r="AT7" s="1017" t="s">
        <v>172</v>
      </c>
      <c r="AU7" s="1017" t="s">
        <v>173</v>
      </c>
      <c r="AV7" s="1017" t="s">
        <v>172</v>
      </c>
      <c r="AW7" s="1017" t="s">
        <v>173</v>
      </c>
      <c r="AX7" s="1017" t="s">
        <v>172</v>
      </c>
      <c r="AY7" s="1017" t="s">
        <v>173</v>
      </c>
      <c r="AZ7" s="1017" t="s">
        <v>172</v>
      </c>
      <c r="BA7" s="1017" t="s">
        <v>173</v>
      </c>
      <c r="BB7" s="1017" t="s">
        <v>172</v>
      </c>
      <c r="BC7" s="1017" t="s">
        <v>169</v>
      </c>
      <c r="BD7" s="1166"/>
      <c r="BE7" s="1166"/>
      <c r="BF7" s="1142"/>
      <c r="BG7" s="1142"/>
      <c r="BH7" s="1017" t="s">
        <v>173</v>
      </c>
      <c r="BI7" s="1017" t="s">
        <v>172</v>
      </c>
      <c r="BJ7" s="1017" t="s">
        <v>173</v>
      </c>
      <c r="BK7" s="1017" t="s">
        <v>172</v>
      </c>
      <c r="BL7" s="1017" t="s">
        <v>173</v>
      </c>
      <c r="BM7" s="1017" t="s">
        <v>172</v>
      </c>
      <c r="BN7" s="1017" t="s">
        <v>173</v>
      </c>
      <c r="BO7" s="1017" t="s">
        <v>172</v>
      </c>
      <c r="BP7" s="1017" t="s">
        <v>173</v>
      </c>
      <c r="BQ7" s="1017" t="s">
        <v>172</v>
      </c>
      <c r="BR7" s="1017" t="s">
        <v>173</v>
      </c>
      <c r="BS7" s="1017" t="s">
        <v>172</v>
      </c>
      <c r="BT7" s="1017" t="s">
        <v>173</v>
      </c>
      <c r="BU7" s="1017" t="s">
        <v>172</v>
      </c>
      <c r="BV7" s="1017" t="s">
        <v>169</v>
      </c>
      <c r="BW7" s="1166"/>
      <c r="BX7" s="1166"/>
    </row>
    <row r="8" spans="1:78" ht="20.25" customHeight="1">
      <c r="A8" s="1204" t="s">
        <v>52</v>
      </c>
      <c r="B8" s="1204"/>
      <c r="C8" s="1015">
        <f>V8+AO8+BH8</f>
        <v>10933</v>
      </c>
      <c r="D8" s="1015">
        <f t="shared" ref="D8:N8" si="0">W8+AP8+BI8</f>
        <v>8657</v>
      </c>
      <c r="E8" s="1015">
        <f t="shared" si="0"/>
        <v>7598</v>
      </c>
      <c r="F8" s="1015">
        <f t="shared" si="0"/>
        <v>5914</v>
      </c>
      <c r="G8" s="1015">
        <f t="shared" si="0"/>
        <v>6497</v>
      </c>
      <c r="H8" s="1015">
        <f t="shared" si="0"/>
        <v>4946</v>
      </c>
      <c r="I8" s="1015">
        <f t="shared" si="0"/>
        <v>7022</v>
      </c>
      <c r="J8" s="1015">
        <f t="shared" si="0"/>
        <v>4901</v>
      </c>
      <c r="K8" s="1015">
        <f t="shared" si="0"/>
        <v>16395</v>
      </c>
      <c r="L8" s="1015">
        <f t="shared" si="0"/>
        <v>9577</v>
      </c>
      <c r="M8" s="1015">
        <f t="shared" si="0"/>
        <v>13726</v>
      </c>
      <c r="N8" s="1015">
        <f t="shared" si="0"/>
        <v>4839</v>
      </c>
      <c r="O8" s="1015">
        <f>SUM(C8,E8,G8,I8,K8,M8)</f>
        <v>62171</v>
      </c>
      <c r="P8" s="1015">
        <f>SUM(D8,F8,H8,J8,L8,N8)</f>
        <v>38834</v>
      </c>
      <c r="Q8" s="1015">
        <f>SUM(O8:P8)</f>
        <v>101005</v>
      </c>
      <c r="R8" s="1197" t="s">
        <v>583</v>
      </c>
      <c r="S8" s="1197"/>
      <c r="T8" s="1183" t="s">
        <v>52</v>
      </c>
      <c r="U8" s="1183"/>
      <c r="V8" s="1015">
        <v>7709</v>
      </c>
      <c r="W8" s="1015">
        <v>6269</v>
      </c>
      <c r="X8" s="1015">
        <v>6003</v>
      </c>
      <c r="Y8" s="1015">
        <v>4728</v>
      </c>
      <c r="Z8" s="1015">
        <v>5279</v>
      </c>
      <c r="AA8" s="1015">
        <v>3994</v>
      </c>
      <c r="AB8" s="1015">
        <v>5719</v>
      </c>
      <c r="AC8" s="1015">
        <v>3785</v>
      </c>
      <c r="AD8" s="1015">
        <v>14191</v>
      </c>
      <c r="AE8" s="1015">
        <v>7864</v>
      </c>
      <c r="AF8" s="1015">
        <v>11881</v>
      </c>
      <c r="AG8" s="1015">
        <v>3808</v>
      </c>
      <c r="AH8" s="1015">
        <f>SUM(V8,X8,Z8,AB8,AD8,AF8)</f>
        <v>50782</v>
      </c>
      <c r="AI8" s="1015">
        <f>SUM(W8,Y8,AA8,AC8,AE8,AG8)</f>
        <v>30448</v>
      </c>
      <c r="AJ8" s="1015">
        <f>SUM(AH8:AI8)</f>
        <v>81230</v>
      </c>
      <c r="AK8" s="1216" t="s">
        <v>583</v>
      </c>
      <c r="AL8" s="1216"/>
      <c r="AM8" s="1183" t="s">
        <v>52</v>
      </c>
      <c r="AN8" s="1183"/>
      <c r="AO8" s="1015">
        <v>2777</v>
      </c>
      <c r="AP8" s="1015">
        <v>2093</v>
      </c>
      <c r="AQ8" s="1015">
        <v>1371</v>
      </c>
      <c r="AR8" s="1015">
        <v>1016</v>
      </c>
      <c r="AS8" s="1015">
        <v>1069</v>
      </c>
      <c r="AT8" s="1015">
        <v>817</v>
      </c>
      <c r="AU8" s="1015">
        <v>1112</v>
      </c>
      <c r="AV8" s="1015">
        <v>953</v>
      </c>
      <c r="AW8" s="1015">
        <v>1905</v>
      </c>
      <c r="AX8" s="1015">
        <v>1502</v>
      </c>
      <c r="AY8" s="1015">
        <v>1587</v>
      </c>
      <c r="AZ8" s="1015">
        <v>830</v>
      </c>
      <c r="BA8" s="1015">
        <f>SUM(AO8,AQ8,AS8,AU8,AW8,AY8)</f>
        <v>9821</v>
      </c>
      <c r="BB8" s="1015">
        <f>SUM(AP8,AR8,AT8,AV8,AX8,AZ8)</f>
        <v>7211</v>
      </c>
      <c r="BC8" s="1015">
        <f>SUM(BA8:BB8)</f>
        <v>17032</v>
      </c>
      <c r="BD8" s="1216" t="s">
        <v>583</v>
      </c>
      <c r="BE8" s="1216"/>
      <c r="BF8" s="1183" t="s">
        <v>52</v>
      </c>
      <c r="BG8" s="1183"/>
      <c r="BH8" s="1015">
        <v>447</v>
      </c>
      <c r="BI8" s="1015">
        <v>295</v>
      </c>
      <c r="BJ8" s="1015">
        <v>224</v>
      </c>
      <c r="BK8" s="1015">
        <v>170</v>
      </c>
      <c r="BL8" s="1015">
        <v>149</v>
      </c>
      <c r="BM8" s="1015">
        <v>135</v>
      </c>
      <c r="BN8" s="1015">
        <v>191</v>
      </c>
      <c r="BO8" s="1015">
        <v>163</v>
      </c>
      <c r="BP8" s="1015">
        <v>299</v>
      </c>
      <c r="BQ8" s="1015">
        <v>211</v>
      </c>
      <c r="BR8" s="1015">
        <v>258</v>
      </c>
      <c r="BS8" s="1015">
        <v>201</v>
      </c>
      <c r="BT8" s="1015">
        <f>SUM(BH8,BJ8,BL8,BN8,BP8,BR8)</f>
        <v>1568</v>
      </c>
      <c r="BU8" s="1015">
        <f>SUM(BI8,BK8,BM8,BO8,BQ8,BS8)</f>
        <v>1175</v>
      </c>
      <c r="BV8" s="1015">
        <f>SUM(BT8:BU8)</f>
        <v>2743</v>
      </c>
      <c r="BW8" s="1216" t="s">
        <v>583</v>
      </c>
      <c r="BX8" s="1216"/>
    </row>
    <row r="9" spans="1:78" ht="20.25" customHeight="1">
      <c r="A9" s="1170" t="s">
        <v>53</v>
      </c>
      <c r="B9" s="1170"/>
      <c r="C9" s="1020">
        <f t="shared" ref="C9:C27" si="1">V9+AO9+BH9</f>
        <v>3688</v>
      </c>
      <c r="D9" s="1020">
        <f t="shared" ref="D9:D27" si="2">W9+AP9+BI9</f>
        <v>2688</v>
      </c>
      <c r="E9" s="1020">
        <f t="shared" ref="E9:E27" si="3">X9+AQ9+BJ9</f>
        <v>2185</v>
      </c>
      <c r="F9" s="1020">
        <f t="shared" ref="F9:F27" si="4">Y9+AR9+BK9</f>
        <v>1640</v>
      </c>
      <c r="G9" s="1020">
        <f t="shared" ref="G9:G27" si="5">Z9+AS9+BL9</f>
        <v>1869</v>
      </c>
      <c r="H9" s="1020">
        <f t="shared" ref="H9:H27" si="6">AA9+AT9+BM9</f>
        <v>1200</v>
      </c>
      <c r="I9" s="1020">
        <f t="shared" ref="I9:I27" si="7">AB9+AU9+BN9</f>
        <v>1946</v>
      </c>
      <c r="J9" s="1020">
        <f t="shared" ref="J9:J27" si="8">AC9+AV9+BO9</f>
        <v>1095</v>
      </c>
      <c r="K9" s="1020">
        <f t="shared" ref="K9:K27" si="9">AD9+AW9+BP9</f>
        <v>2973</v>
      </c>
      <c r="L9" s="1020">
        <f t="shared" ref="L9:L27" si="10">AE9+AX9+BQ9</f>
        <v>1683</v>
      </c>
      <c r="M9" s="1020">
        <f t="shared" ref="M9:M27" si="11">AF9+AY9+BR9</f>
        <v>1339</v>
      </c>
      <c r="N9" s="1020">
        <f t="shared" ref="N9:N27" si="12">AG9+AZ9+BS9</f>
        <v>441</v>
      </c>
      <c r="O9" s="1020">
        <f t="shared" ref="O9:O27" si="13">SUM(C9,E9,G9,I9,K9,M9)</f>
        <v>14000</v>
      </c>
      <c r="P9" s="1020">
        <f t="shared" ref="P9:P27" si="14">SUM(D9,F9,H9,J9,L9,N9)</f>
        <v>8747</v>
      </c>
      <c r="Q9" s="1020">
        <f t="shared" ref="Q9:Q27" si="15">SUM(O9:P9)</f>
        <v>22747</v>
      </c>
      <c r="R9" s="1159" t="s">
        <v>284</v>
      </c>
      <c r="S9" s="1159"/>
      <c r="T9" s="1170" t="s">
        <v>53</v>
      </c>
      <c r="U9" s="1170"/>
      <c r="V9" s="1020">
        <v>3346</v>
      </c>
      <c r="W9" s="1020">
        <v>2434</v>
      </c>
      <c r="X9" s="1020">
        <v>2035</v>
      </c>
      <c r="Y9" s="1020">
        <v>1495</v>
      </c>
      <c r="Z9" s="1020">
        <v>1722</v>
      </c>
      <c r="AA9" s="1020">
        <v>1062</v>
      </c>
      <c r="AB9" s="1020">
        <v>1790</v>
      </c>
      <c r="AC9" s="1020">
        <v>952</v>
      </c>
      <c r="AD9" s="1020">
        <v>2770</v>
      </c>
      <c r="AE9" s="1020">
        <v>1521</v>
      </c>
      <c r="AF9" s="1020">
        <v>1263</v>
      </c>
      <c r="AG9" s="1020">
        <v>374</v>
      </c>
      <c r="AH9" s="1020">
        <f t="shared" ref="AH9:AH27" si="16">SUM(V9,X9,Z9,AB9,AD9,AF9)</f>
        <v>12926</v>
      </c>
      <c r="AI9" s="1020">
        <f t="shared" ref="AI9:AI27" si="17">SUM(W9,Y9,AA9,AC9,AE9,AG9)</f>
        <v>7838</v>
      </c>
      <c r="AJ9" s="1020">
        <f t="shared" ref="AJ9:AJ27" si="18">SUM(AH9:AI9)</f>
        <v>20764</v>
      </c>
      <c r="AK9" s="1159" t="s">
        <v>284</v>
      </c>
      <c r="AL9" s="1159"/>
      <c r="AM9" s="1170" t="s">
        <v>53</v>
      </c>
      <c r="AN9" s="1170"/>
      <c r="AO9" s="1020">
        <v>207</v>
      </c>
      <c r="AP9" s="1020">
        <v>149</v>
      </c>
      <c r="AQ9" s="1020">
        <v>93</v>
      </c>
      <c r="AR9" s="1020">
        <v>98</v>
      </c>
      <c r="AS9" s="1020">
        <v>98</v>
      </c>
      <c r="AT9" s="1020">
        <v>96</v>
      </c>
      <c r="AU9" s="1020">
        <v>109</v>
      </c>
      <c r="AV9" s="1020">
        <v>96</v>
      </c>
      <c r="AW9" s="1020">
        <v>133</v>
      </c>
      <c r="AX9" s="1020">
        <v>102</v>
      </c>
      <c r="AY9" s="1020">
        <v>54</v>
      </c>
      <c r="AZ9" s="1020">
        <v>31</v>
      </c>
      <c r="BA9" s="1020">
        <f t="shared" ref="BA9:BA27" si="19">SUM(AO9,AQ9,AS9,AU9,AW9,AY9)</f>
        <v>694</v>
      </c>
      <c r="BB9" s="1020">
        <f t="shared" ref="BB9:BB27" si="20">SUM(AP9,AR9,AT9,AV9,AX9,AZ9)</f>
        <v>572</v>
      </c>
      <c r="BC9" s="1020">
        <f t="shared" ref="BC9:BC27" si="21">SUM(BA9:BB9)</f>
        <v>1266</v>
      </c>
      <c r="BD9" s="1159" t="s">
        <v>284</v>
      </c>
      <c r="BE9" s="1159"/>
      <c r="BF9" s="1170" t="s">
        <v>53</v>
      </c>
      <c r="BG9" s="1170"/>
      <c r="BH9" s="1020">
        <v>135</v>
      </c>
      <c r="BI9" s="1020">
        <v>105</v>
      </c>
      <c r="BJ9" s="1020">
        <v>57</v>
      </c>
      <c r="BK9" s="1020">
        <v>47</v>
      </c>
      <c r="BL9" s="1020">
        <v>49</v>
      </c>
      <c r="BM9" s="1020">
        <v>42</v>
      </c>
      <c r="BN9" s="1020">
        <v>47</v>
      </c>
      <c r="BO9" s="1020">
        <v>47</v>
      </c>
      <c r="BP9" s="1020">
        <v>70</v>
      </c>
      <c r="BQ9" s="1020">
        <v>60</v>
      </c>
      <c r="BR9" s="1020">
        <v>22</v>
      </c>
      <c r="BS9" s="1020">
        <v>36</v>
      </c>
      <c r="BT9" s="1020">
        <f t="shared" ref="BT9:BT27" si="22">SUM(BH9,BJ9,BL9,BN9,BP9,BR9)</f>
        <v>380</v>
      </c>
      <c r="BU9" s="1020">
        <f t="shared" ref="BU9:BU27" si="23">SUM(BI9,BK9,BM9,BO9,BQ9,BS9)</f>
        <v>337</v>
      </c>
      <c r="BV9" s="1020">
        <f t="shared" ref="BV9:BV27" si="24">SUM(BT9:BU9)</f>
        <v>717</v>
      </c>
      <c r="BW9" s="1159" t="s">
        <v>284</v>
      </c>
      <c r="BX9" s="1159"/>
    </row>
    <row r="10" spans="1:78" ht="20.25" customHeight="1">
      <c r="A10" s="1170" t="s">
        <v>54</v>
      </c>
      <c r="B10" s="1170"/>
      <c r="C10" s="1020">
        <f t="shared" si="1"/>
        <v>1665</v>
      </c>
      <c r="D10" s="1020">
        <f t="shared" si="2"/>
        <v>1234</v>
      </c>
      <c r="E10" s="1020">
        <f t="shared" si="3"/>
        <v>1205</v>
      </c>
      <c r="F10" s="1020">
        <f t="shared" si="4"/>
        <v>815</v>
      </c>
      <c r="G10" s="1020">
        <f t="shared" si="5"/>
        <v>1040</v>
      </c>
      <c r="H10" s="1020">
        <f t="shared" si="6"/>
        <v>680</v>
      </c>
      <c r="I10" s="1020">
        <f t="shared" si="7"/>
        <v>1737</v>
      </c>
      <c r="J10" s="1020">
        <f t="shared" si="8"/>
        <v>1017</v>
      </c>
      <c r="K10" s="1020">
        <f t="shared" si="9"/>
        <v>3645</v>
      </c>
      <c r="L10" s="1020">
        <f t="shared" si="10"/>
        <v>2036</v>
      </c>
      <c r="M10" s="1020">
        <f t="shared" si="11"/>
        <v>1503</v>
      </c>
      <c r="N10" s="1020">
        <f t="shared" si="12"/>
        <v>589</v>
      </c>
      <c r="O10" s="1020">
        <f t="shared" si="13"/>
        <v>10795</v>
      </c>
      <c r="P10" s="1020">
        <f t="shared" si="14"/>
        <v>6371</v>
      </c>
      <c r="Q10" s="1020">
        <f t="shared" si="15"/>
        <v>17166</v>
      </c>
      <c r="R10" s="1178" t="s">
        <v>175</v>
      </c>
      <c r="S10" s="1178"/>
      <c r="T10" s="1170" t="s">
        <v>54</v>
      </c>
      <c r="U10" s="1170"/>
      <c r="V10" s="1020">
        <v>1440</v>
      </c>
      <c r="W10" s="1020">
        <v>1025</v>
      </c>
      <c r="X10" s="1020">
        <v>1113</v>
      </c>
      <c r="Y10" s="1020">
        <v>714</v>
      </c>
      <c r="Z10" s="1020">
        <v>981</v>
      </c>
      <c r="AA10" s="1020">
        <v>590</v>
      </c>
      <c r="AB10" s="1020">
        <v>1646</v>
      </c>
      <c r="AC10" s="1020">
        <v>909</v>
      </c>
      <c r="AD10" s="1020">
        <v>3547</v>
      </c>
      <c r="AE10" s="1020">
        <v>1869</v>
      </c>
      <c r="AF10" s="1020">
        <v>1439</v>
      </c>
      <c r="AG10" s="1020">
        <v>525</v>
      </c>
      <c r="AH10" s="1020">
        <f t="shared" si="16"/>
        <v>10166</v>
      </c>
      <c r="AI10" s="1020">
        <f t="shared" si="17"/>
        <v>5632</v>
      </c>
      <c r="AJ10" s="1020">
        <f t="shared" si="18"/>
        <v>15798</v>
      </c>
      <c r="AK10" s="1178" t="s">
        <v>175</v>
      </c>
      <c r="AL10" s="1178"/>
      <c r="AM10" s="1170" t="s">
        <v>54</v>
      </c>
      <c r="AN10" s="1170"/>
      <c r="AO10" s="1020">
        <v>168</v>
      </c>
      <c r="AP10" s="1020">
        <v>144</v>
      </c>
      <c r="AQ10" s="1020">
        <v>62</v>
      </c>
      <c r="AR10" s="1020">
        <v>79</v>
      </c>
      <c r="AS10" s="1020">
        <v>39</v>
      </c>
      <c r="AT10" s="1020">
        <v>63</v>
      </c>
      <c r="AU10" s="1020">
        <v>45</v>
      </c>
      <c r="AV10" s="1020">
        <v>66</v>
      </c>
      <c r="AW10" s="1020">
        <v>70</v>
      </c>
      <c r="AX10" s="1020">
        <v>118</v>
      </c>
      <c r="AY10" s="1020">
        <v>48</v>
      </c>
      <c r="AZ10" s="1020">
        <v>40</v>
      </c>
      <c r="BA10" s="1020">
        <f t="shared" si="19"/>
        <v>432</v>
      </c>
      <c r="BB10" s="1020">
        <f t="shared" si="20"/>
        <v>510</v>
      </c>
      <c r="BC10" s="1020">
        <f t="shared" si="21"/>
        <v>942</v>
      </c>
      <c r="BD10" s="1178" t="s">
        <v>175</v>
      </c>
      <c r="BE10" s="1178"/>
      <c r="BF10" s="1170" t="s">
        <v>54</v>
      </c>
      <c r="BG10" s="1170"/>
      <c r="BH10" s="1020">
        <v>57</v>
      </c>
      <c r="BI10" s="1020">
        <v>65</v>
      </c>
      <c r="BJ10" s="1020">
        <v>30</v>
      </c>
      <c r="BK10" s="1020">
        <v>22</v>
      </c>
      <c r="BL10" s="1020">
        <v>20</v>
      </c>
      <c r="BM10" s="1020">
        <v>27</v>
      </c>
      <c r="BN10" s="1020">
        <v>46</v>
      </c>
      <c r="BO10" s="1020">
        <v>42</v>
      </c>
      <c r="BP10" s="1020">
        <v>28</v>
      </c>
      <c r="BQ10" s="1020">
        <v>49</v>
      </c>
      <c r="BR10" s="1020">
        <v>16</v>
      </c>
      <c r="BS10" s="1020">
        <v>24</v>
      </c>
      <c r="BT10" s="1020">
        <f t="shared" si="22"/>
        <v>197</v>
      </c>
      <c r="BU10" s="1020">
        <f t="shared" si="23"/>
        <v>229</v>
      </c>
      <c r="BV10" s="1020">
        <f t="shared" si="24"/>
        <v>426</v>
      </c>
      <c r="BW10" s="1178" t="s">
        <v>175</v>
      </c>
      <c r="BX10" s="1178"/>
    </row>
    <row r="11" spans="1:78" ht="20.25" customHeight="1">
      <c r="A11" s="1170" t="s">
        <v>55</v>
      </c>
      <c r="B11" s="1170"/>
      <c r="C11" s="1020">
        <f t="shared" si="1"/>
        <v>5488</v>
      </c>
      <c r="D11" s="1020">
        <f t="shared" si="2"/>
        <v>4568</v>
      </c>
      <c r="E11" s="1020">
        <f t="shared" si="3"/>
        <v>3834</v>
      </c>
      <c r="F11" s="1020">
        <f t="shared" si="4"/>
        <v>3226</v>
      </c>
      <c r="G11" s="1020">
        <f t="shared" si="5"/>
        <v>3495</v>
      </c>
      <c r="H11" s="1020">
        <f t="shared" si="6"/>
        <v>2574</v>
      </c>
      <c r="I11" s="1020">
        <f t="shared" si="7"/>
        <v>4202</v>
      </c>
      <c r="J11" s="1020">
        <f t="shared" si="8"/>
        <v>2783</v>
      </c>
      <c r="K11" s="1020">
        <f t="shared" si="9"/>
        <v>7782</v>
      </c>
      <c r="L11" s="1020">
        <f t="shared" si="10"/>
        <v>4616</v>
      </c>
      <c r="M11" s="1020">
        <f t="shared" si="11"/>
        <v>3193</v>
      </c>
      <c r="N11" s="1020">
        <f t="shared" si="12"/>
        <v>1953</v>
      </c>
      <c r="O11" s="1020">
        <f t="shared" si="13"/>
        <v>27994</v>
      </c>
      <c r="P11" s="1020">
        <f t="shared" si="14"/>
        <v>19720</v>
      </c>
      <c r="Q11" s="1020">
        <f t="shared" si="15"/>
        <v>47714</v>
      </c>
      <c r="R11" s="1178" t="s">
        <v>676</v>
      </c>
      <c r="S11" s="1178"/>
      <c r="T11" s="1170" t="s">
        <v>55</v>
      </c>
      <c r="U11" s="1170"/>
      <c r="V11" s="1020">
        <v>3171</v>
      </c>
      <c r="W11" s="1020">
        <v>2544</v>
      </c>
      <c r="X11" s="1020">
        <v>2330</v>
      </c>
      <c r="Y11" s="1020">
        <v>1579</v>
      </c>
      <c r="Z11" s="1020">
        <v>2099</v>
      </c>
      <c r="AA11" s="1020">
        <v>1170</v>
      </c>
      <c r="AB11" s="1020">
        <v>2829</v>
      </c>
      <c r="AC11" s="1020">
        <v>1488</v>
      </c>
      <c r="AD11" s="1020">
        <v>5839</v>
      </c>
      <c r="AE11" s="1020">
        <v>3214</v>
      </c>
      <c r="AF11" s="1020">
        <v>1918</v>
      </c>
      <c r="AG11" s="1020">
        <v>835</v>
      </c>
      <c r="AH11" s="1020">
        <f t="shared" si="16"/>
        <v>18186</v>
      </c>
      <c r="AI11" s="1020">
        <f t="shared" si="17"/>
        <v>10830</v>
      </c>
      <c r="AJ11" s="1020">
        <f t="shared" si="18"/>
        <v>29016</v>
      </c>
      <c r="AK11" s="1178" t="s">
        <v>676</v>
      </c>
      <c r="AL11" s="1178"/>
      <c r="AM11" s="1170" t="s">
        <v>55</v>
      </c>
      <c r="AN11" s="1170"/>
      <c r="AO11" s="1020">
        <v>426</v>
      </c>
      <c r="AP11" s="1020">
        <v>278</v>
      </c>
      <c r="AQ11" s="1020">
        <v>179</v>
      </c>
      <c r="AR11" s="1020">
        <v>126</v>
      </c>
      <c r="AS11" s="1020">
        <v>152</v>
      </c>
      <c r="AT11" s="1020">
        <v>120</v>
      </c>
      <c r="AU11" s="1020">
        <v>224</v>
      </c>
      <c r="AV11" s="1020">
        <v>157</v>
      </c>
      <c r="AW11" s="1020">
        <v>418</v>
      </c>
      <c r="AX11" s="1020">
        <v>356</v>
      </c>
      <c r="AY11" s="1020">
        <v>99</v>
      </c>
      <c r="AZ11" s="1020">
        <v>152</v>
      </c>
      <c r="BA11" s="1020">
        <f t="shared" si="19"/>
        <v>1498</v>
      </c>
      <c r="BB11" s="1020">
        <f t="shared" si="20"/>
        <v>1189</v>
      </c>
      <c r="BC11" s="1020">
        <f t="shared" si="21"/>
        <v>2687</v>
      </c>
      <c r="BD11" s="1178" t="s">
        <v>676</v>
      </c>
      <c r="BE11" s="1178"/>
      <c r="BF11" s="1170" t="s">
        <v>55</v>
      </c>
      <c r="BG11" s="1170"/>
      <c r="BH11" s="1020">
        <v>1891</v>
      </c>
      <c r="BI11" s="1020">
        <v>1746</v>
      </c>
      <c r="BJ11" s="1020">
        <v>1325</v>
      </c>
      <c r="BK11" s="1020">
        <v>1521</v>
      </c>
      <c r="BL11" s="1020">
        <v>1244</v>
      </c>
      <c r="BM11" s="1020">
        <v>1284</v>
      </c>
      <c r="BN11" s="1020">
        <v>1149</v>
      </c>
      <c r="BO11" s="1020">
        <v>1138</v>
      </c>
      <c r="BP11" s="1020">
        <v>1525</v>
      </c>
      <c r="BQ11" s="1020">
        <v>1046</v>
      </c>
      <c r="BR11" s="1020">
        <v>1176</v>
      </c>
      <c r="BS11" s="1020">
        <v>966</v>
      </c>
      <c r="BT11" s="1020">
        <f t="shared" si="22"/>
        <v>8310</v>
      </c>
      <c r="BU11" s="1020">
        <f t="shared" si="23"/>
        <v>7701</v>
      </c>
      <c r="BV11" s="1020">
        <f t="shared" si="24"/>
        <v>16011</v>
      </c>
      <c r="BW11" s="1178" t="s">
        <v>676</v>
      </c>
      <c r="BX11" s="1178"/>
    </row>
    <row r="12" spans="1:78" ht="20.25" customHeight="1">
      <c r="A12" s="1189" t="s">
        <v>279</v>
      </c>
      <c r="B12" s="354" t="s">
        <v>250</v>
      </c>
      <c r="C12" s="1020">
        <f t="shared" si="1"/>
        <v>2522</v>
      </c>
      <c r="D12" s="1020">
        <f t="shared" si="2"/>
        <v>1952</v>
      </c>
      <c r="E12" s="1020">
        <f t="shared" si="3"/>
        <v>1839</v>
      </c>
      <c r="F12" s="1020">
        <f t="shared" si="4"/>
        <v>1297</v>
      </c>
      <c r="G12" s="1020">
        <f t="shared" si="5"/>
        <v>1559</v>
      </c>
      <c r="H12" s="1020">
        <f t="shared" si="6"/>
        <v>1128</v>
      </c>
      <c r="I12" s="1020">
        <f t="shared" si="7"/>
        <v>2279</v>
      </c>
      <c r="J12" s="1020">
        <f t="shared" si="8"/>
        <v>1373</v>
      </c>
      <c r="K12" s="1020">
        <f t="shared" si="9"/>
        <v>5101</v>
      </c>
      <c r="L12" s="1020">
        <f t="shared" si="10"/>
        <v>3070</v>
      </c>
      <c r="M12" s="1020">
        <f t="shared" si="11"/>
        <v>1508</v>
      </c>
      <c r="N12" s="1020">
        <f t="shared" si="12"/>
        <v>1196</v>
      </c>
      <c r="O12" s="1020">
        <f t="shared" si="13"/>
        <v>14808</v>
      </c>
      <c r="P12" s="1020">
        <f t="shared" si="14"/>
        <v>10016</v>
      </c>
      <c r="Q12" s="1020">
        <f t="shared" si="15"/>
        <v>24824</v>
      </c>
      <c r="R12" s="367" t="s">
        <v>288</v>
      </c>
      <c r="S12" s="1220" t="s">
        <v>167</v>
      </c>
      <c r="T12" s="1189" t="s">
        <v>279</v>
      </c>
      <c r="U12" s="354" t="s">
        <v>250</v>
      </c>
      <c r="V12" s="1020">
        <v>1650</v>
      </c>
      <c r="W12" s="1020">
        <v>1277</v>
      </c>
      <c r="X12" s="1020">
        <v>1387</v>
      </c>
      <c r="Y12" s="1020">
        <v>887</v>
      </c>
      <c r="Z12" s="1020">
        <v>1201</v>
      </c>
      <c r="AA12" s="1020">
        <v>750</v>
      </c>
      <c r="AB12" s="1020">
        <v>1763</v>
      </c>
      <c r="AC12" s="1020">
        <v>998</v>
      </c>
      <c r="AD12" s="1020">
        <v>4100</v>
      </c>
      <c r="AE12" s="1020">
        <v>2232</v>
      </c>
      <c r="AF12" s="1020">
        <v>1231</v>
      </c>
      <c r="AG12" s="1020">
        <v>654</v>
      </c>
      <c r="AH12" s="1020">
        <f t="shared" si="16"/>
        <v>11332</v>
      </c>
      <c r="AI12" s="1020">
        <f t="shared" si="17"/>
        <v>6798</v>
      </c>
      <c r="AJ12" s="1020">
        <f t="shared" si="18"/>
        <v>18130</v>
      </c>
      <c r="AK12" s="367" t="s">
        <v>288</v>
      </c>
      <c r="AL12" s="1220" t="s">
        <v>167</v>
      </c>
      <c r="AM12" s="1189" t="s">
        <v>279</v>
      </c>
      <c r="AN12" s="354" t="s">
        <v>250</v>
      </c>
      <c r="AO12" s="1020">
        <v>702</v>
      </c>
      <c r="AP12" s="1020">
        <v>544</v>
      </c>
      <c r="AQ12" s="1020">
        <v>387</v>
      </c>
      <c r="AR12" s="1020">
        <v>313</v>
      </c>
      <c r="AS12" s="1020">
        <v>298</v>
      </c>
      <c r="AT12" s="1020">
        <v>279</v>
      </c>
      <c r="AU12" s="1020">
        <v>420</v>
      </c>
      <c r="AV12" s="1020">
        <v>302</v>
      </c>
      <c r="AW12" s="1020">
        <v>740</v>
      </c>
      <c r="AX12" s="1020">
        <v>615</v>
      </c>
      <c r="AY12" s="1020">
        <v>243</v>
      </c>
      <c r="AZ12" s="1020">
        <v>349</v>
      </c>
      <c r="BA12" s="1020">
        <f t="shared" si="19"/>
        <v>2790</v>
      </c>
      <c r="BB12" s="1020">
        <f t="shared" si="20"/>
        <v>2402</v>
      </c>
      <c r="BC12" s="1020">
        <f t="shared" si="21"/>
        <v>5192</v>
      </c>
      <c r="BD12" s="367" t="s">
        <v>288</v>
      </c>
      <c r="BE12" s="1220" t="s">
        <v>167</v>
      </c>
      <c r="BF12" s="1189" t="s">
        <v>279</v>
      </c>
      <c r="BG12" s="354" t="s">
        <v>250</v>
      </c>
      <c r="BH12" s="1020">
        <v>170</v>
      </c>
      <c r="BI12" s="1020">
        <v>131</v>
      </c>
      <c r="BJ12" s="1020">
        <v>65</v>
      </c>
      <c r="BK12" s="1020">
        <v>97</v>
      </c>
      <c r="BL12" s="1020">
        <v>60</v>
      </c>
      <c r="BM12" s="1020">
        <v>99</v>
      </c>
      <c r="BN12" s="1020">
        <v>96</v>
      </c>
      <c r="BO12" s="1020">
        <v>73</v>
      </c>
      <c r="BP12" s="1020">
        <v>261</v>
      </c>
      <c r="BQ12" s="1020">
        <v>223</v>
      </c>
      <c r="BR12" s="1020">
        <v>34</v>
      </c>
      <c r="BS12" s="1020">
        <v>193</v>
      </c>
      <c r="BT12" s="1020">
        <f t="shared" si="22"/>
        <v>686</v>
      </c>
      <c r="BU12" s="1020">
        <f t="shared" si="23"/>
        <v>816</v>
      </c>
      <c r="BV12" s="1020">
        <f t="shared" si="24"/>
        <v>1502</v>
      </c>
      <c r="BW12" s="367" t="s">
        <v>288</v>
      </c>
      <c r="BX12" s="1220" t="s">
        <v>167</v>
      </c>
    </row>
    <row r="13" spans="1:78" ht="20.25" customHeight="1">
      <c r="A13" s="1189"/>
      <c r="B13" s="354" t="s">
        <v>251</v>
      </c>
      <c r="C13" s="1020">
        <f t="shared" si="1"/>
        <v>5218</v>
      </c>
      <c r="D13" s="1020">
        <f t="shared" si="2"/>
        <v>4273</v>
      </c>
      <c r="E13" s="1020">
        <f t="shared" si="3"/>
        <v>4477</v>
      </c>
      <c r="F13" s="1020">
        <f t="shared" si="4"/>
        <v>3092</v>
      </c>
      <c r="G13" s="1020">
        <f t="shared" si="5"/>
        <v>4399</v>
      </c>
      <c r="H13" s="1020">
        <f t="shared" si="6"/>
        <v>2652</v>
      </c>
      <c r="I13" s="1020">
        <f t="shared" si="7"/>
        <v>5740</v>
      </c>
      <c r="J13" s="1020">
        <f t="shared" si="8"/>
        <v>3296</v>
      </c>
      <c r="K13" s="1020">
        <f t="shared" si="9"/>
        <v>10694</v>
      </c>
      <c r="L13" s="1020">
        <f t="shared" si="10"/>
        <v>6727</v>
      </c>
      <c r="M13" s="1020">
        <f t="shared" si="11"/>
        <v>6784</v>
      </c>
      <c r="N13" s="1020">
        <f t="shared" si="12"/>
        <v>3080</v>
      </c>
      <c r="O13" s="1020">
        <f t="shared" si="13"/>
        <v>37312</v>
      </c>
      <c r="P13" s="1020">
        <f t="shared" si="14"/>
        <v>23120</v>
      </c>
      <c r="Q13" s="1020">
        <f t="shared" si="15"/>
        <v>60432</v>
      </c>
      <c r="R13" s="367" t="s">
        <v>289</v>
      </c>
      <c r="S13" s="1220"/>
      <c r="T13" s="1189"/>
      <c r="U13" s="354" t="s">
        <v>251</v>
      </c>
      <c r="V13" s="1020">
        <v>3627</v>
      </c>
      <c r="W13" s="1020">
        <v>2889</v>
      </c>
      <c r="X13" s="1020">
        <v>3509</v>
      </c>
      <c r="Y13" s="1020">
        <v>2206</v>
      </c>
      <c r="Z13" s="1020">
        <v>3439</v>
      </c>
      <c r="AA13" s="1020">
        <v>1843</v>
      </c>
      <c r="AB13" s="1020">
        <v>4508</v>
      </c>
      <c r="AC13" s="1020">
        <v>2397</v>
      </c>
      <c r="AD13" s="1020">
        <v>8834</v>
      </c>
      <c r="AE13" s="1020">
        <v>5118</v>
      </c>
      <c r="AF13" s="1020">
        <v>6010</v>
      </c>
      <c r="AG13" s="1020">
        <v>2335</v>
      </c>
      <c r="AH13" s="1020">
        <f t="shared" si="16"/>
        <v>29927</v>
      </c>
      <c r="AI13" s="1020">
        <f t="shared" si="17"/>
        <v>16788</v>
      </c>
      <c r="AJ13" s="1020">
        <f t="shared" si="18"/>
        <v>46715</v>
      </c>
      <c r="AK13" s="367" t="s">
        <v>289</v>
      </c>
      <c r="AL13" s="1220"/>
      <c r="AM13" s="1189"/>
      <c r="AN13" s="354" t="s">
        <v>251</v>
      </c>
      <c r="AO13" s="1020">
        <v>1444</v>
      </c>
      <c r="AP13" s="1020">
        <v>1120</v>
      </c>
      <c r="AQ13" s="1020">
        <v>885</v>
      </c>
      <c r="AR13" s="1020">
        <v>678</v>
      </c>
      <c r="AS13" s="1020">
        <v>857</v>
      </c>
      <c r="AT13" s="1020">
        <v>688</v>
      </c>
      <c r="AU13" s="1020">
        <v>1126</v>
      </c>
      <c r="AV13" s="1020">
        <v>722</v>
      </c>
      <c r="AW13" s="1020">
        <v>1725</v>
      </c>
      <c r="AX13" s="1020">
        <v>1417</v>
      </c>
      <c r="AY13" s="1020">
        <v>714</v>
      </c>
      <c r="AZ13" s="1020">
        <v>621</v>
      </c>
      <c r="BA13" s="1020">
        <f t="shared" si="19"/>
        <v>6751</v>
      </c>
      <c r="BB13" s="1020">
        <f t="shared" si="20"/>
        <v>5246</v>
      </c>
      <c r="BC13" s="1020">
        <f t="shared" si="21"/>
        <v>11997</v>
      </c>
      <c r="BD13" s="367" t="s">
        <v>289</v>
      </c>
      <c r="BE13" s="1220"/>
      <c r="BF13" s="1189"/>
      <c r="BG13" s="354" t="s">
        <v>251</v>
      </c>
      <c r="BH13" s="1020">
        <v>147</v>
      </c>
      <c r="BI13" s="1020">
        <v>264</v>
      </c>
      <c r="BJ13" s="1020">
        <v>83</v>
      </c>
      <c r="BK13" s="1020">
        <v>208</v>
      </c>
      <c r="BL13" s="1020">
        <v>103</v>
      </c>
      <c r="BM13" s="1020">
        <v>121</v>
      </c>
      <c r="BN13" s="1020">
        <v>106</v>
      </c>
      <c r="BO13" s="1020">
        <v>177</v>
      </c>
      <c r="BP13" s="1020">
        <v>135</v>
      </c>
      <c r="BQ13" s="1020">
        <v>192</v>
      </c>
      <c r="BR13" s="1020">
        <v>60</v>
      </c>
      <c r="BS13" s="1020">
        <v>124</v>
      </c>
      <c r="BT13" s="1020">
        <f t="shared" si="22"/>
        <v>634</v>
      </c>
      <c r="BU13" s="1020">
        <f t="shared" si="23"/>
        <v>1086</v>
      </c>
      <c r="BV13" s="1020">
        <f t="shared" si="24"/>
        <v>1720</v>
      </c>
      <c r="BW13" s="367" t="s">
        <v>289</v>
      </c>
      <c r="BX13" s="1220"/>
    </row>
    <row r="14" spans="1:78" ht="20.25" customHeight="1">
      <c r="A14" s="1189"/>
      <c r="B14" s="354" t="s">
        <v>252</v>
      </c>
      <c r="C14" s="1020">
        <f t="shared" si="1"/>
        <v>2958</v>
      </c>
      <c r="D14" s="1020">
        <f t="shared" si="2"/>
        <v>2382</v>
      </c>
      <c r="E14" s="1020">
        <f t="shared" si="3"/>
        <v>2029</v>
      </c>
      <c r="F14" s="1020">
        <f t="shared" si="4"/>
        <v>1443</v>
      </c>
      <c r="G14" s="1020">
        <f t="shared" si="5"/>
        <v>2237</v>
      </c>
      <c r="H14" s="1020">
        <f t="shared" si="6"/>
        <v>1282</v>
      </c>
      <c r="I14" s="1020">
        <f t="shared" si="7"/>
        <v>2856</v>
      </c>
      <c r="J14" s="1020">
        <f t="shared" si="8"/>
        <v>1675</v>
      </c>
      <c r="K14" s="1020">
        <f t="shared" si="9"/>
        <v>6562</v>
      </c>
      <c r="L14" s="1020">
        <f t="shared" si="10"/>
        <v>3961</v>
      </c>
      <c r="M14" s="1020">
        <f t="shared" si="11"/>
        <v>2476</v>
      </c>
      <c r="N14" s="1020">
        <f t="shared" si="12"/>
        <v>1293</v>
      </c>
      <c r="O14" s="1020">
        <f t="shared" si="13"/>
        <v>19118</v>
      </c>
      <c r="P14" s="1020">
        <f t="shared" si="14"/>
        <v>12036</v>
      </c>
      <c r="Q14" s="1020">
        <f t="shared" si="15"/>
        <v>31154</v>
      </c>
      <c r="R14" s="367" t="s">
        <v>290</v>
      </c>
      <c r="S14" s="1220"/>
      <c r="T14" s="1189"/>
      <c r="U14" s="354" t="s">
        <v>252</v>
      </c>
      <c r="V14" s="1020">
        <v>1954</v>
      </c>
      <c r="W14" s="1020">
        <v>1517</v>
      </c>
      <c r="X14" s="1020">
        <v>1526</v>
      </c>
      <c r="Y14" s="1020">
        <v>1019</v>
      </c>
      <c r="Z14" s="1020">
        <v>1763</v>
      </c>
      <c r="AA14" s="1020">
        <v>903</v>
      </c>
      <c r="AB14" s="1020">
        <v>2363</v>
      </c>
      <c r="AC14" s="1020">
        <v>1233</v>
      </c>
      <c r="AD14" s="1020">
        <v>5786</v>
      </c>
      <c r="AE14" s="1020">
        <v>3246</v>
      </c>
      <c r="AF14" s="1020">
        <v>2153</v>
      </c>
      <c r="AG14" s="1020">
        <v>817</v>
      </c>
      <c r="AH14" s="1020">
        <f t="shared" si="16"/>
        <v>15545</v>
      </c>
      <c r="AI14" s="1020">
        <f t="shared" si="17"/>
        <v>8735</v>
      </c>
      <c r="AJ14" s="1020">
        <f t="shared" si="18"/>
        <v>24280</v>
      </c>
      <c r="AK14" s="367" t="s">
        <v>290</v>
      </c>
      <c r="AL14" s="1220"/>
      <c r="AM14" s="1189"/>
      <c r="AN14" s="354" t="s">
        <v>252</v>
      </c>
      <c r="AO14" s="1020">
        <v>980</v>
      </c>
      <c r="AP14" s="1020">
        <v>850</v>
      </c>
      <c r="AQ14" s="1020">
        <v>495</v>
      </c>
      <c r="AR14" s="1020">
        <v>422</v>
      </c>
      <c r="AS14" s="1020">
        <v>462</v>
      </c>
      <c r="AT14" s="1020">
        <v>375</v>
      </c>
      <c r="AU14" s="1020">
        <v>478</v>
      </c>
      <c r="AV14" s="1020">
        <v>441</v>
      </c>
      <c r="AW14" s="1020">
        <v>762</v>
      </c>
      <c r="AX14" s="1020">
        <v>712</v>
      </c>
      <c r="AY14" s="1020">
        <v>313</v>
      </c>
      <c r="AZ14" s="1020">
        <v>466</v>
      </c>
      <c r="BA14" s="1020">
        <f t="shared" si="19"/>
        <v>3490</v>
      </c>
      <c r="BB14" s="1020">
        <f t="shared" si="20"/>
        <v>3266</v>
      </c>
      <c r="BC14" s="1020">
        <f t="shared" si="21"/>
        <v>6756</v>
      </c>
      <c r="BD14" s="367" t="s">
        <v>290</v>
      </c>
      <c r="BE14" s="1220"/>
      <c r="BF14" s="1189"/>
      <c r="BG14" s="354" t="s">
        <v>252</v>
      </c>
      <c r="BH14" s="1020">
        <v>24</v>
      </c>
      <c r="BI14" s="1020">
        <v>15</v>
      </c>
      <c r="BJ14" s="1020">
        <v>8</v>
      </c>
      <c r="BK14" s="1020">
        <v>2</v>
      </c>
      <c r="BL14" s="1020">
        <v>12</v>
      </c>
      <c r="BM14" s="1020">
        <v>4</v>
      </c>
      <c r="BN14" s="1020">
        <v>15</v>
      </c>
      <c r="BO14" s="1020">
        <v>1</v>
      </c>
      <c r="BP14" s="1020">
        <v>14</v>
      </c>
      <c r="BQ14" s="1020">
        <v>3</v>
      </c>
      <c r="BR14" s="1020">
        <v>10</v>
      </c>
      <c r="BS14" s="1020">
        <v>10</v>
      </c>
      <c r="BT14" s="1020">
        <f t="shared" si="22"/>
        <v>83</v>
      </c>
      <c r="BU14" s="1020">
        <f t="shared" si="23"/>
        <v>35</v>
      </c>
      <c r="BV14" s="1020">
        <f t="shared" si="24"/>
        <v>118</v>
      </c>
      <c r="BW14" s="367" t="s">
        <v>290</v>
      </c>
      <c r="BX14" s="1220"/>
    </row>
    <row r="15" spans="1:78" ht="20.25" customHeight="1">
      <c r="A15" s="1189"/>
      <c r="B15" s="354" t="s">
        <v>604</v>
      </c>
      <c r="C15" s="1020">
        <f t="shared" si="1"/>
        <v>1599</v>
      </c>
      <c r="D15" s="1020">
        <f t="shared" si="2"/>
        <v>1094</v>
      </c>
      <c r="E15" s="1020">
        <f t="shared" si="3"/>
        <v>1180</v>
      </c>
      <c r="F15" s="1020">
        <f t="shared" si="4"/>
        <v>802</v>
      </c>
      <c r="G15" s="1020">
        <f t="shared" si="5"/>
        <v>1392</v>
      </c>
      <c r="H15" s="1020">
        <f t="shared" si="6"/>
        <v>654</v>
      </c>
      <c r="I15" s="1020">
        <f t="shared" si="7"/>
        <v>1515</v>
      </c>
      <c r="J15" s="1020">
        <f t="shared" si="8"/>
        <v>638</v>
      </c>
      <c r="K15" s="1020">
        <f t="shared" si="9"/>
        <v>3009</v>
      </c>
      <c r="L15" s="1020">
        <f t="shared" si="10"/>
        <v>1570</v>
      </c>
      <c r="M15" s="1020">
        <f t="shared" si="11"/>
        <v>1758</v>
      </c>
      <c r="N15" s="1020">
        <f t="shared" si="12"/>
        <v>861</v>
      </c>
      <c r="O15" s="1020">
        <f t="shared" si="13"/>
        <v>10453</v>
      </c>
      <c r="P15" s="1020">
        <f t="shared" si="14"/>
        <v>5619</v>
      </c>
      <c r="Q15" s="1020">
        <f t="shared" si="15"/>
        <v>16072</v>
      </c>
      <c r="R15" s="367" t="s">
        <v>291</v>
      </c>
      <c r="S15" s="1220"/>
      <c r="T15" s="1189"/>
      <c r="U15" s="354" t="s">
        <v>604</v>
      </c>
      <c r="V15" s="1020">
        <v>1207</v>
      </c>
      <c r="W15" s="1020">
        <v>772</v>
      </c>
      <c r="X15" s="1020">
        <v>938</v>
      </c>
      <c r="Y15" s="1020">
        <v>605</v>
      </c>
      <c r="Z15" s="1020">
        <v>1033</v>
      </c>
      <c r="AA15" s="1020">
        <v>483</v>
      </c>
      <c r="AB15" s="1020">
        <v>1252</v>
      </c>
      <c r="AC15" s="1020">
        <v>540</v>
      </c>
      <c r="AD15" s="1020">
        <v>2613</v>
      </c>
      <c r="AE15" s="1020">
        <v>1287</v>
      </c>
      <c r="AF15" s="1020">
        <v>1602</v>
      </c>
      <c r="AG15" s="1020">
        <v>692</v>
      </c>
      <c r="AH15" s="1020">
        <f t="shared" si="16"/>
        <v>8645</v>
      </c>
      <c r="AI15" s="1020">
        <f t="shared" si="17"/>
        <v>4379</v>
      </c>
      <c r="AJ15" s="1020">
        <f t="shared" si="18"/>
        <v>13024</v>
      </c>
      <c r="AK15" s="367" t="s">
        <v>291</v>
      </c>
      <c r="AL15" s="1220"/>
      <c r="AM15" s="1189"/>
      <c r="AN15" s="354" t="s">
        <v>604</v>
      </c>
      <c r="AO15" s="1020">
        <v>316</v>
      </c>
      <c r="AP15" s="1020">
        <v>264</v>
      </c>
      <c r="AQ15" s="1020">
        <v>212</v>
      </c>
      <c r="AR15" s="1020">
        <v>169</v>
      </c>
      <c r="AS15" s="1020">
        <v>197</v>
      </c>
      <c r="AT15" s="1020">
        <v>154</v>
      </c>
      <c r="AU15" s="1020">
        <v>217</v>
      </c>
      <c r="AV15" s="1020">
        <v>93</v>
      </c>
      <c r="AW15" s="1020">
        <v>356</v>
      </c>
      <c r="AX15" s="1020">
        <v>264</v>
      </c>
      <c r="AY15" s="1020">
        <v>140</v>
      </c>
      <c r="AZ15" s="1020">
        <v>145</v>
      </c>
      <c r="BA15" s="1020">
        <f t="shared" si="19"/>
        <v>1438</v>
      </c>
      <c r="BB15" s="1020">
        <f t="shared" si="20"/>
        <v>1089</v>
      </c>
      <c r="BC15" s="1020">
        <f t="shared" si="21"/>
        <v>2527</v>
      </c>
      <c r="BD15" s="367" t="s">
        <v>291</v>
      </c>
      <c r="BE15" s="1220"/>
      <c r="BF15" s="1189"/>
      <c r="BG15" s="354" t="s">
        <v>604</v>
      </c>
      <c r="BH15" s="1020">
        <v>76</v>
      </c>
      <c r="BI15" s="1020">
        <v>58</v>
      </c>
      <c r="BJ15" s="1020">
        <v>30</v>
      </c>
      <c r="BK15" s="1020">
        <v>28</v>
      </c>
      <c r="BL15" s="1020">
        <v>162</v>
      </c>
      <c r="BM15" s="1020">
        <v>17</v>
      </c>
      <c r="BN15" s="1020">
        <v>46</v>
      </c>
      <c r="BO15" s="1020">
        <v>5</v>
      </c>
      <c r="BP15" s="1020">
        <v>40</v>
      </c>
      <c r="BQ15" s="1020">
        <v>19</v>
      </c>
      <c r="BR15" s="1020">
        <v>16</v>
      </c>
      <c r="BS15" s="1020">
        <v>24</v>
      </c>
      <c r="BT15" s="1020">
        <f t="shared" si="22"/>
        <v>370</v>
      </c>
      <c r="BU15" s="1020">
        <f t="shared" si="23"/>
        <v>151</v>
      </c>
      <c r="BV15" s="1020">
        <f t="shared" si="24"/>
        <v>521</v>
      </c>
      <c r="BW15" s="367" t="s">
        <v>291</v>
      </c>
      <c r="BX15" s="1220"/>
    </row>
    <row r="16" spans="1:78" ht="20.25" customHeight="1">
      <c r="A16" s="1189"/>
      <c r="B16" s="354" t="s">
        <v>605</v>
      </c>
      <c r="C16" s="1020">
        <f t="shared" si="1"/>
        <v>2999</v>
      </c>
      <c r="D16" s="1020">
        <f t="shared" si="2"/>
        <v>2129</v>
      </c>
      <c r="E16" s="1020">
        <f t="shared" si="3"/>
        <v>2501</v>
      </c>
      <c r="F16" s="1020">
        <f t="shared" si="4"/>
        <v>1615</v>
      </c>
      <c r="G16" s="1020">
        <f t="shared" si="5"/>
        <v>2472</v>
      </c>
      <c r="H16" s="1020">
        <f t="shared" si="6"/>
        <v>1483</v>
      </c>
      <c r="I16" s="1020">
        <f t="shared" si="7"/>
        <v>3274</v>
      </c>
      <c r="J16" s="1020">
        <f t="shared" si="8"/>
        <v>1996</v>
      </c>
      <c r="K16" s="1020">
        <f t="shared" si="9"/>
        <v>7157</v>
      </c>
      <c r="L16" s="1020">
        <f t="shared" si="10"/>
        <v>4578</v>
      </c>
      <c r="M16" s="1020">
        <f t="shared" si="11"/>
        <v>7091</v>
      </c>
      <c r="N16" s="1020">
        <f t="shared" si="12"/>
        <v>3707</v>
      </c>
      <c r="O16" s="1020">
        <f t="shared" si="13"/>
        <v>25494</v>
      </c>
      <c r="P16" s="1020">
        <f t="shared" si="14"/>
        <v>15508</v>
      </c>
      <c r="Q16" s="1020">
        <f t="shared" si="15"/>
        <v>41002</v>
      </c>
      <c r="R16" s="367" t="s">
        <v>292</v>
      </c>
      <c r="S16" s="1220"/>
      <c r="T16" s="1189"/>
      <c r="U16" s="354" t="s">
        <v>605</v>
      </c>
      <c r="V16" s="1020">
        <v>2216</v>
      </c>
      <c r="W16" s="1020">
        <v>1523</v>
      </c>
      <c r="X16" s="1020">
        <v>2032</v>
      </c>
      <c r="Y16" s="1020">
        <v>1225</v>
      </c>
      <c r="Z16" s="1020">
        <v>1997</v>
      </c>
      <c r="AA16" s="1020">
        <v>1101</v>
      </c>
      <c r="AB16" s="1020">
        <v>2713</v>
      </c>
      <c r="AC16" s="1020">
        <v>1530</v>
      </c>
      <c r="AD16" s="1020">
        <v>6086</v>
      </c>
      <c r="AE16" s="1020">
        <v>3498</v>
      </c>
      <c r="AF16" s="1020">
        <v>6533</v>
      </c>
      <c r="AG16" s="1020">
        <v>3118</v>
      </c>
      <c r="AH16" s="1020">
        <f t="shared" si="16"/>
        <v>21577</v>
      </c>
      <c r="AI16" s="1020">
        <f t="shared" si="17"/>
        <v>11995</v>
      </c>
      <c r="AJ16" s="1020">
        <f t="shared" si="18"/>
        <v>33572</v>
      </c>
      <c r="AK16" s="367" t="s">
        <v>292</v>
      </c>
      <c r="AL16" s="1220"/>
      <c r="AM16" s="1189"/>
      <c r="AN16" s="354" t="s">
        <v>605</v>
      </c>
      <c r="AO16" s="1020">
        <v>743</v>
      </c>
      <c r="AP16" s="1020">
        <v>552</v>
      </c>
      <c r="AQ16" s="1020">
        <v>450</v>
      </c>
      <c r="AR16" s="1020">
        <v>363</v>
      </c>
      <c r="AS16" s="1020">
        <v>454</v>
      </c>
      <c r="AT16" s="1020">
        <v>366</v>
      </c>
      <c r="AU16" s="1020">
        <v>538</v>
      </c>
      <c r="AV16" s="1020">
        <v>445</v>
      </c>
      <c r="AW16" s="1020">
        <v>1049</v>
      </c>
      <c r="AX16" s="1020">
        <v>1056</v>
      </c>
      <c r="AY16" s="1020">
        <v>545</v>
      </c>
      <c r="AZ16" s="1020">
        <v>574</v>
      </c>
      <c r="BA16" s="1020">
        <f t="shared" si="19"/>
        <v>3779</v>
      </c>
      <c r="BB16" s="1020">
        <f t="shared" si="20"/>
        <v>3356</v>
      </c>
      <c r="BC16" s="1020">
        <f t="shared" si="21"/>
        <v>7135</v>
      </c>
      <c r="BD16" s="367" t="s">
        <v>292</v>
      </c>
      <c r="BE16" s="1220"/>
      <c r="BF16" s="1189"/>
      <c r="BG16" s="354" t="s">
        <v>605</v>
      </c>
      <c r="BH16" s="1020">
        <v>40</v>
      </c>
      <c r="BI16" s="1020">
        <v>54</v>
      </c>
      <c r="BJ16" s="1020">
        <v>19</v>
      </c>
      <c r="BK16" s="1020">
        <v>27</v>
      </c>
      <c r="BL16" s="1020">
        <v>21</v>
      </c>
      <c r="BM16" s="1020">
        <v>16</v>
      </c>
      <c r="BN16" s="1020">
        <v>23</v>
      </c>
      <c r="BO16" s="1020">
        <v>21</v>
      </c>
      <c r="BP16" s="1020">
        <v>22</v>
      </c>
      <c r="BQ16" s="1020">
        <v>24</v>
      </c>
      <c r="BR16" s="1020">
        <v>13</v>
      </c>
      <c r="BS16" s="1020">
        <v>15</v>
      </c>
      <c r="BT16" s="1020">
        <f t="shared" si="22"/>
        <v>138</v>
      </c>
      <c r="BU16" s="1020">
        <f t="shared" si="23"/>
        <v>157</v>
      </c>
      <c r="BV16" s="1020">
        <f t="shared" si="24"/>
        <v>295</v>
      </c>
      <c r="BW16" s="367" t="s">
        <v>292</v>
      </c>
      <c r="BX16" s="1220"/>
    </row>
    <row r="17" spans="1:76" ht="20.25" customHeight="1">
      <c r="A17" s="1189"/>
      <c r="B17" s="354" t="s">
        <v>606</v>
      </c>
      <c r="C17" s="1020">
        <f t="shared" si="1"/>
        <v>3260</v>
      </c>
      <c r="D17" s="1020">
        <f t="shared" si="2"/>
        <v>2089</v>
      </c>
      <c r="E17" s="1020">
        <f t="shared" si="3"/>
        <v>2182</v>
      </c>
      <c r="F17" s="1020">
        <f t="shared" si="4"/>
        <v>1533</v>
      </c>
      <c r="G17" s="1020">
        <f t="shared" si="5"/>
        <v>2251</v>
      </c>
      <c r="H17" s="1020">
        <f t="shared" si="6"/>
        <v>1397</v>
      </c>
      <c r="I17" s="1020">
        <f t="shared" si="7"/>
        <v>3121</v>
      </c>
      <c r="J17" s="1020">
        <f t="shared" si="8"/>
        <v>2150</v>
      </c>
      <c r="K17" s="1020">
        <f t="shared" si="9"/>
        <v>5269</v>
      </c>
      <c r="L17" s="1020">
        <f t="shared" si="10"/>
        <v>3245</v>
      </c>
      <c r="M17" s="1020">
        <f t="shared" si="11"/>
        <v>3228</v>
      </c>
      <c r="N17" s="1020">
        <f t="shared" si="12"/>
        <v>1744</v>
      </c>
      <c r="O17" s="1020">
        <f t="shared" si="13"/>
        <v>19311</v>
      </c>
      <c r="P17" s="1020">
        <f t="shared" si="14"/>
        <v>12158</v>
      </c>
      <c r="Q17" s="1020">
        <f t="shared" si="15"/>
        <v>31469</v>
      </c>
      <c r="R17" s="367" t="s">
        <v>293</v>
      </c>
      <c r="S17" s="1220"/>
      <c r="T17" s="1189"/>
      <c r="U17" s="354" t="s">
        <v>606</v>
      </c>
      <c r="V17" s="1020">
        <v>1797</v>
      </c>
      <c r="W17" s="1020">
        <v>1380</v>
      </c>
      <c r="X17" s="1020">
        <v>1381</v>
      </c>
      <c r="Y17" s="1020">
        <v>915</v>
      </c>
      <c r="Z17" s="1020">
        <v>1589</v>
      </c>
      <c r="AA17" s="1020">
        <v>952</v>
      </c>
      <c r="AB17" s="1020">
        <v>2656</v>
      </c>
      <c r="AC17" s="1020">
        <v>1376</v>
      </c>
      <c r="AD17" s="1020">
        <v>4451</v>
      </c>
      <c r="AE17" s="1020">
        <v>2616</v>
      </c>
      <c r="AF17" s="1020">
        <v>2808</v>
      </c>
      <c r="AG17" s="1020">
        <v>1284</v>
      </c>
      <c r="AH17" s="1020">
        <f t="shared" si="16"/>
        <v>14682</v>
      </c>
      <c r="AI17" s="1020">
        <f t="shared" si="17"/>
        <v>8523</v>
      </c>
      <c r="AJ17" s="1020">
        <f t="shared" si="18"/>
        <v>23205</v>
      </c>
      <c r="AK17" s="367" t="s">
        <v>293</v>
      </c>
      <c r="AL17" s="1220"/>
      <c r="AM17" s="1189"/>
      <c r="AN17" s="354" t="s">
        <v>606</v>
      </c>
      <c r="AO17" s="1020">
        <v>1140</v>
      </c>
      <c r="AP17" s="1020">
        <v>504</v>
      </c>
      <c r="AQ17" s="1020">
        <v>610</v>
      </c>
      <c r="AR17" s="1020">
        <v>430</v>
      </c>
      <c r="AS17" s="1020">
        <v>519</v>
      </c>
      <c r="AT17" s="1020">
        <v>290</v>
      </c>
      <c r="AU17" s="1020">
        <v>264</v>
      </c>
      <c r="AV17" s="1020">
        <v>580</v>
      </c>
      <c r="AW17" s="1020">
        <v>568</v>
      </c>
      <c r="AX17" s="1020">
        <v>438</v>
      </c>
      <c r="AY17" s="1020">
        <v>245</v>
      </c>
      <c r="AZ17" s="1020">
        <v>317</v>
      </c>
      <c r="BA17" s="1020">
        <f t="shared" si="19"/>
        <v>3346</v>
      </c>
      <c r="BB17" s="1020">
        <f t="shared" si="20"/>
        <v>2559</v>
      </c>
      <c r="BC17" s="1020">
        <f t="shared" si="21"/>
        <v>5905</v>
      </c>
      <c r="BD17" s="367" t="s">
        <v>293</v>
      </c>
      <c r="BE17" s="1220"/>
      <c r="BF17" s="1189"/>
      <c r="BG17" s="354" t="s">
        <v>606</v>
      </c>
      <c r="BH17" s="1020">
        <v>323</v>
      </c>
      <c r="BI17" s="1020">
        <v>205</v>
      </c>
      <c r="BJ17" s="1020">
        <v>191</v>
      </c>
      <c r="BK17" s="1020">
        <v>188</v>
      </c>
      <c r="BL17" s="1020">
        <v>143</v>
      </c>
      <c r="BM17" s="1020">
        <v>155</v>
      </c>
      <c r="BN17" s="1020">
        <v>201</v>
      </c>
      <c r="BO17" s="1020">
        <v>194</v>
      </c>
      <c r="BP17" s="1020">
        <v>250</v>
      </c>
      <c r="BQ17" s="1020">
        <v>191</v>
      </c>
      <c r="BR17" s="1020">
        <v>175</v>
      </c>
      <c r="BS17" s="1020">
        <v>143</v>
      </c>
      <c r="BT17" s="1020">
        <f t="shared" si="22"/>
        <v>1283</v>
      </c>
      <c r="BU17" s="1020">
        <f t="shared" si="23"/>
        <v>1076</v>
      </c>
      <c r="BV17" s="1020">
        <f t="shared" si="24"/>
        <v>2359</v>
      </c>
      <c r="BW17" s="367" t="s">
        <v>293</v>
      </c>
      <c r="BX17" s="1220"/>
    </row>
    <row r="18" spans="1:76" ht="20.25" customHeight="1">
      <c r="A18" s="1170" t="s">
        <v>63</v>
      </c>
      <c r="B18" s="1170"/>
      <c r="C18" s="1020">
        <f t="shared" si="1"/>
        <v>6107</v>
      </c>
      <c r="D18" s="1020">
        <f t="shared" si="2"/>
        <v>5654</v>
      </c>
      <c r="E18" s="1020">
        <f t="shared" si="3"/>
        <v>3720</v>
      </c>
      <c r="F18" s="1020">
        <f t="shared" si="4"/>
        <v>2777</v>
      </c>
      <c r="G18" s="1020">
        <f t="shared" si="5"/>
        <v>2819</v>
      </c>
      <c r="H18" s="1020">
        <f t="shared" si="6"/>
        <v>2049</v>
      </c>
      <c r="I18" s="1020">
        <f t="shared" si="7"/>
        <v>2785</v>
      </c>
      <c r="J18" s="1020">
        <f t="shared" si="8"/>
        <v>1933</v>
      </c>
      <c r="K18" s="1020">
        <f t="shared" si="9"/>
        <v>4360</v>
      </c>
      <c r="L18" s="1020">
        <f t="shared" si="10"/>
        <v>2842</v>
      </c>
      <c r="M18" s="1020">
        <f t="shared" si="11"/>
        <v>3084</v>
      </c>
      <c r="N18" s="1020">
        <f t="shared" si="12"/>
        <v>1253</v>
      </c>
      <c r="O18" s="1020">
        <f t="shared" si="13"/>
        <v>22875</v>
      </c>
      <c r="P18" s="1020">
        <f t="shared" si="14"/>
        <v>16508</v>
      </c>
      <c r="Q18" s="1020">
        <f t="shared" si="15"/>
        <v>39383</v>
      </c>
      <c r="R18" s="1178" t="s">
        <v>281</v>
      </c>
      <c r="S18" s="1178"/>
      <c r="T18" s="1170" t="s">
        <v>63</v>
      </c>
      <c r="U18" s="1170"/>
      <c r="V18" s="1020">
        <v>5173</v>
      </c>
      <c r="W18" s="1020">
        <v>4879</v>
      </c>
      <c r="X18" s="1020">
        <v>3325</v>
      </c>
      <c r="Y18" s="1020">
        <v>2450</v>
      </c>
      <c r="Z18" s="1020">
        <v>2487</v>
      </c>
      <c r="AA18" s="1020">
        <v>1807</v>
      </c>
      <c r="AB18" s="1020">
        <v>2471</v>
      </c>
      <c r="AC18" s="1020">
        <v>1682</v>
      </c>
      <c r="AD18" s="1020">
        <v>3935</v>
      </c>
      <c r="AE18" s="1020">
        <v>2473</v>
      </c>
      <c r="AF18" s="1020">
        <v>2852</v>
      </c>
      <c r="AG18" s="1020">
        <v>1107</v>
      </c>
      <c r="AH18" s="1020">
        <f t="shared" si="16"/>
        <v>20243</v>
      </c>
      <c r="AI18" s="1020">
        <f t="shared" si="17"/>
        <v>14398</v>
      </c>
      <c r="AJ18" s="1020">
        <f t="shared" si="18"/>
        <v>34641</v>
      </c>
      <c r="AK18" s="1178" t="s">
        <v>281</v>
      </c>
      <c r="AL18" s="1178"/>
      <c r="AM18" s="1170" t="s">
        <v>63</v>
      </c>
      <c r="AN18" s="1170"/>
      <c r="AO18" s="1020">
        <v>751</v>
      </c>
      <c r="AP18" s="1020">
        <v>656</v>
      </c>
      <c r="AQ18" s="1020">
        <v>338</v>
      </c>
      <c r="AR18" s="1020">
        <v>287</v>
      </c>
      <c r="AS18" s="1020">
        <v>282</v>
      </c>
      <c r="AT18" s="1020">
        <v>202</v>
      </c>
      <c r="AU18" s="1020">
        <v>253</v>
      </c>
      <c r="AV18" s="1020">
        <v>205</v>
      </c>
      <c r="AW18" s="1020">
        <v>367</v>
      </c>
      <c r="AX18" s="1020">
        <v>286</v>
      </c>
      <c r="AY18" s="1020">
        <v>183</v>
      </c>
      <c r="AZ18" s="1020">
        <v>111</v>
      </c>
      <c r="BA18" s="1020">
        <f t="shared" si="19"/>
        <v>2174</v>
      </c>
      <c r="BB18" s="1020">
        <f t="shared" si="20"/>
        <v>1747</v>
      </c>
      <c r="BC18" s="1020">
        <f t="shared" si="21"/>
        <v>3921</v>
      </c>
      <c r="BD18" s="1178" t="s">
        <v>281</v>
      </c>
      <c r="BE18" s="1178"/>
      <c r="BF18" s="1170" t="s">
        <v>63</v>
      </c>
      <c r="BG18" s="1170"/>
      <c r="BH18" s="1020">
        <v>183</v>
      </c>
      <c r="BI18" s="1020">
        <v>119</v>
      </c>
      <c r="BJ18" s="1020">
        <v>57</v>
      </c>
      <c r="BK18" s="1020">
        <v>40</v>
      </c>
      <c r="BL18" s="1020">
        <v>50</v>
      </c>
      <c r="BM18" s="1020">
        <v>40</v>
      </c>
      <c r="BN18" s="1020">
        <v>61</v>
      </c>
      <c r="BO18" s="1020">
        <v>46</v>
      </c>
      <c r="BP18" s="1020">
        <v>58</v>
      </c>
      <c r="BQ18" s="1020">
        <v>83</v>
      </c>
      <c r="BR18" s="1020">
        <v>49</v>
      </c>
      <c r="BS18" s="1020">
        <v>35</v>
      </c>
      <c r="BT18" s="1020">
        <f t="shared" si="22"/>
        <v>458</v>
      </c>
      <c r="BU18" s="1020">
        <f t="shared" si="23"/>
        <v>363</v>
      </c>
      <c r="BV18" s="1020">
        <f t="shared" si="24"/>
        <v>821</v>
      </c>
      <c r="BW18" s="1178" t="s">
        <v>281</v>
      </c>
      <c r="BX18" s="1178"/>
    </row>
    <row r="19" spans="1:76" ht="20.25" customHeight="1">
      <c r="A19" s="1170" t="s">
        <v>64</v>
      </c>
      <c r="B19" s="1170"/>
      <c r="C19" s="1020">
        <f t="shared" si="1"/>
        <v>10443</v>
      </c>
      <c r="D19" s="1020">
        <f t="shared" si="2"/>
        <v>5588</v>
      </c>
      <c r="E19" s="1020">
        <f t="shared" si="3"/>
        <v>5510</v>
      </c>
      <c r="F19" s="1020">
        <f t="shared" si="4"/>
        <v>3716</v>
      </c>
      <c r="G19" s="1020">
        <f t="shared" si="5"/>
        <v>5226</v>
      </c>
      <c r="H19" s="1020">
        <f t="shared" si="6"/>
        <v>3210</v>
      </c>
      <c r="I19" s="1020">
        <f t="shared" si="7"/>
        <v>6911</v>
      </c>
      <c r="J19" s="1020">
        <f t="shared" si="8"/>
        <v>4194</v>
      </c>
      <c r="K19" s="1020">
        <f t="shared" si="9"/>
        <v>12446</v>
      </c>
      <c r="L19" s="1020">
        <f t="shared" si="10"/>
        <v>7405</v>
      </c>
      <c r="M19" s="1020">
        <f t="shared" si="11"/>
        <v>1517</v>
      </c>
      <c r="N19" s="1020">
        <f t="shared" si="12"/>
        <v>2056</v>
      </c>
      <c r="O19" s="1020">
        <f t="shared" si="13"/>
        <v>42053</v>
      </c>
      <c r="P19" s="1020">
        <f t="shared" si="14"/>
        <v>26169</v>
      </c>
      <c r="Q19" s="1020">
        <f t="shared" si="15"/>
        <v>68222</v>
      </c>
      <c r="R19" s="1178" t="s">
        <v>177</v>
      </c>
      <c r="S19" s="1178"/>
      <c r="T19" s="1170" t="s">
        <v>64</v>
      </c>
      <c r="U19" s="1170"/>
      <c r="V19" s="1020">
        <v>8636</v>
      </c>
      <c r="W19" s="1020">
        <v>4081</v>
      </c>
      <c r="X19" s="1020">
        <v>4281</v>
      </c>
      <c r="Y19" s="1020">
        <v>2511</v>
      </c>
      <c r="Z19" s="1020">
        <v>4039</v>
      </c>
      <c r="AA19" s="1020">
        <v>1874</v>
      </c>
      <c r="AB19" s="1020">
        <v>5405</v>
      </c>
      <c r="AC19" s="1020">
        <v>2411</v>
      </c>
      <c r="AD19" s="1020">
        <v>10349</v>
      </c>
      <c r="AE19" s="1020">
        <v>4538</v>
      </c>
      <c r="AF19" s="1020">
        <v>1167</v>
      </c>
      <c r="AG19" s="1020">
        <v>1417</v>
      </c>
      <c r="AH19" s="1020">
        <f t="shared" si="16"/>
        <v>33877</v>
      </c>
      <c r="AI19" s="1020">
        <f t="shared" si="17"/>
        <v>16832</v>
      </c>
      <c r="AJ19" s="1020">
        <f t="shared" si="18"/>
        <v>50709</v>
      </c>
      <c r="AK19" s="1178" t="s">
        <v>177</v>
      </c>
      <c r="AL19" s="1178"/>
      <c r="AM19" s="1170" t="s">
        <v>64</v>
      </c>
      <c r="AN19" s="1170"/>
      <c r="AO19" s="1020">
        <v>1705</v>
      </c>
      <c r="AP19" s="1020">
        <v>1404</v>
      </c>
      <c r="AQ19" s="1020">
        <v>1160</v>
      </c>
      <c r="AR19" s="1020">
        <v>1150</v>
      </c>
      <c r="AS19" s="1020">
        <v>1127</v>
      </c>
      <c r="AT19" s="1020">
        <v>1285</v>
      </c>
      <c r="AU19" s="1020">
        <v>1439</v>
      </c>
      <c r="AV19" s="1020">
        <v>1721</v>
      </c>
      <c r="AW19" s="1020">
        <v>2050</v>
      </c>
      <c r="AX19" s="1020">
        <v>2797</v>
      </c>
      <c r="AY19" s="1020">
        <v>335</v>
      </c>
      <c r="AZ19" s="1020">
        <v>613</v>
      </c>
      <c r="BA19" s="1020">
        <f t="shared" si="19"/>
        <v>7816</v>
      </c>
      <c r="BB19" s="1020">
        <f t="shared" si="20"/>
        <v>8970</v>
      </c>
      <c r="BC19" s="1020">
        <f t="shared" si="21"/>
        <v>16786</v>
      </c>
      <c r="BD19" s="1178" t="s">
        <v>177</v>
      </c>
      <c r="BE19" s="1178"/>
      <c r="BF19" s="1170" t="s">
        <v>64</v>
      </c>
      <c r="BG19" s="1170"/>
      <c r="BH19" s="1020">
        <v>102</v>
      </c>
      <c r="BI19" s="1020">
        <v>103</v>
      </c>
      <c r="BJ19" s="1020">
        <v>69</v>
      </c>
      <c r="BK19" s="1020">
        <v>55</v>
      </c>
      <c r="BL19" s="1020">
        <v>60</v>
      </c>
      <c r="BM19" s="1020">
        <v>51</v>
      </c>
      <c r="BN19" s="1020">
        <v>67</v>
      </c>
      <c r="BO19" s="1020">
        <v>62</v>
      </c>
      <c r="BP19" s="1020">
        <v>47</v>
      </c>
      <c r="BQ19" s="1020">
        <v>70</v>
      </c>
      <c r="BR19" s="1020">
        <v>15</v>
      </c>
      <c r="BS19" s="1020">
        <v>26</v>
      </c>
      <c r="BT19" s="1020">
        <f t="shared" si="22"/>
        <v>360</v>
      </c>
      <c r="BU19" s="1020">
        <f t="shared" si="23"/>
        <v>367</v>
      </c>
      <c r="BV19" s="1020">
        <f t="shared" si="24"/>
        <v>727</v>
      </c>
      <c r="BW19" s="1178" t="s">
        <v>177</v>
      </c>
      <c r="BX19" s="1178"/>
    </row>
    <row r="20" spans="1:76" ht="20.25" customHeight="1">
      <c r="A20" s="1170" t="s">
        <v>65</v>
      </c>
      <c r="B20" s="1170"/>
      <c r="C20" s="1020">
        <f t="shared" si="1"/>
        <v>16248</v>
      </c>
      <c r="D20" s="1020">
        <f t="shared" si="2"/>
        <v>3963</v>
      </c>
      <c r="E20" s="1020">
        <f t="shared" si="3"/>
        <v>3403</v>
      </c>
      <c r="F20" s="1020">
        <f t="shared" si="4"/>
        <v>2590</v>
      </c>
      <c r="G20" s="1020">
        <f t="shared" si="5"/>
        <v>3649</v>
      </c>
      <c r="H20" s="1020">
        <f t="shared" si="6"/>
        <v>2138</v>
      </c>
      <c r="I20" s="1020">
        <f t="shared" si="7"/>
        <v>5605</v>
      </c>
      <c r="J20" s="1020">
        <f t="shared" si="8"/>
        <v>3087</v>
      </c>
      <c r="K20" s="1020">
        <f t="shared" si="9"/>
        <v>24128</v>
      </c>
      <c r="L20" s="1020">
        <f t="shared" si="10"/>
        <v>6561</v>
      </c>
      <c r="M20" s="1020">
        <f t="shared" si="11"/>
        <v>5377</v>
      </c>
      <c r="N20" s="1020">
        <f t="shared" si="12"/>
        <v>2324</v>
      </c>
      <c r="O20" s="1020">
        <f t="shared" si="13"/>
        <v>58410</v>
      </c>
      <c r="P20" s="1020">
        <f t="shared" si="14"/>
        <v>20663</v>
      </c>
      <c r="Q20" s="1020">
        <f t="shared" si="15"/>
        <v>79073</v>
      </c>
      <c r="R20" s="1178" t="s">
        <v>178</v>
      </c>
      <c r="S20" s="1178"/>
      <c r="T20" s="1170"/>
      <c r="U20" s="1170"/>
      <c r="V20" s="1020">
        <v>10354</v>
      </c>
      <c r="W20" s="1020">
        <v>2710</v>
      </c>
      <c r="X20" s="1020">
        <v>2551</v>
      </c>
      <c r="Y20" s="1020">
        <v>1986</v>
      </c>
      <c r="Z20" s="1020">
        <v>2781</v>
      </c>
      <c r="AA20" s="1020">
        <v>1598</v>
      </c>
      <c r="AB20" s="1020">
        <v>4428</v>
      </c>
      <c r="AC20" s="1020">
        <v>2350</v>
      </c>
      <c r="AD20" s="1020">
        <v>19512</v>
      </c>
      <c r="AE20" s="1020">
        <v>5111</v>
      </c>
      <c r="AF20" s="1020">
        <v>4708</v>
      </c>
      <c r="AG20" s="1020">
        <v>1904</v>
      </c>
      <c r="AH20" s="1020">
        <f t="shared" si="16"/>
        <v>44334</v>
      </c>
      <c r="AI20" s="1020">
        <f t="shared" si="17"/>
        <v>15659</v>
      </c>
      <c r="AJ20" s="1020">
        <f t="shared" si="18"/>
        <v>59993</v>
      </c>
      <c r="AK20" s="1178" t="s">
        <v>178</v>
      </c>
      <c r="AL20" s="1178"/>
      <c r="AM20" s="1170" t="s">
        <v>65</v>
      </c>
      <c r="AN20" s="1170"/>
      <c r="AO20" s="1020">
        <v>4496</v>
      </c>
      <c r="AP20" s="1020">
        <v>792</v>
      </c>
      <c r="AQ20" s="1020">
        <v>625</v>
      </c>
      <c r="AR20" s="1020">
        <v>415</v>
      </c>
      <c r="AS20" s="1020">
        <v>653</v>
      </c>
      <c r="AT20" s="1020">
        <v>411</v>
      </c>
      <c r="AU20" s="1020">
        <v>918</v>
      </c>
      <c r="AV20" s="1020">
        <v>561</v>
      </c>
      <c r="AW20" s="1020">
        <v>4041</v>
      </c>
      <c r="AX20" s="1020">
        <v>1217</v>
      </c>
      <c r="AY20" s="1020">
        <v>535</v>
      </c>
      <c r="AZ20" s="1020">
        <v>313</v>
      </c>
      <c r="BA20" s="1020">
        <f t="shared" si="19"/>
        <v>11268</v>
      </c>
      <c r="BB20" s="1020">
        <f t="shared" si="20"/>
        <v>3709</v>
      </c>
      <c r="BC20" s="1020">
        <f t="shared" si="21"/>
        <v>14977</v>
      </c>
      <c r="BD20" s="1178" t="s">
        <v>178</v>
      </c>
      <c r="BE20" s="1178"/>
      <c r="BF20" s="1170" t="s">
        <v>65</v>
      </c>
      <c r="BG20" s="1170"/>
      <c r="BH20" s="1020">
        <v>1398</v>
      </c>
      <c r="BI20" s="1020">
        <v>461</v>
      </c>
      <c r="BJ20" s="1020">
        <v>227</v>
      </c>
      <c r="BK20" s="1020">
        <v>189</v>
      </c>
      <c r="BL20" s="1020">
        <v>215</v>
      </c>
      <c r="BM20" s="1020">
        <v>129</v>
      </c>
      <c r="BN20" s="1020">
        <v>259</v>
      </c>
      <c r="BO20" s="1020">
        <v>176</v>
      </c>
      <c r="BP20" s="1020">
        <v>575</v>
      </c>
      <c r="BQ20" s="1020">
        <v>233</v>
      </c>
      <c r="BR20" s="1020">
        <v>134</v>
      </c>
      <c r="BS20" s="1020">
        <v>107</v>
      </c>
      <c r="BT20" s="1020">
        <f t="shared" si="22"/>
        <v>2808</v>
      </c>
      <c r="BU20" s="1020">
        <f t="shared" si="23"/>
        <v>1295</v>
      </c>
      <c r="BV20" s="1020">
        <f t="shared" si="24"/>
        <v>4103</v>
      </c>
      <c r="BW20" s="1178" t="s">
        <v>178</v>
      </c>
      <c r="BX20" s="1178"/>
    </row>
    <row r="21" spans="1:76" ht="20.25" customHeight="1">
      <c r="A21" s="1170" t="s">
        <v>66</v>
      </c>
      <c r="B21" s="1170"/>
      <c r="C21" s="1020">
        <f t="shared" si="1"/>
        <v>5522</v>
      </c>
      <c r="D21" s="1020">
        <f t="shared" si="2"/>
        <v>4637</v>
      </c>
      <c r="E21" s="1020">
        <f t="shared" si="3"/>
        <v>4468</v>
      </c>
      <c r="F21" s="1020">
        <f t="shared" si="4"/>
        <v>3340</v>
      </c>
      <c r="G21" s="1020">
        <f t="shared" si="5"/>
        <v>4352</v>
      </c>
      <c r="H21" s="1020">
        <f t="shared" si="6"/>
        <v>2919</v>
      </c>
      <c r="I21" s="1020">
        <f t="shared" si="7"/>
        <v>5515</v>
      </c>
      <c r="J21" s="1020">
        <f t="shared" si="8"/>
        <v>3431</v>
      </c>
      <c r="K21" s="1020">
        <f t="shared" si="9"/>
        <v>9199</v>
      </c>
      <c r="L21" s="1020">
        <f t="shared" si="10"/>
        <v>6452</v>
      </c>
      <c r="M21" s="1020">
        <f t="shared" si="11"/>
        <v>7081</v>
      </c>
      <c r="N21" s="1020">
        <f t="shared" si="12"/>
        <v>3221</v>
      </c>
      <c r="O21" s="1020">
        <f t="shared" si="13"/>
        <v>36137</v>
      </c>
      <c r="P21" s="1020">
        <f t="shared" si="14"/>
        <v>24000</v>
      </c>
      <c r="Q21" s="1020">
        <f t="shared" si="15"/>
        <v>60137</v>
      </c>
      <c r="R21" s="1178" t="s">
        <v>285</v>
      </c>
      <c r="S21" s="1178"/>
      <c r="T21" s="1170" t="s">
        <v>66</v>
      </c>
      <c r="U21" s="1170"/>
      <c r="V21" s="1020">
        <v>3704</v>
      </c>
      <c r="W21" s="1020">
        <v>3385</v>
      </c>
      <c r="X21" s="1020">
        <v>3534</v>
      </c>
      <c r="Y21" s="1020">
        <v>2629</v>
      </c>
      <c r="Z21" s="1020">
        <v>3417</v>
      </c>
      <c r="AA21" s="1020">
        <v>2301</v>
      </c>
      <c r="AB21" s="1020">
        <v>4257</v>
      </c>
      <c r="AC21" s="1020">
        <v>2629</v>
      </c>
      <c r="AD21" s="1020">
        <v>7369</v>
      </c>
      <c r="AE21" s="1020">
        <v>5135</v>
      </c>
      <c r="AF21" s="1020">
        <v>5945</v>
      </c>
      <c r="AG21" s="1020">
        <v>2414</v>
      </c>
      <c r="AH21" s="1020">
        <f t="shared" si="16"/>
        <v>28226</v>
      </c>
      <c r="AI21" s="1020">
        <f t="shared" si="17"/>
        <v>18493</v>
      </c>
      <c r="AJ21" s="1020">
        <f t="shared" si="18"/>
        <v>46719</v>
      </c>
      <c r="AK21" s="1178" t="s">
        <v>285</v>
      </c>
      <c r="AL21" s="1178"/>
      <c r="AM21" s="1170" t="s">
        <v>66</v>
      </c>
      <c r="AN21" s="1170"/>
      <c r="AO21" s="1020">
        <v>1777</v>
      </c>
      <c r="AP21" s="1020">
        <v>1168</v>
      </c>
      <c r="AQ21" s="1020">
        <v>902</v>
      </c>
      <c r="AR21" s="1020">
        <v>661</v>
      </c>
      <c r="AS21" s="1020">
        <v>916</v>
      </c>
      <c r="AT21" s="1020">
        <v>587</v>
      </c>
      <c r="AU21" s="1020">
        <v>1225</v>
      </c>
      <c r="AV21" s="1020">
        <v>774</v>
      </c>
      <c r="AW21" s="1020">
        <v>1788</v>
      </c>
      <c r="AX21" s="1020">
        <v>1288</v>
      </c>
      <c r="AY21" s="1020">
        <v>1111</v>
      </c>
      <c r="AZ21" s="1020">
        <v>784</v>
      </c>
      <c r="BA21" s="1020">
        <f t="shared" si="19"/>
        <v>7719</v>
      </c>
      <c r="BB21" s="1020">
        <f t="shared" si="20"/>
        <v>5262</v>
      </c>
      <c r="BC21" s="1020">
        <f t="shared" si="21"/>
        <v>12981</v>
      </c>
      <c r="BD21" s="1178" t="s">
        <v>285</v>
      </c>
      <c r="BE21" s="1178"/>
      <c r="BF21" s="1170" t="s">
        <v>66</v>
      </c>
      <c r="BG21" s="1170"/>
      <c r="BH21" s="1020">
        <v>41</v>
      </c>
      <c r="BI21" s="1020">
        <v>84</v>
      </c>
      <c r="BJ21" s="1020">
        <v>32</v>
      </c>
      <c r="BK21" s="1020">
        <v>50</v>
      </c>
      <c r="BL21" s="1020">
        <v>19</v>
      </c>
      <c r="BM21" s="1020">
        <v>31</v>
      </c>
      <c r="BN21" s="1020">
        <v>33</v>
      </c>
      <c r="BO21" s="1020">
        <v>28</v>
      </c>
      <c r="BP21" s="1020">
        <v>42</v>
      </c>
      <c r="BQ21" s="1020">
        <v>29</v>
      </c>
      <c r="BR21" s="1020">
        <v>25</v>
      </c>
      <c r="BS21" s="1020">
        <v>23</v>
      </c>
      <c r="BT21" s="1020">
        <f t="shared" si="22"/>
        <v>192</v>
      </c>
      <c r="BU21" s="1020">
        <f t="shared" si="23"/>
        <v>245</v>
      </c>
      <c r="BV21" s="1020">
        <f t="shared" si="24"/>
        <v>437</v>
      </c>
      <c r="BW21" s="1178" t="s">
        <v>285</v>
      </c>
      <c r="BX21" s="1178"/>
    </row>
    <row r="22" spans="1:76" ht="20.25" customHeight="1">
      <c r="A22" s="1170" t="s">
        <v>133</v>
      </c>
      <c r="B22" s="1170"/>
      <c r="C22" s="1020">
        <f t="shared" si="1"/>
        <v>3376</v>
      </c>
      <c r="D22" s="1020">
        <f t="shared" si="2"/>
        <v>2650</v>
      </c>
      <c r="E22" s="1020">
        <f t="shared" si="3"/>
        <v>2629</v>
      </c>
      <c r="F22" s="1020">
        <f t="shared" si="4"/>
        <v>2141</v>
      </c>
      <c r="G22" s="1020">
        <f t="shared" si="5"/>
        <v>2557</v>
      </c>
      <c r="H22" s="1020">
        <f t="shared" si="6"/>
        <v>1562</v>
      </c>
      <c r="I22" s="1020">
        <f t="shared" si="7"/>
        <v>2995</v>
      </c>
      <c r="J22" s="1020">
        <f t="shared" si="8"/>
        <v>1865</v>
      </c>
      <c r="K22" s="1020">
        <f t="shared" si="9"/>
        <v>6775</v>
      </c>
      <c r="L22" s="1020">
        <f t="shared" si="10"/>
        <v>4623</v>
      </c>
      <c r="M22" s="1020">
        <f t="shared" si="11"/>
        <v>2303</v>
      </c>
      <c r="N22" s="1020">
        <v>1116</v>
      </c>
      <c r="O22" s="1020">
        <f t="shared" si="13"/>
        <v>20635</v>
      </c>
      <c r="P22" s="1020">
        <f t="shared" si="14"/>
        <v>13957</v>
      </c>
      <c r="Q22" s="1020">
        <f t="shared" si="15"/>
        <v>34592</v>
      </c>
      <c r="R22" s="1178" t="s">
        <v>853</v>
      </c>
      <c r="S22" s="1178"/>
      <c r="T22" s="1170" t="s">
        <v>133</v>
      </c>
      <c r="U22" s="1170"/>
      <c r="V22" s="1020">
        <v>2654</v>
      </c>
      <c r="W22" s="1020">
        <v>2164</v>
      </c>
      <c r="X22" s="1020">
        <v>2058</v>
      </c>
      <c r="Y22" s="1020">
        <v>1503</v>
      </c>
      <c r="Z22" s="1020">
        <v>2195</v>
      </c>
      <c r="AA22" s="1020">
        <v>1139</v>
      </c>
      <c r="AB22" s="1020">
        <v>2624</v>
      </c>
      <c r="AC22" s="1020">
        <v>1471</v>
      </c>
      <c r="AD22" s="1020">
        <v>5858</v>
      </c>
      <c r="AE22" s="1020">
        <v>3787</v>
      </c>
      <c r="AF22" s="1020">
        <v>1748</v>
      </c>
      <c r="AG22" s="1020">
        <v>501</v>
      </c>
      <c r="AH22" s="1020">
        <f t="shared" si="16"/>
        <v>17137</v>
      </c>
      <c r="AI22" s="1020">
        <f t="shared" si="17"/>
        <v>10565</v>
      </c>
      <c r="AJ22" s="1020">
        <f t="shared" si="18"/>
        <v>27702</v>
      </c>
      <c r="AK22" s="1178" t="s">
        <v>853</v>
      </c>
      <c r="AL22" s="1178"/>
      <c r="AM22" s="1170" t="s">
        <v>133</v>
      </c>
      <c r="AN22" s="1170"/>
      <c r="AO22" s="1020">
        <v>686</v>
      </c>
      <c r="AP22" s="1020">
        <v>450</v>
      </c>
      <c r="AQ22" s="1020">
        <v>519</v>
      </c>
      <c r="AR22" s="1020">
        <v>609</v>
      </c>
      <c r="AS22" s="1020">
        <v>318</v>
      </c>
      <c r="AT22" s="1020">
        <v>386</v>
      </c>
      <c r="AU22" s="1020">
        <v>344</v>
      </c>
      <c r="AV22" s="1020">
        <v>360</v>
      </c>
      <c r="AW22" s="1020">
        <v>841</v>
      </c>
      <c r="AX22" s="1020">
        <v>770</v>
      </c>
      <c r="AY22" s="1020">
        <v>394</v>
      </c>
      <c r="AZ22" s="1020">
        <v>344</v>
      </c>
      <c r="BA22" s="1020">
        <f t="shared" si="19"/>
        <v>3102</v>
      </c>
      <c r="BB22" s="1020">
        <f t="shared" si="20"/>
        <v>2919</v>
      </c>
      <c r="BC22" s="1020">
        <f t="shared" si="21"/>
        <v>6021</v>
      </c>
      <c r="BD22" s="1178" t="s">
        <v>853</v>
      </c>
      <c r="BE22" s="1178"/>
      <c r="BF22" s="1170" t="s">
        <v>133</v>
      </c>
      <c r="BG22" s="1170"/>
      <c r="BH22" s="1020">
        <v>36</v>
      </c>
      <c r="BI22" s="1020">
        <v>36</v>
      </c>
      <c r="BJ22" s="1020">
        <v>52</v>
      </c>
      <c r="BK22" s="1020">
        <v>29</v>
      </c>
      <c r="BL22" s="1020">
        <v>44</v>
      </c>
      <c r="BM22" s="1020">
        <v>37</v>
      </c>
      <c r="BN22" s="1020">
        <v>27</v>
      </c>
      <c r="BO22" s="1020">
        <v>34</v>
      </c>
      <c r="BP22" s="1020">
        <v>76</v>
      </c>
      <c r="BQ22" s="1020">
        <v>66</v>
      </c>
      <c r="BR22" s="1020">
        <v>161</v>
      </c>
      <c r="BS22" s="1020">
        <v>271</v>
      </c>
      <c r="BT22" s="1020">
        <f t="shared" si="22"/>
        <v>396</v>
      </c>
      <c r="BU22" s="1020">
        <f t="shared" si="23"/>
        <v>473</v>
      </c>
      <c r="BV22" s="1020">
        <f t="shared" si="24"/>
        <v>869</v>
      </c>
      <c r="BW22" s="1178" t="s">
        <v>853</v>
      </c>
      <c r="BX22" s="1178"/>
    </row>
    <row r="23" spans="1:76" ht="20.25" customHeight="1">
      <c r="A23" s="1170" t="s">
        <v>68</v>
      </c>
      <c r="B23" s="1170"/>
      <c r="C23" s="1020">
        <f t="shared" si="1"/>
        <v>3229</v>
      </c>
      <c r="D23" s="1020">
        <f t="shared" si="2"/>
        <v>1834</v>
      </c>
      <c r="E23" s="1020">
        <f t="shared" si="3"/>
        <v>2237</v>
      </c>
      <c r="F23" s="1020">
        <f t="shared" si="4"/>
        <v>1424</v>
      </c>
      <c r="G23" s="1020">
        <f t="shared" si="5"/>
        <v>2243</v>
      </c>
      <c r="H23" s="1020">
        <f t="shared" si="6"/>
        <v>1204</v>
      </c>
      <c r="I23" s="1020">
        <f t="shared" si="7"/>
        <v>3090</v>
      </c>
      <c r="J23" s="1020">
        <f t="shared" si="8"/>
        <v>1666</v>
      </c>
      <c r="K23" s="1020">
        <f t="shared" si="9"/>
        <v>6080</v>
      </c>
      <c r="L23" s="1020">
        <f t="shared" si="10"/>
        <v>3571</v>
      </c>
      <c r="M23" s="1020">
        <f t="shared" si="11"/>
        <v>2405</v>
      </c>
      <c r="N23" s="1020">
        <f t="shared" si="12"/>
        <v>941</v>
      </c>
      <c r="O23" s="1020">
        <f t="shared" si="13"/>
        <v>19284</v>
      </c>
      <c r="P23" s="1020">
        <f t="shared" si="14"/>
        <v>10640</v>
      </c>
      <c r="Q23" s="1020">
        <f t="shared" si="15"/>
        <v>29924</v>
      </c>
      <c r="R23" s="1178" t="s">
        <v>287</v>
      </c>
      <c r="S23" s="1178"/>
      <c r="T23" s="1170" t="s">
        <v>68</v>
      </c>
      <c r="U23" s="1170"/>
      <c r="V23" s="1020">
        <v>2217</v>
      </c>
      <c r="W23" s="1020">
        <v>1494</v>
      </c>
      <c r="X23" s="1020">
        <v>1747</v>
      </c>
      <c r="Y23" s="1020">
        <v>991</v>
      </c>
      <c r="Z23" s="1020">
        <v>1878</v>
      </c>
      <c r="AA23" s="1020">
        <v>884</v>
      </c>
      <c r="AB23" s="1020">
        <v>2713</v>
      </c>
      <c r="AC23" s="1020">
        <v>1241</v>
      </c>
      <c r="AD23" s="1020">
        <v>5384</v>
      </c>
      <c r="AE23" s="1020">
        <v>2909</v>
      </c>
      <c r="AF23" s="1020">
        <v>2004</v>
      </c>
      <c r="AG23" s="1020">
        <v>558</v>
      </c>
      <c r="AH23" s="1020">
        <f t="shared" si="16"/>
        <v>15943</v>
      </c>
      <c r="AI23" s="1020">
        <f t="shared" si="17"/>
        <v>8077</v>
      </c>
      <c r="AJ23" s="1020">
        <f t="shared" si="18"/>
        <v>24020</v>
      </c>
      <c r="AK23" s="1178" t="s">
        <v>287</v>
      </c>
      <c r="AL23" s="1178"/>
      <c r="AM23" s="1170" t="s">
        <v>68</v>
      </c>
      <c r="AN23" s="1170"/>
      <c r="AO23" s="1020">
        <v>710</v>
      </c>
      <c r="AP23" s="1020">
        <v>272</v>
      </c>
      <c r="AQ23" s="1020">
        <v>320</v>
      </c>
      <c r="AR23" s="1020">
        <v>276</v>
      </c>
      <c r="AS23" s="1020">
        <v>313</v>
      </c>
      <c r="AT23" s="1020">
        <v>249</v>
      </c>
      <c r="AU23" s="1020">
        <v>323</v>
      </c>
      <c r="AV23" s="1020">
        <v>345</v>
      </c>
      <c r="AW23" s="1020">
        <v>489</v>
      </c>
      <c r="AX23" s="1020">
        <v>425</v>
      </c>
      <c r="AY23" s="1020">
        <v>326</v>
      </c>
      <c r="AZ23" s="1020">
        <v>287</v>
      </c>
      <c r="BA23" s="1020">
        <f t="shared" si="19"/>
        <v>2481</v>
      </c>
      <c r="BB23" s="1020">
        <f t="shared" si="20"/>
        <v>1854</v>
      </c>
      <c r="BC23" s="1020">
        <f t="shared" si="21"/>
        <v>4335</v>
      </c>
      <c r="BD23" s="1178" t="s">
        <v>287</v>
      </c>
      <c r="BE23" s="1178"/>
      <c r="BF23" s="1170" t="s">
        <v>68</v>
      </c>
      <c r="BG23" s="1170"/>
      <c r="BH23" s="1020">
        <v>302</v>
      </c>
      <c r="BI23" s="1020">
        <v>68</v>
      </c>
      <c r="BJ23" s="1020">
        <v>170</v>
      </c>
      <c r="BK23" s="1020">
        <v>157</v>
      </c>
      <c r="BL23" s="1020">
        <v>52</v>
      </c>
      <c r="BM23" s="1020">
        <v>71</v>
      </c>
      <c r="BN23" s="1020">
        <v>54</v>
      </c>
      <c r="BO23" s="1020">
        <v>80</v>
      </c>
      <c r="BP23" s="1020">
        <v>207</v>
      </c>
      <c r="BQ23" s="1020">
        <v>237</v>
      </c>
      <c r="BR23" s="1020">
        <v>75</v>
      </c>
      <c r="BS23" s="1020">
        <v>96</v>
      </c>
      <c r="BT23" s="1020">
        <f t="shared" si="22"/>
        <v>860</v>
      </c>
      <c r="BU23" s="1020">
        <f t="shared" si="23"/>
        <v>709</v>
      </c>
      <c r="BV23" s="1020">
        <f t="shared" si="24"/>
        <v>1569</v>
      </c>
      <c r="BW23" s="1178" t="s">
        <v>287</v>
      </c>
      <c r="BX23" s="1178"/>
    </row>
    <row r="24" spans="1:76" ht="20.25" customHeight="1">
      <c r="A24" s="1170" t="s">
        <v>69</v>
      </c>
      <c r="B24" s="1170"/>
      <c r="C24" s="1020">
        <f t="shared" si="1"/>
        <v>4895</v>
      </c>
      <c r="D24" s="1020">
        <f t="shared" si="2"/>
        <v>3579</v>
      </c>
      <c r="E24" s="1020">
        <f t="shared" si="3"/>
        <v>3464</v>
      </c>
      <c r="F24" s="1020">
        <f t="shared" si="4"/>
        <v>2069</v>
      </c>
      <c r="G24" s="1020">
        <f t="shared" si="5"/>
        <v>3152</v>
      </c>
      <c r="H24" s="1020">
        <f t="shared" si="6"/>
        <v>1492</v>
      </c>
      <c r="I24" s="1020">
        <f t="shared" si="7"/>
        <v>4125</v>
      </c>
      <c r="J24" s="1020">
        <f t="shared" si="8"/>
        <v>2008</v>
      </c>
      <c r="K24" s="1020">
        <f t="shared" si="9"/>
        <v>9114</v>
      </c>
      <c r="L24" s="1020">
        <f t="shared" si="10"/>
        <v>4878</v>
      </c>
      <c r="M24" s="1020">
        <f t="shared" si="11"/>
        <v>2487</v>
      </c>
      <c r="N24" s="1020">
        <f t="shared" si="12"/>
        <v>850</v>
      </c>
      <c r="O24" s="1020">
        <f t="shared" si="13"/>
        <v>27237</v>
      </c>
      <c r="P24" s="1020">
        <f t="shared" si="14"/>
        <v>14876</v>
      </c>
      <c r="Q24" s="1020">
        <f t="shared" si="15"/>
        <v>42113</v>
      </c>
      <c r="R24" s="1178" t="s">
        <v>182</v>
      </c>
      <c r="S24" s="1178"/>
      <c r="T24" s="1170" t="s">
        <v>69</v>
      </c>
      <c r="U24" s="1170"/>
      <c r="V24" s="1020">
        <v>4357</v>
      </c>
      <c r="W24" s="1020">
        <v>3211</v>
      </c>
      <c r="X24" s="1020">
        <v>3225</v>
      </c>
      <c r="Y24" s="1020">
        <v>1881</v>
      </c>
      <c r="Z24" s="1020">
        <v>2939</v>
      </c>
      <c r="AA24" s="1020">
        <v>1337</v>
      </c>
      <c r="AB24" s="1020">
        <v>3922</v>
      </c>
      <c r="AC24" s="1020">
        <v>1803</v>
      </c>
      <c r="AD24" s="1020">
        <v>8612</v>
      </c>
      <c r="AE24" s="1020">
        <v>4551</v>
      </c>
      <c r="AF24" s="1020">
        <v>2395</v>
      </c>
      <c r="AG24" s="1020">
        <v>775</v>
      </c>
      <c r="AH24" s="1020">
        <f t="shared" si="16"/>
        <v>25450</v>
      </c>
      <c r="AI24" s="1020">
        <f t="shared" si="17"/>
        <v>13558</v>
      </c>
      <c r="AJ24" s="1020">
        <f t="shared" si="18"/>
        <v>39008</v>
      </c>
      <c r="AK24" s="1178" t="s">
        <v>182</v>
      </c>
      <c r="AL24" s="1178"/>
      <c r="AM24" s="1170" t="s">
        <v>69</v>
      </c>
      <c r="AN24" s="1170"/>
      <c r="AO24" s="1020">
        <v>424</v>
      </c>
      <c r="AP24" s="1020">
        <v>290</v>
      </c>
      <c r="AQ24" s="1020">
        <v>168</v>
      </c>
      <c r="AR24" s="1020">
        <v>138</v>
      </c>
      <c r="AS24" s="1020">
        <v>156</v>
      </c>
      <c r="AT24" s="1020">
        <v>123</v>
      </c>
      <c r="AU24" s="1020">
        <v>158</v>
      </c>
      <c r="AV24" s="1020">
        <v>164</v>
      </c>
      <c r="AW24" s="1020">
        <v>387</v>
      </c>
      <c r="AX24" s="1020">
        <v>239</v>
      </c>
      <c r="AY24" s="1020">
        <v>75</v>
      </c>
      <c r="AZ24" s="1020">
        <v>53</v>
      </c>
      <c r="BA24" s="1020">
        <f t="shared" si="19"/>
        <v>1368</v>
      </c>
      <c r="BB24" s="1020">
        <f t="shared" si="20"/>
        <v>1007</v>
      </c>
      <c r="BC24" s="1020">
        <f t="shared" si="21"/>
        <v>2375</v>
      </c>
      <c r="BD24" s="1178" t="s">
        <v>182</v>
      </c>
      <c r="BE24" s="1178"/>
      <c r="BF24" s="1170" t="s">
        <v>69</v>
      </c>
      <c r="BG24" s="1170"/>
      <c r="BH24" s="1020">
        <v>114</v>
      </c>
      <c r="BI24" s="1020">
        <v>78</v>
      </c>
      <c r="BJ24" s="1020">
        <v>71</v>
      </c>
      <c r="BK24" s="1020">
        <v>50</v>
      </c>
      <c r="BL24" s="1020">
        <v>57</v>
      </c>
      <c r="BM24" s="1020">
        <v>32</v>
      </c>
      <c r="BN24" s="1020">
        <v>45</v>
      </c>
      <c r="BO24" s="1020">
        <v>41</v>
      </c>
      <c r="BP24" s="1020">
        <v>115</v>
      </c>
      <c r="BQ24" s="1020">
        <v>88</v>
      </c>
      <c r="BR24" s="1020">
        <v>17</v>
      </c>
      <c r="BS24" s="1020">
        <v>22</v>
      </c>
      <c r="BT24" s="1020">
        <f t="shared" si="22"/>
        <v>419</v>
      </c>
      <c r="BU24" s="1020">
        <f t="shared" si="23"/>
        <v>311</v>
      </c>
      <c r="BV24" s="1020">
        <f t="shared" si="24"/>
        <v>730</v>
      </c>
      <c r="BW24" s="1178" t="s">
        <v>182</v>
      </c>
      <c r="BX24" s="1178"/>
    </row>
    <row r="25" spans="1:76" ht="20.25" customHeight="1">
      <c r="A25" s="1170" t="s">
        <v>70</v>
      </c>
      <c r="B25" s="1170"/>
      <c r="C25" s="1020">
        <f t="shared" si="1"/>
        <v>5323</v>
      </c>
      <c r="D25" s="1020">
        <f t="shared" si="2"/>
        <v>3769</v>
      </c>
      <c r="E25" s="1020">
        <f t="shared" si="3"/>
        <v>4113</v>
      </c>
      <c r="F25" s="1020">
        <f t="shared" si="4"/>
        <v>2291</v>
      </c>
      <c r="G25" s="1020">
        <f t="shared" si="5"/>
        <v>3836</v>
      </c>
      <c r="H25" s="1020">
        <f t="shared" si="6"/>
        <v>1632</v>
      </c>
      <c r="I25" s="1020">
        <f t="shared" si="7"/>
        <v>4549</v>
      </c>
      <c r="J25" s="1020">
        <f t="shared" si="8"/>
        <v>2200</v>
      </c>
      <c r="K25" s="1020">
        <f t="shared" si="9"/>
        <v>9969</v>
      </c>
      <c r="L25" s="1020">
        <f t="shared" si="10"/>
        <v>5092</v>
      </c>
      <c r="M25" s="1020">
        <f t="shared" si="11"/>
        <v>4105</v>
      </c>
      <c r="N25" s="1020">
        <f t="shared" si="12"/>
        <v>1495</v>
      </c>
      <c r="O25" s="1020">
        <f t="shared" si="13"/>
        <v>31895</v>
      </c>
      <c r="P25" s="1020">
        <f t="shared" si="14"/>
        <v>16479</v>
      </c>
      <c r="Q25" s="1020">
        <f t="shared" si="15"/>
        <v>48374</v>
      </c>
      <c r="R25" s="1178" t="s">
        <v>183</v>
      </c>
      <c r="S25" s="1178"/>
      <c r="T25" s="1170" t="s">
        <v>70</v>
      </c>
      <c r="U25" s="1170"/>
      <c r="V25" s="1020">
        <v>3935</v>
      </c>
      <c r="W25" s="1020">
        <v>2851</v>
      </c>
      <c r="X25" s="1020">
        <v>3176</v>
      </c>
      <c r="Y25" s="1020">
        <v>1807</v>
      </c>
      <c r="Z25" s="1020">
        <v>2835</v>
      </c>
      <c r="AA25" s="1020">
        <v>1172</v>
      </c>
      <c r="AB25" s="1020">
        <v>3372</v>
      </c>
      <c r="AC25" s="1020">
        <v>1564</v>
      </c>
      <c r="AD25" s="1020">
        <v>7582</v>
      </c>
      <c r="AE25" s="1020">
        <v>3919</v>
      </c>
      <c r="AF25" s="1020">
        <v>3047</v>
      </c>
      <c r="AG25" s="1020">
        <v>1062</v>
      </c>
      <c r="AH25" s="1020">
        <f t="shared" si="16"/>
        <v>23947</v>
      </c>
      <c r="AI25" s="1020">
        <f t="shared" si="17"/>
        <v>12375</v>
      </c>
      <c r="AJ25" s="1020">
        <f t="shared" si="18"/>
        <v>36322</v>
      </c>
      <c r="AK25" s="1178" t="s">
        <v>183</v>
      </c>
      <c r="AL25" s="1178"/>
      <c r="AM25" s="1170" t="s">
        <v>70</v>
      </c>
      <c r="AN25" s="1170"/>
      <c r="AO25" s="1020">
        <v>629</v>
      </c>
      <c r="AP25" s="1020">
        <v>374</v>
      </c>
      <c r="AQ25" s="1020">
        <v>0</v>
      </c>
      <c r="AR25" s="1020">
        <v>1</v>
      </c>
      <c r="AS25" s="1020">
        <v>208</v>
      </c>
      <c r="AT25" s="1020">
        <v>83</v>
      </c>
      <c r="AU25" s="1020">
        <v>250</v>
      </c>
      <c r="AV25" s="1020">
        <v>124</v>
      </c>
      <c r="AW25" s="1020">
        <v>381</v>
      </c>
      <c r="AX25" s="1020">
        <v>201</v>
      </c>
      <c r="AY25" s="1020">
        <v>136</v>
      </c>
      <c r="AZ25" s="1020">
        <v>93</v>
      </c>
      <c r="BA25" s="1020">
        <f t="shared" si="19"/>
        <v>1604</v>
      </c>
      <c r="BB25" s="1020">
        <f t="shared" si="20"/>
        <v>876</v>
      </c>
      <c r="BC25" s="1020">
        <f t="shared" si="21"/>
        <v>2480</v>
      </c>
      <c r="BD25" s="1178" t="s">
        <v>183</v>
      </c>
      <c r="BE25" s="1178"/>
      <c r="BF25" s="1170" t="s">
        <v>70</v>
      </c>
      <c r="BG25" s="1170"/>
      <c r="BH25" s="1020">
        <v>759</v>
      </c>
      <c r="BI25" s="1020">
        <v>544</v>
      </c>
      <c r="BJ25" s="1020">
        <v>937</v>
      </c>
      <c r="BK25" s="1020">
        <v>483</v>
      </c>
      <c r="BL25" s="1020">
        <v>793</v>
      </c>
      <c r="BM25" s="1020">
        <v>377</v>
      </c>
      <c r="BN25" s="1020">
        <v>927</v>
      </c>
      <c r="BO25" s="1020">
        <v>512</v>
      </c>
      <c r="BP25" s="1020">
        <v>2006</v>
      </c>
      <c r="BQ25" s="1020">
        <v>972</v>
      </c>
      <c r="BR25" s="1020">
        <v>922</v>
      </c>
      <c r="BS25" s="1020">
        <v>340</v>
      </c>
      <c r="BT25" s="1020">
        <f t="shared" si="22"/>
        <v>6344</v>
      </c>
      <c r="BU25" s="1020">
        <f t="shared" si="23"/>
        <v>3228</v>
      </c>
      <c r="BV25" s="1020">
        <f t="shared" si="24"/>
        <v>9572</v>
      </c>
      <c r="BW25" s="1178" t="s">
        <v>183</v>
      </c>
      <c r="BX25" s="1178"/>
    </row>
    <row r="26" spans="1:76" ht="20.25" customHeight="1">
      <c r="A26" s="1170" t="s">
        <v>71</v>
      </c>
      <c r="B26" s="1170"/>
      <c r="C26" s="1020">
        <f t="shared" si="1"/>
        <v>2717</v>
      </c>
      <c r="D26" s="1020">
        <f t="shared" si="2"/>
        <v>2585</v>
      </c>
      <c r="E26" s="1020">
        <f t="shared" si="3"/>
        <v>2593</v>
      </c>
      <c r="F26" s="1020">
        <f t="shared" si="4"/>
        <v>2446</v>
      </c>
      <c r="G26" s="1020">
        <f t="shared" si="5"/>
        <v>2665</v>
      </c>
      <c r="H26" s="1020">
        <f t="shared" si="6"/>
        <v>1282</v>
      </c>
      <c r="I26" s="1020">
        <f t="shared" si="7"/>
        <v>3093</v>
      </c>
      <c r="J26" s="1020">
        <f t="shared" si="8"/>
        <v>2040</v>
      </c>
      <c r="K26" s="1020">
        <f t="shared" si="9"/>
        <v>4764</v>
      </c>
      <c r="L26" s="1020">
        <f t="shared" si="10"/>
        <v>4960</v>
      </c>
      <c r="M26" s="1020">
        <f t="shared" si="11"/>
        <v>865</v>
      </c>
      <c r="N26" s="1020">
        <v>263</v>
      </c>
      <c r="O26" s="1020">
        <f t="shared" si="13"/>
        <v>16697</v>
      </c>
      <c r="P26" s="1020">
        <f t="shared" si="14"/>
        <v>13576</v>
      </c>
      <c r="Q26" s="1020">
        <f t="shared" si="15"/>
        <v>30273</v>
      </c>
      <c r="R26" s="1178" t="s">
        <v>671</v>
      </c>
      <c r="S26" s="1178"/>
      <c r="T26" s="1170" t="s">
        <v>71</v>
      </c>
      <c r="U26" s="1170"/>
      <c r="V26" s="1020">
        <v>1919</v>
      </c>
      <c r="W26" s="1020">
        <v>2145</v>
      </c>
      <c r="X26" s="1020">
        <v>2410</v>
      </c>
      <c r="Y26" s="1020">
        <v>2316</v>
      </c>
      <c r="Z26" s="1020">
        <v>2544</v>
      </c>
      <c r="AA26" s="1020">
        <v>1189</v>
      </c>
      <c r="AB26" s="1020">
        <v>2911</v>
      </c>
      <c r="AC26" s="1020">
        <v>1953</v>
      </c>
      <c r="AD26" s="1020">
        <v>4579</v>
      </c>
      <c r="AE26" s="1020">
        <v>4770</v>
      </c>
      <c r="AF26" s="1020">
        <v>829</v>
      </c>
      <c r="AG26" s="1020">
        <v>214</v>
      </c>
      <c r="AH26" s="1020">
        <f t="shared" si="16"/>
        <v>15192</v>
      </c>
      <c r="AI26" s="1020">
        <f t="shared" si="17"/>
        <v>12587</v>
      </c>
      <c r="AJ26" s="1020">
        <f t="shared" si="18"/>
        <v>27779</v>
      </c>
      <c r="AK26" s="1178" t="s">
        <v>671</v>
      </c>
      <c r="AL26" s="1178"/>
      <c r="AM26" s="1170" t="s">
        <v>71</v>
      </c>
      <c r="AN26" s="1170"/>
      <c r="AO26" s="1020">
        <v>645</v>
      </c>
      <c r="AP26" s="1020">
        <v>345</v>
      </c>
      <c r="AQ26" s="1020">
        <v>120</v>
      </c>
      <c r="AR26" s="1020">
        <v>97</v>
      </c>
      <c r="AS26" s="1020">
        <v>77</v>
      </c>
      <c r="AT26" s="1020">
        <v>55</v>
      </c>
      <c r="AU26" s="1020">
        <v>143</v>
      </c>
      <c r="AV26" s="1020">
        <v>69</v>
      </c>
      <c r="AW26" s="1020">
        <v>133</v>
      </c>
      <c r="AX26" s="1020">
        <v>157</v>
      </c>
      <c r="AY26" s="1020">
        <v>24</v>
      </c>
      <c r="AZ26" s="1020">
        <v>31</v>
      </c>
      <c r="BA26" s="1020">
        <f t="shared" si="19"/>
        <v>1142</v>
      </c>
      <c r="BB26" s="1020">
        <f t="shared" si="20"/>
        <v>754</v>
      </c>
      <c r="BC26" s="1020">
        <f t="shared" si="21"/>
        <v>1896</v>
      </c>
      <c r="BD26" s="1178" t="s">
        <v>671</v>
      </c>
      <c r="BE26" s="1178"/>
      <c r="BF26" s="1170" t="s">
        <v>71</v>
      </c>
      <c r="BG26" s="1170"/>
      <c r="BH26" s="1020">
        <v>153</v>
      </c>
      <c r="BI26" s="1020">
        <v>95</v>
      </c>
      <c r="BJ26" s="1020">
        <v>63</v>
      </c>
      <c r="BK26" s="1020">
        <v>33</v>
      </c>
      <c r="BL26" s="1020">
        <v>44</v>
      </c>
      <c r="BM26" s="1020">
        <v>38</v>
      </c>
      <c r="BN26" s="1020">
        <v>39</v>
      </c>
      <c r="BO26" s="1020">
        <v>18</v>
      </c>
      <c r="BP26" s="1020">
        <v>52</v>
      </c>
      <c r="BQ26" s="1020">
        <v>33</v>
      </c>
      <c r="BR26" s="1020">
        <v>12</v>
      </c>
      <c r="BS26" s="1020">
        <v>18</v>
      </c>
      <c r="BT26" s="1020">
        <f t="shared" si="22"/>
        <v>363</v>
      </c>
      <c r="BU26" s="1020">
        <f t="shared" si="23"/>
        <v>235</v>
      </c>
      <c r="BV26" s="1020">
        <f t="shared" si="24"/>
        <v>598</v>
      </c>
      <c r="BW26" s="1178" t="s">
        <v>671</v>
      </c>
      <c r="BX26" s="1178"/>
    </row>
    <row r="27" spans="1:76" ht="20.25" customHeight="1" thickBot="1">
      <c r="A27" s="1172" t="s">
        <v>72</v>
      </c>
      <c r="B27" s="1172"/>
      <c r="C27" s="1015">
        <f t="shared" si="1"/>
        <v>6031</v>
      </c>
      <c r="D27" s="1015">
        <f t="shared" si="2"/>
        <v>4838</v>
      </c>
      <c r="E27" s="1015">
        <f t="shared" si="3"/>
        <v>5048</v>
      </c>
      <c r="F27" s="1015">
        <f t="shared" si="4"/>
        <v>3497</v>
      </c>
      <c r="G27" s="1015">
        <f t="shared" si="5"/>
        <v>5151</v>
      </c>
      <c r="H27" s="1015">
        <f t="shared" si="6"/>
        <v>3332</v>
      </c>
      <c r="I27" s="1015">
        <f t="shared" si="7"/>
        <v>7299</v>
      </c>
      <c r="J27" s="1015">
        <f t="shared" si="8"/>
        <v>4345</v>
      </c>
      <c r="K27" s="1015">
        <f t="shared" si="9"/>
        <v>13993</v>
      </c>
      <c r="L27" s="1015">
        <f t="shared" si="10"/>
        <v>8686</v>
      </c>
      <c r="M27" s="1015">
        <f t="shared" si="11"/>
        <v>3290</v>
      </c>
      <c r="N27" s="1015">
        <f t="shared" si="12"/>
        <v>1102</v>
      </c>
      <c r="O27" s="1015">
        <f t="shared" si="13"/>
        <v>40812</v>
      </c>
      <c r="P27" s="1015">
        <f t="shared" si="14"/>
        <v>25800</v>
      </c>
      <c r="Q27" s="1015">
        <f t="shared" si="15"/>
        <v>66612</v>
      </c>
      <c r="R27" s="1203" t="s">
        <v>282</v>
      </c>
      <c r="S27" s="1203"/>
      <c r="T27" s="1191" t="s">
        <v>72</v>
      </c>
      <c r="U27" s="1191"/>
      <c r="V27" s="1015">
        <v>4480</v>
      </c>
      <c r="W27" s="1015">
        <v>3763</v>
      </c>
      <c r="X27" s="1015">
        <v>4119</v>
      </c>
      <c r="Y27" s="1015">
        <v>2893</v>
      </c>
      <c r="Z27" s="1015">
        <v>4220</v>
      </c>
      <c r="AA27" s="1015">
        <v>2802</v>
      </c>
      <c r="AB27" s="1015">
        <v>6229</v>
      </c>
      <c r="AC27" s="1015">
        <v>3566</v>
      </c>
      <c r="AD27" s="1015">
        <v>12237</v>
      </c>
      <c r="AE27" s="1015">
        <v>7520</v>
      </c>
      <c r="AF27" s="1015">
        <v>2774</v>
      </c>
      <c r="AG27" s="1015">
        <v>675</v>
      </c>
      <c r="AH27" s="1015">
        <f t="shared" si="16"/>
        <v>34059</v>
      </c>
      <c r="AI27" s="1015">
        <f t="shared" si="17"/>
        <v>21219</v>
      </c>
      <c r="AJ27" s="1015">
        <f t="shared" si="18"/>
        <v>55278</v>
      </c>
      <c r="AK27" s="1218" t="s">
        <v>282</v>
      </c>
      <c r="AL27" s="1218"/>
      <c r="AM27" s="1191" t="s">
        <v>72</v>
      </c>
      <c r="AN27" s="1191"/>
      <c r="AO27" s="1015">
        <v>1446</v>
      </c>
      <c r="AP27" s="1015">
        <v>906</v>
      </c>
      <c r="AQ27" s="1015">
        <v>826</v>
      </c>
      <c r="AR27" s="1015">
        <v>502</v>
      </c>
      <c r="AS27" s="1015">
        <v>842</v>
      </c>
      <c r="AT27" s="1015">
        <v>428</v>
      </c>
      <c r="AU27" s="1015">
        <v>953</v>
      </c>
      <c r="AV27" s="1015">
        <v>644</v>
      </c>
      <c r="AW27" s="1015">
        <v>1549</v>
      </c>
      <c r="AX27" s="1015">
        <v>971</v>
      </c>
      <c r="AY27" s="1015">
        <v>454</v>
      </c>
      <c r="AZ27" s="1015">
        <v>324</v>
      </c>
      <c r="BA27" s="1015">
        <f t="shared" si="19"/>
        <v>6070</v>
      </c>
      <c r="BB27" s="1015">
        <f t="shared" si="20"/>
        <v>3775</v>
      </c>
      <c r="BC27" s="1015">
        <f t="shared" si="21"/>
        <v>9845</v>
      </c>
      <c r="BD27" s="1218" t="s">
        <v>282</v>
      </c>
      <c r="BE27" s="1218"/>
      <c r="BF27" s="1191" t="s">
        <v>72</v>
      </c>
      <c r="BG27" s="1191"/>
      <c r="BH27" s="1015">
        <v>105</v>
      </c>
      <c r="BI27" s="1015">
        <v>169</v>
      </c>
      <c r="BJ27" s="1015">
        <v>103</v>
      </c>
      <c r="BK27" s="1015">
        <v>102</v>
      </c>
      <c r="BL27" s="1015">
        <v>89</v>
      </c>
      <c r="BM27" s="1015">
        <v>102</v>
      </c>
      <c r="BN27" s="1015">
        <v>117</v>
      </c>
      <c r="BO27" s="1015">
        <v>135</v>
      </c>
      <c r="BP27" s="1015">
        <v>207</v>
      </c>
      <c r="BQ27" s="1015">
        <v>195</v>
      </c>
      <c r="BR27" s="1015">
        <v>62</v>
      </c>
      <c r="BS27" s="1015">
        <v>103</v>
      </c>
      <c r="BT27" s="1015">
        <f t="shared" si="22"/>
        <v>683</v>
      </c>
      <c r="BU27" s="1015">
        <f t="shared" si="23"/>
        <v>806</v>
      </c>
      <c r="BV27" s="1015">
        <f t="shared" si="24"/>
        <v>1489</v>
      </c>
      <c r="BW27" s="1218" t="s">
        <v>282</v>
      </c>
      <c r="BX27" s="1218"/>
    </row>
    <row r="28" spans="1:76" ht="20.25" customHeight="1" thickBot="1">
      <c r="A28" s="1174" t="s">
        <v>32</v>
      </c>
      <c r="B28" s="1174"/>
      <c r="C28" s="1019">
        <f>SUM(C8:C27)</f>
        <v>104221</v>
      </c>
      <c r="D28" s="1019">
        <f t="shared" ref="D28:Q28" si="25">SUM(D8:D27)</f>
        <v>70163</v>
      </c>
      <c r="E28" s="1019">
        <f t="shared" si="25"/>
        <v>66215</v>
      </c>
      <c r="F28" s="1019">
        <f t="shared" si="25"/>
        <v>47668</v>
      </c>
      <c r="G28" s="1019">
        <f t="shared" si="25"/>
        <v>62861</v>
      </c>
      <c r="H28" s="1019">
        <f t="shared" si="25"/>
        <v>38816</v>
      </c>
      <c r="I28" s="1019">
        <f t="shared" si="25"/>
        <v>79659</v>
      </c>
      <c r="J28" s="1019">
        <f t="shared" si="25"/>
        <v>47693</v>
      </c>
      <c r="K28" s="1019">
        <f t="shared" si="25"/>
        <v>169415</v>
      </c>
      <c r="L28" s="1019">
        <f t="shared" si="25"/>
        <v>96133</v>
      </c>
      <c r="M28" s="1019">
        <f t="shared" si="25"/>
        <v>75120</v>
      </c>
      <c r="N28" s="1019">
        <f t="shared" si="25"/>
        <v>34324</v>
      </c>
      <c r="O28" s="1019">
        <f t="shared" si="25"/>
        <v>557491</v>
      </c>
      <c r="P28" s="1019">
        <f t="shared" si="25"/>
        <v>334797</v>
      </c>
      <c r="Q28" s="1019">
        <f t="shared" si="25"/>
        <v>892288</v>
      </c>
      <c r="R28" s="1175" t="s">
        <v>169</v>
      </c>
      <c r="S28" s="1175"/>
      <c r="T28" s="1174" t="s">
        <v>32</v>
      </c>
      <c r="U28" s="1174"/>
      <c r="V28" s="1019">
        <f>SUM(V8:V27)</f>
        <v>75546</v>
      </c>
      <c r="W28" s="1019">
        <f t="shared" ref="W28:AJ28" si="26">SUM(W8:W27)</f>
        <v>52313</v>
      </c>
      <c r="X28" s="1019">
        <f t="shared" si="26"/>
        <v>52680</v>
      </c>
      <c r="Y28" s="1019">
        <f t="shared" si="26"/>
        <v>36340</v>
      </c>
      <c r="Z28" s="1019">
        <f t="shared" si="26"/>
        <v>50438</v>
      </c>
      <c r="AA28" s="1019">
        <f t="shared" si="26"/>
        <v>28951</v>
      </c>
      <c r="AB28" s="1019">
        <f t="shared" si="26"/>
        <v>65571</v>
      </c>
      <c r="AC28" s="1019">
        <f t="shared" si="26"/>
        <v>35878</v>
      </c>
      <c r="AD28" s="1019">
        <f t="shared" si="26"/>
        <v>143634</v>
      </c>
      <c r="AE28" s="1019">
        <f t="shared" si="26"/>
        <v>77178</v>
      </c>
      <c r="AF28" s="1019">
        <f t="shared" si="26"/>
        <v>64307</v>
      </c>
      <c r="AG28" s="1019">
        <f t="shared" si="26"/>
        <v>25069</v>
      </c>
      <c r="AH28" s="1019">
        <f t="shared" si="26"/>
        <v>452176</v>
      </c>
      <c r="AI28" s="1019">
        <f t="shared" si="26"/>
        <v>255729</v>
      </c>
      <c r="AJ28" s="1019">
        <f t="shared" si="26"/>
        <v>707905</v>
      </c>
      <c r="AK28" s="1175" t="s">
        <v>169</v>
      </c>
      <c r="AL28" s="1175"/>
      <c r="AM28" s="1174" t="s">
        <v>32</v>
      </c>
      <c r="AN28" s="1174"/>
      <c r="AO28" s="1019">
        <f>SUM(AO8:AO27)</f>
        <v>22172</v>
      </c>
      <c r="AP28" s="1019">
        <f t="shared" ref="AP28:BC28" si="27">SUM(AP8:AP27)</f>
        <v>13155</v>
      </c>
      <c r="AQ28" s="1019">
        <f t="shared" si="27"/>
        <v>9722</v>
      </c>
      <c r="AR28" s="1019">
        <f t="shared" si="27"/>
        <v>7830</v>
      </c>
      <c r="AS28" s="1019">
        <f t="shared" si="27"/>
        <v>9037</v>
      </c>
      <c r="AT28" s="1019">
        <f t="shared" si="27"/>
        <v>7057</v>
      </c>
      <c r="AU28" s="1019">
        <f t="shared" si="27"/>
        <v>10539</v>
      </c>
      <c r="AV28" s="1019">
        <f t="shared" si="27"/>
        <v>8822</v>
      </c>
      <c r="AW28" s="1019">
        <f t="shared" si="27"/>
        <v>19752</v>
      </c>
      <c r="AX28" s="1019">
        <f t="shared" si="27"/>
        <v>14931</v>
      </c>
      <c r="AY28" s="1019">
        <f t="shared" si="27"/>
        <v>7561</v>
      </c>
      <c r="AZ28" s="1019">
        <f t="shared" si="27"/>
        <v>6478</v>
      </c>
      <c r="BA28" s="1019">
        <f t="shared" si="27"/>
        <v>78783</v>
      </c>
      <c r="BB28" s="1019">
        <f t="shared" si="27"/>
        <v>58273</v>
      </c>
      <c r="BC28" s="1019">
        <f t="shared" si="27"/>
        <v>137056</v>
      </c>
      <c r="BD28" s="1175" t="s">
        <v>169</v>
      </c>
      <c r="BE28" s="1175"/>
      <c r="BF28" s="1174" t="s">
        <v>32</v>
      </c>
      <c r="BG28" s="1174"/>
      <c r="BH28" s="1019">
        <f>SUM(BH8:BH27)</f>
        <v>6503</v>
      </c>
      <c r="BI28" s="1019">
        <f t="shared" ref="BI28:BV28" si="28">SUM(BI8:BI27)</f>
        <v>4695</v>
      </c>
      <c r="BJ28" s="1019">
        <f t="shared" si="28"/>
        <v>3813</v>
      </c>
      <c r="BK28" s="1019">
        <f t="shared" si="28"/>
        <v>3498</v>
      </c>
      <c r="BL28" s="1019">
        <f t="shared" si="28"/>
        <v>3386</v>
      </c>
      <c r="BM28" s="1019">
        <f t="shared" si="28"/>
        <v>2808</v>
      </c>
      <c r="BN28" s="1019">
        <f t="shared" si="28"/>
        <v>3549</v>
      </c>
      <c r="BO28" s="1019">
        <f t="shared" si="28"/>
        <v>2993</v>
      </c>
      <c r="BP28" s="1019">
        <f t="shared" si="28"/>
        <v>6029</v>
      </c>
      <c r="BQ28" s="1019">
        <f t="shared" si="28"/>
        <v>4024</v>
      </c>
      <c r="BR28" s="1019">
        <f t="shared" si="28"/>
        <v>3252</v>
      </c>
      <c r="BS28" s="1019">
        <f t="shared" si="28"/>
        <v>2777</v>
      </c>
      <c r="BT28" s="1019">
        <f t="shared" si="28"/>
        <v>26532</v>
      </c>
      <c r="BU28" s="1019">
        <f t="shared" si="28"/>
        <v>20795</v>
      </c>
      <c r="BV28" s="1019">
        <f t="shared" si="28"/>
        <v>47327</v>
      </c>
      <c r="BW28" s="1175" t="s">
        <v>169</v>
      </c>
      <c r="BX28" s="1175"/>
    </row>
    <row r="29" spans="1:76" ht="18" hidden="1">
      <c r="A29" s="1238" t="s">
        <v>24</v>
      </c>
      <c r="B29" s="1238"/>
      <c r="R29" s="322"/>
      <c r="S29" s="322"/>
      <c r="AK29" s="322"/>
      <c r="AL29" s="322"/>
      <c r="BD29" s="322"/>
      <c r="BE29" s="322"/>
      <c r="BH29" s="136"/>
      <c r="BI29" s="136"/>
      <c r="BJ29" s="136"/>
      <c r="BK29" s="136"/>
      <c r="BL29" s="136"/>
      <c r="BM29" s="136"/>
      <c r="BN29" s="136"/>
      <c r="BO29" s="136"/>
      <c r="BP29" s="136"/>
      <c r="BQ29" s="136"/>
      <c r="BR29" s="136"/>
      <c r="BS29" s="136"/>
      <c r="BW29" s="322"/>
      <c r="BX29" s="322"/>
    </row>
    <row r="30" spans="1:76" ht="18" hidden="1">
      <c r="A30" s="1238"/>
      <c r="B30" s="1238"/>
      <c r="R30" s="322"/>
      <c r="S30" s="322"/>
      <c r="V30" s="137"/>
      <c r="W30" s="137"/>
      <c r="X30" s="137"/>
      <c r="Y30" s="137"/>
      <c r="Z30" s="137"/>
      <c r="AA30" s="137"/>
      <c r="AB30" s="137"/>
      <c r="AC30" s="137"/>
      <c r="AD30" s="137"/>
      <c r="AE30" s="137"/>
      <c r="AF30" s="137"/>
      <c r="AG30" s="137"/>
      <c r="AK30" s="322"/>
      <c r="AL30" s="322"/>
      <c r="BD30" s="322"/>
      <c r="BE30" s="322"/>
      <c r="BH30" s="136"/>
      <c r="BI30" s="136"/>
      <c r="BJ30" s="136"/>
      <c r="BK30" s="136"/>
      <c r="BL30" s="136"/>
      <c r="BM30" s="136"/>
      <c r="BN30" s="136"/>
      <c r="BO30" s="136"/>
      <c r="BP30" s="136"/>
      <c r="BQ30" s="136"/>
      <c r="BR30" s="136"/>
      <c r="BS30" s="136"/>
      <c r="BW30" s="322"/>
      <c r="BX30" s="322"/>
    </row>
    <row r="31" spans="1:76" ht="18" hidden="1">
      <c r="A31" s="1238"/>
      <c r="B31" s="1238"/>
      <c r="R31" s="322"/>
      <c r="S31" s="322"/>
      <c r="V31" s="137"/>
      <c r="W31" s="137"/>
      <c r="X31" s="137"/>
      <c r="Y31" s="137"/>
      <c r="Z31" s="137"/>
      <c r="AA31" s="137"/>
      <c r="AB31" s="137"/>
      <c r="AC31" s="137"/>
      <c r="AD31" s="137"/>
      <c r="AE31" s="137"/>
      <c r="AF31" s="137"/>
      <c r="AG31" s="137"/>
      <c r="AK31" s="322"/>
      <c r="AL31" s="322"/>
      <c r="BD31" s="322"/>
      <c r="BE31" s="322"/>
      <c r="BH31" s="136"/>
      <c r="BI31" s="136"/>
      <c r="BJ31" s="136"/>
      <c r="BK31" s="136"/>
      <c r="BL31" s="136"/>
      <c r="BM31" s="136"/>
      <c r="BN31" s="136"/>
      <c r="BO31" s="136"/>
      <c r="BP31" s="136"/>
      <c r="BQ31" s="136"/>
      <c r="BR31" s="136"/>
      <c r="BS31" s="136"/>
      <c r="BW31" s="322"/>
      <c r="BX31" s="322"/>
    </row>
    <row r="32" spans="1:76" ht="18" hidden="1">
      <c r="A32" s="1238"/>
      <c r="B32" s="1238"/>
      <c r="R32" s="322"/>
      <c r="S32" s="322"/>
      <c r="V32" s="137"/>
      <c r="W32" s="137"/>
      <c r="X32" s="137"/>
      <c r="Y32" s="137"/>
      <c r="Z32" s="137"/>
      <c r="AA32" s="137"/>
      <c r="AB32" s="137"/>
      <c r="AC32" s="137"/>
      <c r="AD32" s="137"/>
      <c r="AE32" s="137"/>
      <c r="AF32" s="137"/>
      <c r="AG32" s="137"/>
      <c r="AK32" s="322"/>
      <c r="AL32" s="322"/>
      <c r="BD32" s="322"/>
      <c r="BE32" s="322"/>
      <c r="BH32" s="136"/>
      <c r="BI32" s="136"/>
      <c r="BJ32" s="136"/>
      <c r="BK32" s="136"/>
      <c r="BL32" s="136"/>
      <c r="BM32" s="136"/>
      <c r="BN32" s="136"/>
      <c r="BO32" s="136"/>
      <c r="BP32" s="136"/>
      <c r="BQ32" s="136"/>
      <c r="BR32" s="136"/>
      <c r="BS32" s="136"/>
      <c r="BW32" s="322"/>
      <c r="BX32" s="322"/>
    </row>
    <row r="33" spans="1:76" ht="18" hidden="1">
      <c r="A33" s="1238"/>
      <c r="B33" s="1238"/>
      <c r="R33" s="322"/>
      <c r="S33" s="322"/>
      <c r="V33" s="137"/>
      <c r="W33" s="137"/>
      <c r="X33" s="137"/>
      <c r="Y33" s="137"/>
      <c r="Z33" s="137"/>
      <c r="AA33" s="137"/>
      <c r="AB33" s="137"/>
      <c r="AC33" s="137"/>
      <c r="AD33" s="137"/>
      <c r="AE33" s="137"/>
      <c r="AF33" s="137"/>
      <c r="AG33" s="137"/>
      <c r="AK33" s="322"/>
      <c r="AL33" s="322"/>
      <c r="BD33" s="322"/>
      <c r="BE33" s="322"/>
      <c r="BH33" s="136"/>
      <c r="BI33" s="136"/>
      <c r="BJ33" s="136"/>
      <c r="BK33" s="136"/>
      <c r="BL33" s="136"/>
      <c r="BM33" s="136"/>
      <c r="BN33" s="136"/>
      <c r="BO33" s="136"/>
      <c r="BP33" s="136"/>
      <c r="BQ33" s="136"/>
      <c r="BR33" s="136"/>
      <c r="BS33" s="136"/>
      <c r="BW33" s="322"/>
      <c r="BX33" s="322"/>
    </row>
    <row r="34" spans="1:76" ht="18" hidden="1">
      <c r="A34" s="1238"/>
      <c r="B34" s="1238"/>
      <c r="R34" s="322"/>
      <c r="S34" s="322"/>
      <c r="V34" s="137"/>
      <c r="W34" s="137"/>
      <c r="X34" s="137"/>
      <c r="Y34" s="137"/>
      <c r="Z34" s="137"/>
      <c r="AA34" s="137"/>
      <c r="AB34" s="137"/>
      <c r="AC34" s="137"/>
      <c r="AD34" s="137"/>
      <c r="AE34" s="137"/>
      <c r="AF34" s="137"/>
      <c r="AG34" s="137"/>
      <c r="AK34" s="322"/>
      <c r="AL34" s="322"/>
      <c r="BD34" s="322"/>
      <c r="BE34" s="322"/>
      <c r="BH34" s="136"/>
      <c r="BI34" s="136"/>
      <c r="BJ34" s="136"/>
      <c r="BK34" s="136"/>
      <c r="BL34" s="136"/>
      <c r="BM34" s="136"/>
      <c r="BN34" s="136"/>
      <c r="BO34" s="136"/>
      <c r="BP34" s="136"/>
      <c r="BQ34" s="136"/>
      <c r="BR34" s="136"/>
      <c r="BS34" s="136"/>
      <c r="BW34" s="322"/>
      <c r="BX34" s="322"/>
    </row>
    <row r="35" spans="1:76" ht="18" hidden="1">
      <c r="A35" s="1238"/>
      <c r="B35" s="1238"/>
      <c r="R35" s="322"/>
      <c r="S35" s="322"/>
      <c r="V35" s="137"/>
      <c r="W35" s="137"/>
      <c r="X35" s="137"/>
      <c r="Y35" s="137"/>
      <c r="Z35" s="137"/>
      <c r="AA35" s="137"/>
      <c r="AB35" s="137"/>
      <c r="AC35" s="137"/>
      <c r="AD35" s="137"/>
      <c r="AE35" s="137"/>
      <c r="AF35" s="137"/>
      <c r="AG35" s="137"/>
      <c r="AK35" s="322"/>
      <c r="AL35" s="322"/>
      <c r="BD35" s="322"/>
      <c r="BE35" s="322"/>
      <c r="BH35" s="136"/>
      <c r="BI35" s="136"/>
      <c r="BJ35" s="136"/>
      <c r="BK35" s="136"/>
      <c r="BL35" s="136"/>
      <c r="BM35" s="136"/>
      <c r="BN35" s="136"/>
      <c r="BO35" s="136"/>
      <c r="BP35" s="136"/>
      <c r="BQ35" s="136"/>
      <c r="BR35" s="136"/>
      <c r="BS35" s="136"/>
      <c r="BW35" s="322"/>
      <c r="BX35" s="322"/>
    </row>
    <row r="36" spans="1:76" ht="18" hidden="1">
      <c r="A36" s="1238"/>
      <c r="B36" s="1238"/>
      <c r="R36" s="322"/>
      <c r="S36" s="322"/>
      <c r="V36" s="137"/>
      <c r="W36" s="137"/>
      <c r="X36" s="137"/>
      <c r="Y36" s="137"/>
      <c r="Z36" s="137"/>
      <c r="AA36" s="137"/>
      <c r="AB36" s="137"/>
      <c r="AC36" s="137"/>
      <c r="AD36" s="137"/>
      <c r="AE36" s="137"/>
      <c r="AF36" s="137"/>
      <c r="AG36" s="137"/>
      <c r="AK36" s="322"/>
      <c r="AL36" s="322"/>
      <c r="BD36" s="322"/>
      <c r="BE36" s="322"/>
      <c r="BH36" s="136"/>
      <c r="BI36" s="136"/>
      <c r="BJ36" s="136"/>
      <c r="BK36" s="136"/>
      <c r="BL36" s="136"/>
      <c r="BM36" s="136"/>
      <c r="BN36" s="136"/>
      <c r="BO36" s="136"/>
      <c r="BP36" s="136"/>
      <c r="BQ36" s="136"/>
      <c r="BR36" s="136"/>
      <c r="BS36" s="136"/>
      <c r="BW36" s="322"/>
      <c r="BX36" s="322"/>
    </row>
    <row r="37" spans="1:76" ht="18" hidden="1">
      <c r="A37" s="1238"/>
      <c r="B37" s="1238"/>
      <c r="R37" s="322"/>
      <c r="S37" s="322"/>
      <c r="V37" s="137"/>
      <c r="W37" s="137"/>
      <c r="X37" s="137"/>
      <c r="Y37" s="137"/>
      <c r="Z37" s="137"/>
      <c r="AA37" s="137"/>
      <c r="AB37" s="137"/>
      <c r="AC37" s="137"/>
      <c r="AD37" s="137"/>
      <c r="AE37" s="137"/>
      <c r="AF37" s="137"/>
      <c r="AG37" s="137"/>
      <c r="AK37" s="322"/>
      <c r="AL37" s="322"/>
      <c r="BD37" s="322"/>
      <c r="BE37" s="322"/>
      <c r="BH37" s="136"/>
      <c r="BI37" s="136"/>
      <c r="BJ37" s="136"/>
      <c r="BK37" s="136"/>
      <c r="BL37" s="136"/>
      <c r="BM37" s="136"/>
      <c r="BN37" s="136"/>
      <c r="BO37" s="136"/>
      <c r="BP37" s="136"/>
      <c r="BQ37" s="136"/>
      <c r="BR37" s="136"/>
      <c r="BS37" s="136"/>
      <c r="BW37" s="322"/>
      <c r="BX37" s="322"/>
    </row>
    <row r="38" spans="1:76" ht="18" hidden="1">
      <c r="A38" s="1238"/>
      <c r="B38" s="1238"/>
      <c r="Q38" s="133" t="s">
        <v>305</v>
      </c>
      <c r="R38" s="322"/>
      <c r="S38" s="322"/>
      <c r="V38" s="137"/>
      <c r="W38" s="137"/>
      <c r="X38" s="137"/>
      <c r="Y38" s="137"/>
      <c r="Z38" s="137"/>
      <c r="AA38" s="137"/>
      <c r="AB38" s="137"/>
      <c r="AC38" s="137"/>
      <c r="AD38" s="137"/>
      <c r="AE38" s="137"/>
      <c r="AF38" s="137"/>
      <c r="AG38" s="137"/>
      <c r="AK38" s="322"/>
      <c r="AL38" s="322"/>
      <c r="BD38" s="322"/>
      <c r="BE38" s="322"/>
      <c r="BH38" s="136"/>
      <c r="BI38" s="136"/>
      <c r="BJ38" s="136"/>
      <c r="BK38" s="136"/>
      <c r="BL38" s="136"/>
      <c r="BM38" s="136"/>
      <c r="BN38" s="136"/>
      <c r="BO38" s="136"/>
      <c r="BP38" s="136"/>
      <c r="BQ38" s="136"/>
      <c r="BR38" s="136"/>
      <c r="BS38" s="136"/>
      <c r="BW38" s="322"/>
      <c r="BX38" s="322"/>
    </row>
    <row r="39" spans="1:76" ht="18" hidden="1">
      <c r="A39" s="1238"/>
      <c r="B39" s="1238"/>
      <c r="R39" s="322"/>
      <c r="S39" s="322"/>
      <c r="V39" s="137"/>
      <c r="W39" s="137"/>
      <c r="X39" s="137"/>
      <c r="Y39" s="137"/>
      <c r="Z39" s="137"/>
      <c r="AA39" s="137"/>
      <c r="AB39" s="137"/>
      <c r="AC39" s="137"/>
      <c r="AD39" s="137"/>
      <c r="AE39" s="137"/>
      <c r="AF39" s="137"/>
      <c r="AG39" s="137"/>
      <c r="AK39" s="322"/>
      <c r="AL39" s="322"/>
      <c r="BD39" s="322"/>
      <c r="BE39" s="322"/>
      <c r="BH39" s="136"/>
      <c r="BI39" s="136"/>
      <c r="BJ39" s="136"/>
      <c r="BK39" s="136"/>
      <c r="BL39" s="136"/>
      <c r="BM39" s="136"/>
      <c r="BN39" s="136"/>
      <c r="BO39" s="136"/>
      <c r="BP39" s="136"/>
      <c r="BQ39" s="136"/>
      <c r="BR39" s="136"/>
      <c r="BS39" s="136"/>
      <c r="BW39" s="322"/>
      <c r="BX39" s="322"/>
    </row>
    <row r="40" spans="1:76" ht="18" hidden="1">
      <c r="A40" s="1238"/>
      <c r="B40" s="1238"/>
      <c r="R40" s="322"/>
      <c r="S40" s="322"/>
      <c r="V40" s="137"/>
      <c r="W40" s="137"/>
      <c r="X40" s="137"/>
      <c r="Y40" s="137"/>
      <c r="Z40" s="137"/>
      <c r="AA40" s="137"/>
      <c r="AB40" s="137"/>
      <c r="AC40" s="137"/>
      <c r="AD40" s="137"/>
      <c r="AE40" s="137"/>
      <c r="AF40" s="137"/>
      <c r="AG40" s="137"/>
      <c r="AK40" s="322"/>
      <c r="AL40" s="322"/>
      <c r="BD40" s="322"/>
      <c r="BE40" s="322"/>
      <c r="BH40" s="136"/>
      <c r="BI40" s="136"/>
      <c r="BJ40" s="136"/>
      <c r="BK40" s="136"/>
      <c r="BL40" s="136"/>
      <c r="BM40" s="136"/>
      <c r="BN40" s="136"/>
      <c r="BO40" s="136"/>
      <c r="BP40" s="136"/>
      <c r="BQ40" s="136"/>
      <c r="BR40" s="136"/>
      <c r="BS40" s="136"/>
      <c r="BW40" s="322"/>
      <c r="BX40" s="322"/>
    </row>
    <row r="41" spans="1:76" ht="18" hidden="1">
      <c r="A41" s="1238"/>
      <c r="B41" s="1238"/>
      <c r="R41" s="322"/>
      <c r="S41" s="322"/>
      <c r="V41" s="137"/>
      <c r="W41" s="137"/>
      <c r="X41" s="137"/>
      <c r="Y41" s="137"/>
      <c r="Z41" s="137"/>
      <c r="AA41" s="137"/>
      <c r="AB41" s="137"/>
      <c r="AC41" s="137"/>
      <c r="AD41" s="137"/>
      <c r="AE41" s="137"/>
      <c r="AF41" s="137"/>
      <c r="AG41" s="137"/>
      <c r="AK41" s="322"/>
      <c r="AL41" s="322"/>
      <c r="BD41" s="322"/>
      <c r="BE41" s="322"/>
      <c r="BH41" s="136"/>
      <c r="BI41" s="136"/>
      <c r="BJ41" s="136"/>
      <c r="BK41" s="136"/>
      <c r="BL41" s="136"/>
      <c r="BM41" s="136"/>
      <c r="BN41" s="136"/>
      <c r="BO41" s="136"/>
      <c r="BP41" s="136"/>
      <c r="BQ41" s="136"/>
      <c r="BR41" s="136"/>
      <c r="BS41" s="136"/>
      <c r="BW41" s="322"/>
      <c r="BX41" s="322"/>
    </row>
    <row r="42" spans="1:76" ht="18" hidden="1">
      <c r="A42" s="1238"/>
      <c r="B42" s="1238"/>
      <c r="R42" s="322"/>
      <c r="S42" s="322"/>
      <c r="V42" s="137"/>
      <c r="W42" s="137"/>
      <c r="X42" s="137"/>
      <c r="Y42" s="137"/>
      <c r="Z42" s="137"/>
      <c r="AA42" s="137"/>
      <c r="AB42" s="137"/>
      <c r="AC42" s="137"/>
      <c r="AD42" s="137"/>
      <c r="AE42" s="137"/>
      <c r="AF42" s="137"/>
      <c r="AG42" s="137"/>
      <c r="AK42" s="322"/>
      <c r="AL42" s="322"/>
      <c r="BD42" s="322"/>
      <c r="BE42" s="322"/>
      <c r="BH42" s="136"/>
      <c r="BI42" s="136"/>
      <c r="BJ42" s="136"/>
      <c r="BK42" s="136"/>
      <c r="BL42" s="136"/>
      <c r="BM42" s="136"/>
      <c r="BN42" s="136"/>
      <c r="BO42" s="136"/>
      <c r="BP42" s="136"/>
      <c r="BQ42" s="136"/>
      <c r="BR42" s="136"/>
      <c r="BS42" s="136"/>
      <c r="BW42" s="322"/>
      <c r="BX42" s="322"/>
    </row>
    <row r="43" spans="1:76" ht="18" hidden="1">
      <c r="A43" s="1238"/>
      <c r="B43" s="1238"/>
      <c r="R43" s="322"/>
      <c r="S43" s="322"/>
      <c r="V43" s="137"/>
      <c r="W43" s="137"/>
      <c r="X43" s="137"/>
      <c r="Y43" s="137"/>
      <c r="Z43" s="137"/>
      <c r="AA43" s="137"/>
      <c r="AB43" s="137"/>
      <c r="AC43" s="137"/>
      <c r="AD43" s="137"/>
      <c r="AE43" s="137"/>
      <c r="AF43" s="137"/>
      <c r="AG43" s="137"/>
      <c r="AK43" s="322"/>
      <c r="AL43" s="322"/>
      <c r="BD43" s="322"/>
      <c r="BE43" s="322"/>
      <c r="BH43" s="136"/>
      <c r="BI43" s="136"/>
      <c r="BJ43" s="136"/>
      <c r="BK43" s="136"/>
      <c r="BL43" s="136"/>
      <c r="BM43" s="136"/>
      <c r="BN43" s="136"/>
      <c r="BO43" s="136"/>
      <c r="BP43" s="136"/>
      <c r="BQ43" s="136"/>
      <c r="BR43" s="136"/>
      <c r="BS43" s="136"/>
      <c r="BW43" s="322"/>
      <c r="BX43" s="322"/>
    </row>
    <row r="44" spans="1:76" ht="18" hidden="1">
      <c r="A44" s="1238"/>
      <c r="B44" s="1238"/>
      <c r="R44" s="322"/>
      <c r="S44" s="322"/>
      <c r="V44" s="137"/>
      <c r="W44" s="137"/>
      <c r="X44" s="137"/>
      <c r="Y44" s="137"/>
      <c r="Z44" s="137"/>
      <c r="AA44" s="137"/>
      <c r="AB44" s="137"/>
      <c r="AC44" s="137"/>
      <c r="AD44" s="137"/>
      <c r="AE44" s="137"/>
      <c r="AF44" s="137"/>
      <c r="AG44" s="137"/>
      <c r="AK44" s="322"/>
      <c r="AL44" s="322"/>
      <c r="BD44" s="322"/>
      <c r="BE44" s="322"/>
      <c r="BH44" s="136"/>
      <c r="BI44" s="136"/>
      <c r="BJ44" s="136"/>
      <c r="BK44" s="136"/>
      <c r="BL44" s="136"/>
      <c r="BM44" s="136"/>
      <c r="BN44" s="136"/>
      <c r="BO44" s="136"/>
      <c r="BP44" s="136"/>
      <c r="BQ44" s="136"/>
      <c r="BR44" s="136"/>
      <c r="BS44" s="136"/>
      <c r="BW44" s="322"/>
      <c r="BX44" s="322"/>
    </row>
    <row r="45" spans="1:76" ht="18" hidden="1">
      <c r="A45" s="1238"/>
      <c r="B45" s="1238"/>
      <c r="R45" s="322"/>
      <c r="S45" s="322"/>
      <c r="V45" s="137"/>
      <c r="W45" s="137"/>
      <c r="X45" s="137"/>
      <c r="Y45" s="137"/>
      <c r="Z45" s="137"/>
      <c r="AA45" s="137"/>
      <c r="AB45" s="137"/>
      <c r="AC45" s="137"/>
      <c r="AD45" s="137"/>
      <c r="AE45" s="137"/>
      <c r="AF45" s="137"/>
      <c r="AG45" s="137"/>
      <c r="AK45" s="322"/>
      <c r="AL45" s="322"/>
      <c r="BD45" s="322"/>
      <c r="BE45" s="322"/>
      <c r="BH45" s="136"/>
      <c r="BI45" s="136"/>
      <c r="BJ45" s="136"/>
      <c r="BK45" s="136"/>
      <c r="BL45" s="136"/>
      <c r="BM45" s="136"/>
      <c r="BN45" s="136"/>
      <c r="BO45" s="136"/>
      <c r="BP45" s="136"/>
      <c r="BQ45" s="136"/>
      <c r="BR45" s="136"/>
      <c r="BS45" s="136"/>
      <c r="BW45" s="322"/>
      <c r="BX45" s="322"/>
    </row>
    <row r="46" spans="1:76" ht="18" hidden="1">
      <c r="A46" s="1238"/>
      <c r="B46" s="1238"/>
      <c r="R46" s="322"/>
      <c r="S46" s="322"/>
      <c r="V46" s="137"/>
      <c r="W46" s="137"/>
      <c r="X46" s="137"/>
      <c r="Y46" s="137"/>
      <c r="Z46" s="137"/>
      <c r="AA46" s="137"/>
      <c r="AB46" s="137"/>
      <c r="AC46" s="137"/>
      <c r="AD46" s="137"/>
      <c r="AE46" s="137"/>
      <c r="AF46" s="137"/>
      <c r="AG46" s="137"/>
      <c r="AK46" s="322"/>
      <c r="AL46" s="322"/>
      <c r="BD46" s="322"/>
      <c r="BE46" s="322"/>
      <c r="BH46" s="138"/>
      <c r="BI46" s="138"/>
      <c r="BJ46" s="138"/>
      <c r="BK46" s="138"/>
      <c r="BL46" s="138"/>
      <c r="BM46" s="138"/>
      <c r="BN46" s="138"/>
      <c r="BO46" s="138"/>
      <c r="BP46" s="138"/>
      <c r="BQ46" s="138"/>
      <c r="BR46" s="138"/>
      <c r="BS46" s="138"/>
      <c r="BW46" s="322"/>
      <c r="BX46" s="322"/>
    </row>
    <row r="47" spans="1:76" ht="15" hidden="1">
      <c r="R47" s="322"/>
      <c r="S47" s="322"/>
      <c r="V47" s="139"/>
      <c r="W47" s="139"/>
      <c r="X47" s="139"/>
      <c r="Y47" s="139"/>
      <c r="Z47" s="139"/>
      <c r="AA47" s="139"/>
      <c r="AB47" s="139"/>
      <c r="AC47" s="139"/>
      <c r="AD47" s="139"/>
      <c r="AE47" s="139"/>
      <c r="AF47" s="139"/>
      <c r="AG47" s="139"/>
      <c r="BD47" s="322"/>
      <c r="BE47" s="322"/>
      <c r="BW47" s="322"/>
      <c r="BX47" s="322"/>
    </row>
    <row r="48" spans="1:76" ht="18" hidden="1">
      <c r="A48" s="1238" t="s">
        <v>23</v>
      </c>
      <c r="B48" s="1238"/>
      <c r="R48" s="322"/>
      <c r="S48" s="322"/>
      <c r="BD48" s="322"/>
      <c r="BE48" s="322"/>
      <c r="BH48" s="136">
        <v>0</v>
      </c>
      <c r="BI48" s="136">
        <v>0</v>
      </c>
      <c r="BJ48" s="136">
        <v>0</v>
      </c>
      <c r="BK48" s="136">
        <v>0</v>
      </c>
      <c r="BL48" s="136">
        <v>0</v>
      </c>
      <c r="BM48" s="136">
        <v>0</v>
      </c>
      <c r="BN48" s="136">
        <v>0</v>
      </c>
      <c r="BO48" s="136">
        <v>0</v>
      </c>
      <c r="BP48" s="136">
        <v>0</v>
      </c>
      <c r="BQ48" s="136">
        <v>0</v>
      </c>
      <c r="BR48" s="136">
        <v>0</v>
      </c>
      <c r="BS48" s="136">
        <v>0</v>
      </c>
      <c r="BW48" s="322"/>
      <c r="BX48" s="322"/>
    </row>
    <row r="49" spans="1:76" ht="18" hidden="1">
      <c r="A49" s="1238"/>
      <c r="B49" s="1238"/>
      <c r="R49" s="322"/>
      <c r="S49" s="322"/>
      <c r="BD49" s="322"/>
      <c r="BE49" s="322"/>
      <c r="BH49" s="136">
        <v>0</v>
      </c>
      <c r="BI49" s="136">
        <v>0</v>
      </c>
      <c r="BJ49" s="136">
        <v>0</v>
      </c>
      <c r="BK49" s="136">
        <v>0</v>
      </c>
      <c r="BL49" s="136">
        <v>0</v>
      </c>
      <c r="BM49" s="136">
        <v>0</v>
      </c>
      <c r="BN49" s="136">
        <v>0</v>
      </c>
      <c r="BO49" s="136">
        <v>0</v>
      </c>
      <c r="BP49" s="136">
        <v>0</v>
      </c>
      <c r="BQ49" s="136">
        <v>0</v>
      </c>
      <c r="BR49" s="136">
        <v>0</v>
      </c>
      <c r="BS49" s="136">
        <v>0</v>
      </c>
      <c r="BW49" s="322"/>
      <c r="BX49" s="322"/>
    </row>
    <row r="50" spans="1:76" ht="18" hidden="1">
      <c r="A50" s="1238"/>
      <c r="B50" s="1238"/>
      <c r="R50" s="322"/>
      <c r="S50" s="322"/>
      <c r="BD50" s="322"/>
      <c r="BE50" s="322"/>
      <c r="BH50" s="136">
        <v>0</v>
      </c>
      <c r="BI50" s="136">
        <v>0</v>
      </c>
      <c r="BJ50" s="136">
        <v>0</v>
      </c>
      <c r="BK50" s="136">
        <v>0</v>
      </c>
      <c r="BL50" s="136">
        <v>0</v>
      </c>
      <c r="BM50" s="136">
        <v>0</v>
      </c>
      <c r="BN50" s="136">
        <v>0</v>
      </c>
      <c r="BO50" s="136">
        <v>0</v>
      </c>
      <c r="BP50" s="136">
        <v>0</v>
      </c>
      <c r="BQ50" s="136">
        <v>0</v>
      </c>
      <c r="BR50" s="136">
        <v>0</v>
      </c>
      <c r="BS50" s="136">
        <v>0</v>
      </c>
      <c r="BW50" s="322"/>
      <c r="BX50" s="322"/>
    </row>
    <row r="51" spans="1:76" ht="18" hidden="1">
      <c r="A51" s="1238"/>
      <c r="B51" s="1238"/>
      <c r="R51" s="322"/>
      <c r="S51" s="322"/>
      <c r="BD51" s="322"/>
      <c r="BE51" s="322"/>
      <c r="BH51" s="136">
        <v>1</v>
      </c>
      <c r="BI51" s="136">
        <v>0</v>
      </c>
      <c r="BJ51" s="136">
        <v>1</v>
      </c>
      <c r="BK51" s="136">
        <v>0</v>
      </c>
      <c r="BL51" s="136">
        <v>0</v>
      </c>
      <c r="BM51" s="136">
        <v>0</v>
      </c>
      <c r="BN51" s="136">
        <v>0</v>
      </c>
      <c r="BO51" s="136">
        <v>0</v>
      </c>
      <c r="BP51" s="136">
        <v>0</v>
      </c>
      <c r="BQ51" s="136">
        <v>0</v>
      </c>
      <c r="BR51" s="136">
        <v>0</v>
      </c>
      <c r="BS51" s="136">
        <v>0</v>
      </c>
      <c r="BW51" s="322"/>
      <c r="BX51" s="322"/>
    </row>
    <row r="52" spans="1:76" ht="18" hidden="1">
      <c r="A52" s="1238"/>
      <c r="B52" s="1238"/>
      <c r="R52" s="322"/>
      <c r="S52" s="322"/>
      <c r="BD52" s="322"/>
      <c r="BE52" s="322"/>
      <c r="BH52" s="136">
        <v>0</v>
      </c>
      <c r="BI52" s="136">
        <v>0</v>
      </c>
      <c r="BJ52" s="136">
        <v>1</v>
      </c>
      <c r="BK52" s="136">
        <v>0</v>
      </c>
      <c r="BL52" s="136">
        <v>0</v>
      </c>
      <c r="BM52" s="136">
        <v>0</v>
      </c>
      <c r="BN52" s="136">
        <v>1</v>
      </c>
      <c r="BO52" s="136">
        <v>0</v>
      </c>
      <c r="BP52" s="136">
        <v>0</v>
      </c>
      <c r="BQ52" s="136">
        <v>0</v>
      </c>
      <c r="BR52" s="136">
        <v>2</v>
      </c>
      <c r="BS52" s="136">
        <v>4</v>
      </c>
      <c r="BW52" s="322"/>
      <c r="BX52" s="322"/>
    </row>
    <row r="53" spans="1:76" ht="18" hidden="1">
      <c r="A53" s="1238"/>
      <c r="B53" s="1238"/>
      <c r="R53" s="322"/>
      <c r="S53" s="322"/>
      <c r="BD53" s="322"/>
      <c r="BE53" s="322"/>
      <c r="BH53" s="136">
        <v>0</v>
      </c>
      <c r="BI53" s="136">
        <v>0</v>
      </c>
      <c r="BJ53" s="136">
        <v>0</v>
      </c>
      <c r="BK53" s="136">
        <v>0</v>
      </c>
      <c r="BL53" s="136">
        <v>0</v>
      </c>
      <c r="BM53" s="136">
        <v>0</v>
      </c>
      <c r="BN53" s="136">
        <v>0</v>
      </c>
      <c r="BO53" s="136">
        <v>0</v>
      </c>
      <c r="BP53" s="136">
        <v>0</v>
      </c>
      <c r="BQ53" s="136">
        <v>0</v>
      </c>
      <c r="BR53" s="136">
        <v>0</v>
      </c>
      <c r="BS53" s="136">
        <v>0</v>
      </c>
      <c r="BW53" s="322"/>
      <c r="BX53" s="322"/>
    </row>
    <row r="54" spans="1:76" ht="18" hidden="1">
      <c r="A54" s="1238"/>
      <c r="B54" s="1238"/>
      <c r="R54" s="322"/>
      <c r="S54" s="322"/>
      <c r="BD54" s="322"/>
      <c r="BE54" s="322"/>
      <c r="BH54" s="136">
        <v>5</v>
      </c>
      <c r="BI54" s="136">
        <v>2</v>
      </c>
      <c r="BJ54" s="136">
        <v>2</v>
      </c>
      <c r="BK54" s="136">
        <v>1</v>
      </c>
      <c r="BL54" s="136">
        <v>1</v>
      </c>
      <c r="BM54" s="136">
        <v>0</v>
      </c>
      <c r="BN54" s="136">
        <v>0</v>
      </c>
      <c r="BO54" s="136">
        <v>0</v>
      </c>
      <c r="BP54" s="136">
        <v>0</v>
      </c>
      <c r="BQ54" s="136">
        <v>0</v>
      </c>
      <c r="BR54" s="136">
        <v>1</v>
      </c>
      <c r="BS54" s="136">
        <v>0</v>
      </c>
      <c r="BW54" s="322"/>
      <c r="BX54" s="322"/>
    </row>
    <row r="55" spans="1:76" ht="18" hidden="1">
      <c r="A55" s="1238"/>
      <c r="B55" s="1238"/>
      <c r="R55" s="322"/>
      <c r="S55" s="322"/>
      <c r="BD55" s="322"/>
      <c r="BE55" s="322"/>
      <c r="BH55" s="136">
        <v>0</v>
      </c>
      <c r="BI55" s="136">
        <v>0</v>
      </c>
      <c r="BJ55" s="136">
        <v>1</v>
      </c>
      <c r="BK55" s="136">
        <v>0</v>
      </c>
      <c r="BL55" s="136">
        <v>0</v>
      </c>
      <c r="BM55" s="136">
        <v>0</v>
      </c>
      <c r="BN55" s="136">
        <v>0</v>
      </c>
      <c r="BO55" s="136">
        <v>1</v>
      </c>
      <c r="BP55" s="136">
        <v>0</v>
      </c>
      <c r="BQ55" s="136">
        <v>0</v>
      </c>
      <c r="BR55" s="136">
        <v>1</v>
      </c>
      <c r="BS55" s="136">
        <v>0</v>
      </c>
      <c r="BW55" s="322"/>
      <c r="BX55" s="322"/>
    </row>
    <row r="56" spans="1:76" ht="18" hidden="1">
      <c r="A56" s="1238"/>
      <c r="B56" s="1238"/>
      <c r="R56" s="322"/>
      <c r="S56" s="322"/>
      <c r="BD56" s="322"/>
      <c r="BE56" s="322"/>
      <c r="BF56" s="140" t="s">
        <v>247</v>
      </c>
      <c r="BH56" s="136">
        <v>1</v>
      </c>
      <c r="BI56" s="136">
        <v>2</v>
      </c>
      <c r="BJ56" s="136">
        <v>1</v>
      </c>
      <c r="BK56" s="136">
        <v>0</v>
      </c>
      <c r="BL56" s="136">
        <v>0</v>
      </c>
      <c r="BM56" s="136">
        <v>0</v>
      </c>
      <c r="BN56" s="136">
        <v>0</v>
      </c>
      <c r="BO56" s="136">
        <v>0</v>
      </c>
      <c r="BP56" s="136">
        <v>0</v>
      </c>
      <c r="BQ56" s="136">
        <v>1</v>
      </c>
      <c r="BR56" s="136">
        <v>0</v>
      </c>
      <c r="BS56" s="136">
        <v>0</v>
      </c>
      <c r="BW56" s="322"/>
      <c r="BX56" s="322"/>
    </row>
    <row r="57" spans="1:76" ht="18" hidden="1">
      <c r="A57" s="1238"/>
      <c r="B57" s="1238"/>
      <c r="R57" s="322"/>
      <c r="S57" s="322"/>
      <c r="BD57" s="322"/>
      <c r="BE57" s="322"/>
      <c r="BH57" s="136">
        <v>0</v>
      </c>
      <c r="BI57" s="136">
        <v>0</v>
      </c>
      <c r="BJ57" s="136">
        <v>0</v>
      </c>
      <c r="BK57" s="136">
        <v>0</v>
      </c>
      <c r="BL57" s="136">
        <v>0</v>
      </c>
      <c r="BM57" s="136">
        <v>0</v>
      </c>
      <c r="BN57" s="136">
        <v>0</v>
      </c>
      <c r="BO57" s="136">
        <v>0</v>
      </c>
      <c r="BP57" s="136">
        <v>0</v>
      </c>
      <c r="BQ57" s="136">
        <v>0</v>
      </c>
      <c r="BR57" s="136">
        <v>0</v>
      </c>
      <c r="BS57" s="136">
        <v>0</v>
      </c>
      <c r="BW57" s="322"/>
      <c r="BX57" s="322"/>
    </row>
    <row r="58" spans="1:76" ht="18" hidden="1">
      <c r="A58" s="1238"/>
      <c r="B58" s="1238"/>
      <c r="R58" s="322"/>
      <c r="S58" s="322"/>
      <c r="BD58" s="322"/>
      <c r="BE58" s="322"/>
      <c r="BH58" s="136">
        <v>0</v>
      </c>
      <c r="BI58" s="136">
        <v>0</v>
      </c>
      <c r="BJ58" s="136">
        <v>0</v>
      </c>
      <c r="BK58" s="136">
        <v>0</v>
      </c>
      <c r="BL58" s="136">
        <v>0</v>
      </c>
      <c r="BM58" s="136">
        <v>0</v>
      </c>
      <c r="BN58" s="136">
        <v>0</v>
      </c>
      <c r="BO58" s="136">
        <v>2</v>
      </c>
      <c r="BP58" s="136">
        <v>1</v>
      </c>
      <c r="BQ58" s="136">
        <v>4</v>
      </c>
      <c r="BR58" s="136">
        <v>0</v>
      </c>
      <c r="BS58" s="136">
        <v>0</v>
      </c>
      <c r="BW58" s="322"/>
      <c r="BX58" s="322"/>
    </row>
    <row r="59" spans="1:76" ht="18" hidden="1">
      <c r="A59" s="1238"/>
      <c r="B59" s="1238"/>
      <c r="R59" s="322"/>
      <c r="S59" s="322"/>
      <c r="BD59" s="322"/>
      <c r="BE59" s="322"/>
      <c r="BH59" s="136">
        <v>0</v>
      </c>
      <c r="BI59" s="136">
        <v>0</v>
      </c>
      <c r="BJ59" s="136">
        <v>0</v>
      </c>
      <c r="BK59" s="136">
        <v>0</v>
      </c>
      <c r="BL59" s="136">
        <v>0</v>
      </c>
      <c r="BM59" s="136">
        <v>0</v>
      </c>
      <c r="BN59" s="136">
        <v>0</v>
      </c>
      <c r="BO59" s="136">
        <v>0</v>
      </c>
      <c r="BP59" s="136">
        <v>0</v>
      </c>
      <c r="BQ59" s="136">
        <v>0</v>
      </c>
      <c r="BR59" s="136">
        <v>0</v>
      </c>
      <c r="BS59" s="136">
        <v>0</v>
      </c>
      <c r="BW59" s="322"/>
      <c r="BX59" s="322"/>
    </row>
    <row r="60" spans="1:76" ht="18" hidden="1">
      <c r="A60" s="1238"/>
      <c r="B60" s="1238"/>
      <c r="R60" s="322"/>
      <c r="S60" s="322"/>
      <c r="BD60" s="322"/>
      <c r="BE60" s="322"/>
      <c r="BF60" s="140" t="s">
        <v>248</v>
      </c>
      <c r="BH60" s="136">
        <v>0</v>
      </c>
      <c r="BI60" s="136">
        <v>0</v>
      </c>
      <c r="BJ60" s="136">
        <v>0</v>
      </c>
      <c r="BK60" s="136">
        <v>0</v>
      </c>
      <c r="BL60" s="136">
        <v>0</v>
      </c>
      <c r="BM60" s="136">
        <v>0</v>
      </c>
      <c r="BN60" s="136">
        <v>1</v>
      </c>
      <c r="BO60" s="136">
        <v>0</v>
      </c>
      <c r="BP60" s="136">
        <v>0</v>
      </c>
      <c r="BQ60" s="136">
        <v>0</v>
      </c>
      <c r="BR60" s="136">
        <v>0</v>
      </c>
      <c r="BS60" s="136">
        <v>0</v>
      </c>
      <c r="BW60" s="322"/>
      <c r="BX60" s="322"/>
    </row>
    <row r="61" spans="1:76" ht="18" hidden="1">
      <c r="A61" s="1238"/>
      <c r="B61" s="1238"/>
      <c r="R61" s="322"/>
      <c r="S61" s="322"/>
      <c r="BD61" s="322"/>
      <c r="BE61" s="322"/>
      <c r="BH61" s="136">
        <v>0</v>
      </c>
      <c r="BI61" s="136">
        <v>0</v>
      </c>
      <c r="BJ61" s="136">
        <v>0</v>
      </c>
      <c r="BK61" s="136">
        <v>0</v>
      </c>
      <c r="BL61" s="136">
        <v>0</v>
      </c>
      <c r="BM61" s="136">
        <v>0</v>
      </c>
      <c r="BN61" s="136">
        <v>0</v>
      </c>
      <c r="BO61" s="136">
        <v>0</v>
      </c>
      <c r="BP61" s="136">
        <v>0</v>
      </c>
      <c r="BQ61" s="136">
        <v>0</v>
      </c>
      <c r="BR61" s="136">
        <v>0</v>
      </c>
      <c r="BS61" s="136">
        <v>0</v>
      </c>
      <c r="BW61" s="322"/>
      <c r="BX61" s="322"/>
    </row>
    <row r="62" spans="1:76" ht="18" hidden="1">
      <c r="A62" s="1238"/>
      <c r="B62" s="1238"/>
      <c r="R62" s="322"/>
      <c r="S62" s="322"/>
      <c r="BD62" s="322"/>
      <c r="BE62" s="322"/>
      <c r="BH62" s="136">
        <v>0</v>
      </c>
      <c r="BI62" s="136">
        <v>0</v>
      </c>
      <c r="BJ62" s="136">
        <v>0</v>
      </c>
      <c r="BK62" s="136">
        <v>0</v>
      </c>
      <c r="BL62" s="136">
        <v>0</v>
      </c>
      <c r="BM62" s="136">
        <v>0</v>
      </c>
      <c r="BN62" s="136">
        <v>0</v>
      </c>
      <c r="BO62" s="136">
        <v>0</v>
      </c>
      <c r="BP62" s="136">
        <v>0</v>
      </c>
      <c r="BQ62" s="136">
        <v>0</v>
      </c>
      <c r="BR62" s="136">
        <v>0</v>
      </c>
      <c r="BS62" s="136">
        <v>0</v>
      </c>
      <c r="BW62" s="322"/>
      <c r="BX62" s="322"/>
    </row>
    <row r="63" spans="1:76" ht="18" hidden="1">
      <c r="A63" s="1238"/>
      <c r="B63" s="1238"/>
      <c r="R63" s="322"/>
      <c r="S63" s="322"/>
      <c r="BD63" s="322"/>
      <c r="BE63" s="322"/>
      <c r="BH63" s="136">
        <v>0</v>
      </c>
      <c r="BI63" s="136">
        <v>0</v>
      </c>
      <c r="BJ63" s="136">
        <v>0</v>
      </c>
      <c r="BK63" s="136">
        <v>0</v>
      </c>
      <c r="BL63" s="136">
        <v>0</v>
      </c>
      <c r="BM63" s="136">
        <v>0</v>
      </c>
      <c r="BN63" s="136">
        <v>0</v>
      </c>
      <c r="BO63" s="136">
        <v>0</v>
      </c>
      <c r="BP63" s="136">
        <v>0</v>
      </c>
      <c r="BQ63" s="136">
        <v>0</v>
      </c>
      <c r="BR63" s="136">
        <v>0</v>
      </c>
      <c r="BS63" s="136">
        <v>0</v>
      </c>
      <c r="BW63" s="322"/>
      <c r="BX63" s="322"/>
    </row>
    <row r="64" spans="1:76" ht="18" hidden="1">
      <c r="A64" s="1238"/>
      <c r="B64" s="1238"/>
      <c r="R64" s="322"/>
      <c r="S64" s="322"/>
      <c r="BD64" s="322"/>
      <c r="BE64" s="322"/>
      <c r="BH64" s="136">
        <v>0</v>
      </c>
      <c r="BI64" s="136">
        <v>0</v>
      </c>
      <c r="BJ64" s="136">
        <v>1</v>
      </c>
      <c r="BK64" s="136">
        <v>0</v>
      </c>
      <c r="BL64" s="136">
        <v>0</v>
      </c>
      <c r="BM64" s="136">
        <v>0</v>
      </c>
      <c r="BN64" s="136">
        <v>0</v>
      </c>
      <c r="BO64" s="136">
        <v>0</v>
      </c>
      <c r="BP64" s="136">
        <v>0</v>
      </c>
      <c r="BQ64" s="136">
        <v>0</v>
      </c>
      <c r="BR64" s="136">
        <v>0</v>
      </c>
      <c r="BS64" s="136">
        <v>0</v>
      </c>
      <c r="BW64" s="322"/>
      <c r="BX64" s="322"/>
    </row>
    <row r="65" spans="1:76" ht="18" hidden="1">
      <c r="A65" s="1238"/>
      <c r="B65" s="1238"/>
      <c r="R65" s="322"/>
      <c r="S65" s="322"/>
      <c r="BD65" s="322"/>
      <c r="BE65" s="322"/>
      <c r="BH65" s="138">
        <v>0</v>
      </c>
      <c r="BI65" s="138">
        <v>0</v>
      </c>
      <c r="BJ65" s="138">
        <v>0</v>
      </c>
      <c r="BK65" s="138">
        <v>0</v>
      </c>
      <c r="BL65" s="138">
        <v>0</v>
      </c>
      <c r="BM65" s="138">
        <v>0</v>
      </c>
      <c r="BN65" s="138">
        <v>0</v>
      </c>
      <c r="BO65" s="138">
        <v>0</v>
      </c>
      <c r="BP65" s="138">
        <v>0</v>
      </c>
      <c r="BQ65" s="138">
        <v>0</v>
      </c>
      <c r="BR65" s="138">
        <v>0</v>
      </c>
      <c r="BS65" s="138">
        <v>0</v>
      </c>
      <c r="BW65" s="322"/>
      <c r="BX65" s="322"/>
    </row>
    <row r="66" spans="1:76" hidden="1">
      <c r="R66" s="322"/>
      <c r="S66" s="322"/>
      <c r="BD66" s="322"/>
      <c r="BE66" s="322"/>
      <c r="BW66" s="322"/>
      <c r="BX66" s="322"/>
    </row>
    <row r="67" spans="1:76" ht="18" hidden="1">
      <c r="A67" s="1238" t="s">
        <v>246</v>
      </c>
      <c r="B67" s="1238"/>
      <c r="R67" s="322"/>
      <c r="S67" s="322"/>
      <c r="BD67" s="322"/>
      <c r="BE67" s="322"/>
      <c r="BH67" s="136">
        <v>0</v>
      </c>
      <c r="BI67" s="136">
        <v>0</v>
      </c>
      <c r="BJ67" s="136">
        <v>0</v>
      </c>
      <c r="BK67" s="136">
        <v>0</v>
      </c>
      <c r="BL67" s="136">
        <v>0</v>
      </c>
      <c r="BM67" s="136">
        <v>0</v>
      </c>
      <c r="BN67" s="136">
        <v>0</v>
      </c>
      <c r="BO67" s="136">
        <v>0</v>
      </c>
      <c r="BP67" s="136">
        <v>0</v>
      </c>
      <c r="BQ67" s="136">
        <v>0</v>
      </c>
      <c r="BR67" s="136">
        <v>0</v>
      </c>
      <c r="BS67" s="136">
        <v>0</v>
      </c>
      <c r="BW67" s="322"/>
      <c r="BX67" s="322"/>
    </row>
    <row r="68" spans="1:76" ht="18" hidden="1">
      <c r="A68" s="1238"/>
      <c r="B68" s="1238"/>
      <c r="R68" s="322"/>
      <c r="S68" s="322"/>
      <c r="BD68" s="322"/>
      <c r="BE68" s="322"/>
      <c r="BH68" s="136">
        <v>0</v>
      </c>
      <c r="BI68" s="136">
        <v>0</v>
      </c>
      <c r="BJ68" s="136">
        <v>0</v>
      </c>
      <c r="BK68" s="136">
        <v>0</v>
      </c>
      <c r="BL68" s="136">
        <v>0</v>
      </c>
      <c r="BM68" s="136">
        <v>0</v>
      </c>
      <c r="BN68" s="136">
        <v>0</v>
      </c>
      <c r="BO68" s="136">
        <v>0</v>
      </c>
      <c r="BP68" s="136">
        <v>0</v>
      </c>
      <c r="BQ68" s="136">
        <v>0</v>
      </c>
      <c r="BR68" s="136">
        <v>0</v>
      </c>
      <c r="BS68" s="136">
        <v>0</v>
      </c>
      <c r="BW68" s="322"/>
      <c r="BX68" s="322"/>
    </row>
    <row r="69" spans="1:76" ht="18" hidden="1">
      <c r="A69" s="1238"/>
      <c r="B69" s="1238"/>
      <c r="R69" s="322"/>
      <c r="S69" s="322"/>
      <c r="BD69" s="322"/>
      <c r="BE69" s="322"/>
      <c r="BH69" s="136">
        <v>0</v>
      </c>
      <c r="BI69" s="136">
        <v>0</v>
      </c>
      <c r="BJ69" s="136">
        <v>0</v>
      </c>
      <c r="BK69" s="136">
        <v>0</v>
      </c>
      <c r="BL69" s="136">
        <v>0</v>
      </c>
      <c r="BM69" s="136">
        <v>0</v>
      </c>
      <c r="BN69" s="136">
        <v>0</v>
      </c>
      <c r="BO69" s="136">
        <v>0</v>
      </c>
      <c r="BP69" s="136">
        <v>0</v>
      </c>
      <c r="BQ69" s="136">
        <v>0</v>
      </c>
      <c r="BR69" s="136">
        <v>0</v>
      </c>
      <c r="BS69" s="136">
        <v>0</v>
      </c>
      <c r="BW69" s="322"/>
      <c r="BX69" s="322"/>
    </row>
    <row r="70" spans="1:76" ht="18" hidden="1">
      <c r="A70" s="1238"/>
      <c r="B70" s="1238"/>
      <c r="R70" s="322"/>
      <c r="S70" s="322"/>
      <c r="BD70" s="322"/>
      <c r="BE70" s="322"/>
      <c r="BH70" s="136">
        <v>0</v>
      </c>
      <c r="BI70" s="136">
        <v>0</v>
      </c>
      <c r="BJ70" s="136">
        <v>0</v>
      </c>
      <c r="BK70" s="136">
        <v>0</v>
      </c>
      <c r="BL70" s="136">
        <v>0</v>
      </c>
      <c r="BM70" s="136">
        <v>0</v>
      </c>
      <c r="BN70" s="136">
        <v>0</v>
      </c>
      <c r="BO70" s="136">
        <v>0</v>
      </c>
      <c r="BP70" s="136">
        <v>0</v>
      </c>
      <c r="BQ70" s="136">
        <v>0</v>
      </c>
      <c r="BR70" s="136">
        <v>0</v>
      </c>
      <c r="BS70" s="136">
        <v>0</v>
      </c>
      <c r="BW70" s="322"/>
      <c r="BX70" s="322"/>
    </row>
    <row r="71" spans="1:76" ht="18" hidden="1">
      <c r="A71" s="1238"/>
      <c r="B71" s="1238"/>
      <c r="R71" s="322"/>
      <c r="S71" s="322"/>
      <c r="BD71" s="322"/>
      <c r="BE71" s="322"/>
      <c r="BH71" s="136">
        <v>0</v>
      </c>
      <c r="BI71" s="136">
        <v>0</v>
      </c>
      <c r="BJ71" s="136">
        <v>0</v>
      </c>
      <c r="BK71" s="136">
        <v>0</v>
      </c>
      <c r="BL71" s="136">
        <v>0</v>
      </c>
      <c r="BM71" s="136">
        <v>0</v>
      </c>
      <c r="BN71" s="136">
        <v>0</v>
      </c>
      <c r="BO71" s="136">
        <v>0</v>
      </c>
      <c r="BP71" s="136">
        <v>0</v>
      </c>
      <c r="BQ71" s="136">
        <v>0</v>
      </c>
      <c r="BR71" s="136">
        <v>0</v>
      </c>
      <c r="BS71" s="136">
        <v>0</v>
      </c>
      <c r="BW71" s="322"/>
      <c r="BX71" s="322"/>
    </row>
    <row r="72" spans="1:76" ht="18" hidden="1">
      <c r="A72" s="1238"/>
      <c r="B72" s="1238"/>
      <c r="R72" s="322"/>
      <c r="S72" s="322"/>
      <c r="BD72" s="322"/>
      <c r="BE72" s="322"/>
      <c r="BH72" s="136">
        <v>0</v>
      </c>
      <c r="BI72" s="136">
        <v>0</v>
      </c>
      <c r="BJ72" s="136">
        <v>0</v>
      </c>
      <c r="BK72" s="136">
        <v>0</v>
      </c>
      <c r="BL72" s="136">
        <v>0</v>
      </c>
      <c r="BM72" s="136">
        <v>0</v>
      </c>
      <c r="BN72" s="136">
        <v>0</v>
      </c>
      <c r="BO72" s="136">
        <v>0</v>
      </c>
      <c r="BP72" s="136">
        <v>0</v>
      </c>
      <c r="BQ72" s="136">
        <v>0</v>
      </c>
      <c r="BR72" s="136">
        <v>0</v>
      </c>
      <c r="BS72" s="136">
        <v>0</v>
      </c>
      <c r="BW72" s="322"/>
      <c r="BX72" s="322"/>
    </row>
    <row r="73" spans="1:76" ht="18" hidden="1">
      <c r="A73" s="1238"/>
      <c r="B73" s="1238"/>
      <c r="R73" s="322"/>
      <c r="S73" s="322"/>
      <c r="BD73" s="322"/>
      <c r="BE73" s="322"/>
      <c r="BH73" s="136">
        <v>0</v>
      </c>
      <c r="BI73" s="136">
        <v>0</v>
      </c>
      <c r="BJ73" s="136">
        <v>0</v>
      </c>
      <c r="BK73" s="136">
        <v>0</v>
      </c>
      <c r="BL73" s="136">
        <v>0</v>
      </c>
      <c r="BM73" s="136">
        <v>0</v>
      </c>
      <c r="BN73" s="136">
        <v>0</v>
      </c>
      <c r="BO73" s="136">
        <v>0</v>
      </c>
      <c r="BP73" s="136">
        <v>0</v>
      </c>
      <c r="BQ73" s="136">
        <v>0</v>
      </c>
      <c r="BR73" s="136">
        <v>0</v>
      </c>
      <c r="BS73" s="136">
        <v>0</v>
      </c>
      <c r="BW73" s="322"/>
      <c r="BX73" s="322"/>
    </row>
    <row r="74" spans="1:76" ht="18" hidden="1">
      <c r="A74" s="1238"/>
      <c r="B74" s="1238"/>
      <c r="R74" s="322"/>
      <c r="S74" s="322"/>
      <c r="BD74" s="322"/>
      <c r="BE74" s="322"/>
      <c r="BH74" s="136">
        <v>0</v>
      </c>
      <c r="BI74" s="136">
        <v>0</v>
      </c>
      <c r="BJ74" s="136">
        <v>0</v>
      </c>
      <c r="BK74" s="136">
        <v>0</v>
      </c>
      <c r="BL74" s="136">
        <v>0</v>
      </c>
      <c r="BM74" s="136">
        <v>0</v>
      </c>
      <c r="BN74" s="136">
        <v>0</v>
      </c>
      <c r="BO74" s="136">
        <v>0</v>
      </c>
      <c r="BP74" s="136">
        <v>0</v>
      </c>
      <c r="BQ74" s="136">
        <v>0</v>
      </c>
      <c r="BR74" s="136">
        <v>0</v>
      </c>
      <c r="BS74" s="136">
        <v>0</v>
      </c>
      <c r="BW74" s="322"/>
      <c r="BX74" s="322"/>
    </row>
    <row r="75" spans="1:76" ht="18" hidden="1">
      <c r="A75" s="1238"/>
      <c r="B75" s="1238"/>
      <c r="R75" s="322"/>
      <c r="S75" s="322"/>
      <c r="BD75" s="322"/>
      <c r="BE75" s="322"/>
      <c r="BH75" s="136">
        <v>0</v>
      </c>
      <c r="BI75" s="136">
        <v>0</v>
      </c>
      <c r="BJ75" s="136">
        <v>0</v>
      </c>
      <c r="BK75" s="136">
        <v>0</v>
      </c>
      <c r="BL75" s="136">
        <v>0</v>
      </c>
      <c r="BM75" s="136">
        <v>1</v>
      </c>
      <c r="BN75" s="136">
        <v>0</v>
      </c>
      <c r="BO75" s="136">
        <v>0</v>
      </c>
      <c r="BP75" s="136">
        <v>0</v>
      </c>
      <c r="BQ75" s="136">
        <v>2</v>
      </c>
      <c r="BR75" s="136">
        <v>0</v>
      </c>
      <c r="BS75" s="136">
        <v>0</v>
      </c>
      <c r="BW75" s="322"/>
      <c r="BX75" s="322"/>
    </row>
    <row r="76" spans="1:76" ht="18" hidden="1">
      <c r="A76" s="1238"/>
      <c r="B76" s="1238"/>
      <c r="R76" s="322"/>
      <c r="S76" s="322"/>
      <c r="BD76" s="322"/>
      <c r="BE76" s="322"/>
      <c r="BH76" s="136">
        <v>0</v>
      </c>
      <c r="BI76" s="136">
        <v>0</v>
      </c>
      <c r="BJ76" s="136">
        <v>0</v>
      </c>
      <c r="BK76" s="136">
        <v>0</v>
      </c>
      <c r="BL76" s="136">
        <v>0</v>
      </c>
      <c r="BM76" s="136">
        <v>0</v>
      </c>
      <c r="BN76" s="136">
        <v>0</v>
      </c>
      <c r="BO76" s="136">
        <v>0</v>
      </c>
      <c r="BP76" s="136">
        <v>0</v>
      </c>
      <c r="BQ76" s="136">
        <v>0</v>
      </c>
      <c r="BR76" s="136">
        <v>0</v>
      </c>
      <c r="BS76" s="136">
        <v>0</v>
      </c>
      <c r="BW76" s="322"/>
      <c r="BX76" s="322"/>
    </row>
    <row r="77" spans="1:76" ht="18" hidden="1">
      <c r="A77" s="1238"/>
      <c r="B77" s="1238"/>
      <c r="R77" s="322"/>
      <c r="S77" s="322"/>
      <c r="BD77" s="322"/>
      <c r="BE77" s="322"/>
      <c r="BH77" s="136">
        <v>0</v>
      </c>
      <c r="BI77" s="136">
        <v>0</v>
      </c>
      <c r="BJ77" s="136">
        <v>0</v>
      </c>
      <c r="BK77" s="136">
        <v>0</v>
      </c>
      <c r="BL77" s="136">
        <v>0</v>
      </c>
      <c r="BM77" s="136">
        <v>0</v>
      </c>
      <c r="BN77" s="136">
        <v>0</v>
      </c>
      <c r="BO77" s="136">
        <v>0</v>
      </c>
      <c r="BP77" s="136">
        <v>0</v>
      </c>
      <c r="BQ77" s="136">
        <v>0</v>
      </c>
      <c r="BR77" s="136">
        <v>0</v>
      </c>
      <c r="BS77" s="136">
        <v>0</v>
      </c>
      <c r="BW77" s="322"/>
      <c r="BX77" s="322"/>
    </row>
    <row r="78" spans="1:76" ht="18" hidden="1">
      <c r="A78" s="1238"/>
      <c r="B78" s="1238"/>
      <c r="R78" s="322"/>
      <c r="S78" s="322"/>
      <c r="BD78" s="322"/>
      <c r="BE78" s="322"/>
      <c r="BH78" s="136">
        <v>0</v>
      </c>
      <c r="BI78" s="136">
        <v>0</v>
      </c>
      <c r="BJ78" s="136">
        <v>0</v>
      </c>
      <c r="BK78" s="136">
        <v>0</v>
      </c>
      <c r="BL78" s="136">
        <v>0</v>
      </c>
      <c r="BM78" s="136">
        <v>0</v>
      </c>
      <c r="BN78" s="136">
        <v>0</v>
      </c>
      <c r="BO78" s="136">
        <v>0</v>
      </c>
      <c r="BP78" s="136">
        <v>0</v>
      </c>
      <c r="BQ78" s="136">
        <v>0</v>
      </c>
      <c r="BR78" s="136">
        <v>0</v>
      </c>
      <c r="BS78" s="136">
        <v>0</v>
      </c>
      <c r="BW78" s="322"/>
      <c r="BX78" s="322"/>
    </row>
    <row r="79" spans="1:76" ht="18" hidden="1">
      <c r="A79" s="1238"/>
      <c r="B79" s="1238"/>
      <c r="R79" s="322"/>
      <c r="S79" s="322"/>
      <c r="BD79" s="322"/>
      <c r="BE79" s="322"/>
      <c r="BH79" s="136">
        <v>0</v>
      </c>
      <c r="BI79" s="136">
        <v>0</v>
      </c>
      <c r="BJ79" s="136">
        <v>0</v>
      </c>
      <c r="BK79" s="136">
        <v>0</v>
      </c>
      <c r="BL79" s="136">
        <v>0</v>
      </c>
      <c r="BM79" s="136">
        <v>0</v>
      </c>
      <c r="BN79" s="136">
        <v>0</v>
      </c>
      <c r="BO79" s="136">
        <v>0</v>
      </c>
      <c r="BP79" s="136">
        <v>0</v>
      </c>
      <c r="BQ79" s="136">
        <v>0</v>
      </c>
      <c r="BR79" s="136">
        <v>0</v>
      </c>
      <c r="BS79" s="136">
        <v>0</v>
      </c>
      <c r="BW79" s="322"/>
      <c r="BX79" s="322"/>
    </row>
    <row r="80" spans="1:76" ht="18" hidden="1">
      <c r="A80" s="1238"/>
      <c r="B80" s="1238"/>
      <c r="R80" s="322"/>
      <c r="S80" s="322"/>
      <c r="BD80" s="322"/>
      <c r="BE80" s="322"/>
      <c r="BH80" s="136">
        <v>0</v>
      </c>
      <c r="BI80" s="136">
        <v>0</v>
      </c>
      <c r="BJ80" s="136">
        <v>0</v>
      </c>
      <c r="BK80" s="136">
        <v>0</v>
      </c>
      <c r="BL80" s="136">
        <v>0</v>
      </c>
      <c r="BM80" s="136">
        <v>0</v>
      </c>
      <c r="BN80" s="136">
        <v>0</v>
      </c>
      <c r="BO80" s="136">
        <v>0</v>
      </c>
      <c r="BP80" s="136">
        <v>0</v>
      </c>
      <c r="BQ80" s="136">
        <v>0</v>
      </c>
      <c r="BR80" s="136">
        <v>0</v>
      </c>
      <c r="BS80" s="136">
        <v>0</v>
      </c>
      <c r="BW80" s="322"/>
      <c r="BX80" s="322"/>
    </row>
    <row r="81" spans="1:76" ht="18" hidden="1">
      <c r="A81" s="1238"/>
      <c r="B81" s="1238"/>
      <c r="R81" s="322"/>
      <c r="S81" s="322"/>
      <c r="BD81" s="322"/>
      <c r="BE81" s="322"/>
      <c r="BH81" s="136">
        <v>1</v>
      </c>
      <c r="BI81" s="136">
        <v>0</v>
      </c>
      <c r="BJ81" s="136">
        <v>0</v>
      </c>
      <c r="BK81" s="136">
        <v>0</v>
      </c>
      <c r="BL81" s="136">
        <v>0</v>
      </c>
      <c r="BM81" s="136">
        <v>0</v>
      </c>
      <c r="BN81" s="136">
        <v>0</v>
      </c>
      <c r="BO81" s="136">
        <v>0</v>
      </c>
      <c r="BP81" s="136">
        <v>0</v>
      </c>
      <c r="BQ81" s="136">
        <v>0</v>
      </c>
      <c r="BR81" s="136">
        <v>1</v>
      </c>
      <c r="BS81" s="136">
        <v>0</v>
      </c>
      <c r="BW81" s="322"/>
      <c r="BX81" s="322"/>
    </row>
    <row r="82" spans="1:76" ht="18" hidden="1">
      <c r="A82" s="1238"/>
      <c r="B82" s="1238"/>
      <c r="R82" s="322"/>
      <c r="S82" s="322"/>
      <c r="BD82" s="322"/>
      <c r="BE82" s="322"/>
      <c r="BH82" s="136">
        <v>0</v>
      </c>
      <c r="BI82" s="136">
        <v>0</v>
      </c>
      <c r="BJ82" s="136">
        <v>0</v>
      </c>
      <c r="BK82" s="136">
        <v>0</v>
      </c>
      <c r="BL82" s="136">
        <v>0</v>
      </c>
      <c r="BM82" s="136">
        <v>0</v>
      </c>
      <c r="BN82" s="136">
        <v>0</v>
      </c>
      <c r="BO82" s="136">
        <v>0</v>
      </c>
      <c r="BP82" s="136">
        <v>0</v>
      </c>
      <c r="BQ82" s="136">
        <v>0</v>
      </c>
      <c r="BR82" s="136">
        <v>0</v>
      </c>
      <c r="BS82" s="136">
        <v>0</v>
      </c>
      <c r="BW82" s="322"/>
      <c r="BX82" s="322"/>
    </row>
    <row r="83" spans="1:76" ht="18" hidden="1">
      <c r="A83" s="1238"/>
      <c r="B83" s="1238"/>
      <c r="R83" s="322"/>
      <c r="S83" s="322"/>
      <c r="BD83" s="322"/>
      <c r="BE83" s="322"/>
      <c r="BH83" s="136">
        <v>0</v>
      </c>
      <c r="BI83" s="136">
        <v>0</v>
      </c>
      <c r="BJ83" s="136">
        <v>0</v>
      </c>
      <c r="BK83" s="136">
        <v>0</v>
      </c>
      <c r="BL83" s="136">
        <v>0</v>
      </c>
      <c r="BM83" s="136">
        <v>0</v>
      </c>
      <c r="BN83" s="136">
        <v>0</v>
      </c>
      <c r="BO83" s="136">
        <v>0</v>
      </c>
      <c r="BP83" s="136">
        <v>0</v>
      </c>
      <c r="BQ83" s="136">
        <v>0</v>
      </c>
      <c r="BR83" s="136">
        <v>0</v>
      </c>
      <c r="BS83" s="136">
        <v>0</v>
      </c>
      <c r="BW83" s="322"/>
      <c r="BX83" s="322"/>
    </row>
    <row r="84" spans="1:76" ht="18" hidden="1">
      <c r="A84" s="1238"/>
      <c r="B84" s="1238"/>
      <c r="R84" s="322"/>
      <c r="S84" s="322"/>
      <c r="BD84" s="322"/>
      <c r="BE84" s="322"/>
      <c r="BH84" s="138">
        <v>0</v>
      </c>
      <c r="BI84" s="138">
        <v>0</v>
      </c>
      <c r="BJ84" s="138">
        <v>0</v>
      </c>
      <c r="BK84" s="138">
        <v>0</v>
      </c>
      <c r="BL84" s="138">
        <v>0</v>
      </c>
      <c r="BM84" s="138">
        <v>0</v>
      </c>
      <c r="BN84" s="138">
        <v>0</v>
      </c>
      <c r="BO84" s="138">
        <v>0</v>
      </c>
      <c r="BP84" s="138">
        <v>0</v>
      </c>
      <c r="BQ84" s="138">
        <v>0</v>
      </c>
      <c r="BR84" s="138">
        <v>0</v>
      </c>
      <c r="BS84" s="138">
        <v>0</v>
      </c>
    </row>
    <row r="85" spans="1:76" hidden="1">
      <c r="R85" s="322"/>
      <c r="S85" s="322"/>
      <c r="BD85" s="322"/>
      <c r="BE85" s="322"/>
    </row>
    <row r="86" spans="1:76" hidden="1">
      <c r="R86" s="322"/>
      <c r="S86" s="322"/>
    </row>
    <row r="87" spans="1:76" hidden="1">
      <c r="R87" s="322"/>
      <c r="S87" s="322"/>
    </row>
    <row r="88" spans="1:76" hidden="1">
      <c r="R88" s="322"/>
      <c r="S88" s="322"/>
    </row>
    <row r="89" spans="1:76" hidden="1">
      <c r="R89" s="322"/>
      <c r="S89" s="322"/>
    </row>
    <row r="90" spans="1:76" hidden="1">
      <c r="R90" s="322"/>
      <c r="S90" s="322"/>
    </row>
    <row r="91" spans="1:76" ht="13.5" thickTop="1">
      <c r="R91" s="322"/>
      <c r="S91" s="322"/>
    </row>
  </sheetData>
  <mergeCells count="209">
    <mergeCell ref="A29:B46"/>
    <mergeCell ref="A48:B65"/>
    <mergeCell ref="A67:B84"/>
    <mergeCell ref="BF27:BG27"/>
    <mergeCell ref="BW27:BX27"/>
    <mergeCell ref="A28:B28"/>
    <mergeCell ref="R28:S28"/>
    <mergeCell ref="T28:U28"/>
    <mergeCell ref="AK28:AL28"/>
    <mergeCell ref="AM28:AN28"/>
    <mergeCell ref="BD28:BE28"/>
    <mergeCell ref="BF28:BG28"/>
    <mergeCell ref="BW28:BX28"/>
    <mergeCell ref="A27:B27"/>
    <mergeCell ref="R27:S27"/>
    <mergeCell ref="T27:U27"/>
    <mergeCell ref="AK27:AL27"/>
    <mergeCell ref="AM27:AN27"/>
    <mergeCell ref="BD27:BE27"/>
    <mergeCell ref="A26:B26"/>
    <mergeCell ref="R26:S26"/>
    <mergeCell ref="T26:U26"/>
    <mergeCell ref="AK26:AL26"/>
    <mergeCell ref="AM26:AN26"/>
    <mergeCell ref="BD26:BE26"/>
    <mergeCell ref="BF26:BG26"/>
    <mergeCell ref="BW26:BX26"/>
    <mergeCell ref="A25:B25"/>
    <mergeCell ref="R25:S25"/>
    <mergeCell ref="T25:U25"/>
    <mergeCell ref="AK25:AL25"/>
    <mergeCell ref="AM25:AN25"/>
    <mergeCell ref="BD25:BE25"/>
    <mergeCell ref="BF25:BG25"/>
    <mergeCell ref="BW25:BX25"/>
    <mergeCell ref="A20:B20"/>
    <mergeCell ref="R20:S20"/>
    <mergeCell ref="T20:U20"/>
    <mergeCell ref="AK20:AL20"/>
    <mergeCell ref="AM20:AN20"/>
    <mergeCell ref="BD20:BE20"/>
    <mergeCell ref="BF23:BG23"/>
    <mergeCell ref="BW23:BX23"/>
    <mergeCell ref="A24:B24"/>
    <mergeCell ref="R24:S24"/>
    <mergeCell ref="T24:U24"/>
    <mergeCell ref="AK24:AL24"/>
    <mergeCell ref="AM24:AN24"/>
    <mergeCell ref="BD24:BE24"/>
    <mergeCell ref="BF24:BG24"/>
    <mergeCell ref="BW24:BX24"/>
    <mergeCell ref="A23:B23"/>
    <mergeCell ref="R23:S23"/>
    <mergeCell ref="T23:U23"/>
    <mergeCell ref="AK23:AL23"/>
    <mergeCell ref="AM23:AN23"/>
    <mergeCell ref="BD23:BE23"/>
    <mergeCell ref="BF21:BG21"/>
    <mergeCell ref="BW21:BX21"/>
    <mergeCell ref="A22:B22"/>
    <mergeCell ref="R22:S22"/>
    <mergeCell ref="T22:U22"/>
    <mergeCell ref="AK22:AL22"/>
    <mergeCell ref="AM22:AN22"/>
    <mergeCell ref="BD22:BE22"/>
    <mergeCell ref="BF22:BG22"/>
    <mergeCell ref="BW22:BX22"/>
    <mergeCell ref="A21:B21"/>
    <mergeCell ref="R21:S21"/>
    <mergeCell ref="T21:U21"/>
    <mergeCell ref="AK21:AL21"/>
    <mergeCell ref="AM21:AN21"/>
    <mergeCell ref="BD21:BE21"/>
    <mergeCell ref="A19:B19"/>
    <mergeCell ref="R19:S19"/>
    <mergeCell ref="T19:U19"/>
    <mergeCell ref="AK19:AL19"/>
    <mergeCell ref="AM19:AN19"/>
    <mergeCell ref="BD19:BE19"/>
    <mergeCell ref="AM11:AN11"/>
    <mergeCell ref="BD11:BE11"/>
    <mergeCell ref="BF11:BG11"/>
    <mergeCell ref="A18:B18"/>
    <mergeCell ref="A12:A17"/>
    <mergeCell ref="BE12:BE17"/>
    <mergeCell ref="BF19:BG19"/>
    <mergeCell ref="A11:B11"/>
    <mergeCell ref="BW19:BX19"/>
    <mergeCell ref="R18:S18"/>
    <mergeCell ref="BD18:BE18"/>
    <mergeCell ref="BW18:BX18"/>
    <mergeCell ref="BD10:BE10"/>
    <mergeCell ref="BF10:BG10"/>
    <mergeCell ref="BW10:BX10"/>
    <mergeCell ref="BF20:BG20"/>
    <mergeCell ref="BW20:BX20"/>
    <mergeCell ref="BW11:BX11"/>
    <mergeCell ref="BF12:BF17"/>
    <mergeCell ref="BX12:BX17"/>
    <mergeCell ref="R10:S10"/>
    <mergeCell ref="T10:U10"/>
    <mergeCell ref="AK10:AL10"/>
    <mergeCell ref="AK18:AL18"/>
    <mergeCell ref="AM10:AN10"/>
    <mergeCell ref="R11:S11"/>
    <mergeCell ref="T11:U11"/>
    <mergeCell ref="AK11:AL11"/>
    <mergeCell ref="S12:S17"/>
    <mergeCell ref="T12:T17"/>
    <mergeCell ref="AL12:AL17"/>
    <mergeCell ref="AM12:AM17"/>
    <mergeCell ref="AW4:AX4"/>
    <mergeCell ref="BW3:BX3"/>
    <mergeCell ref="A4:B7"/>
    <mergeCell ref="C4:D4"/>
    <mergeCell ref="E4:F4"/>
    <mergeCell ref="G4:H4"/>
    <mergeCell ref="AM3:AN3"/>
    <mergeCell ref="BR4:BS4"/>
    <mergeCell ref="AY4:AZ4"/>
    <mergeCell ref="AS4:AT4"/>
    <mergeCell ref="BP5:BQ5"/>
    <mergeCell ref="R3:S3"/>
    <mergeCell ref="AD5:AE5"/>
    <mergeCell ref="AD4:AE4"/>
    <mergeCell ref="BF9:BG9"/>
    <mergeCell ref="BT4:BV4"/>
    <mergeCell ref="BW4:BX7"/>
    <mergeCell ref="BW9:BX9"/>
    <mergeCell ref="BT5:BV5"/>
    <mergeCell ref="BP4:BQ4"/>
    <mergeCell ref="AQ5:AR5"/>
    <mergeCell ref="AS5:AT5"/>
    <mergeCell ref="AU5:AV5"/>
    <mergeCell ref="BL4:BM4"/>
    <mergeCell ref="BF4:BG7"/>
    <mergeCell ref="AW5:AX5"/>
    <mergeCell ref="BA4:BC4"/>
    <mergeCell ref="BJ5:BK5"/>
    <mergeCell ref="BL5:BM5"/>
    <mergeCell ref="BN5:BO5"/>
    <mergeCell ref="BR5:BS5"/>
    <mergeCell ref="BH4:BI4"/>
    <mergeCell ref="BJ4:BK4"/>
    <mergeCell ref="BD4:BE7"/>
    <mergeCell ref="BN4:BO4"/>
    <mergeCell ref="BH5:BI5"/>
    <mergeCell ref="AQ4:AR4"/>
    <mergeCell ref="BW8:BX8"/>
    <mergeCell ref="BD9:BE9"/>
    <mergeCell ref="T4:U7"/>
    <mergeCell ref="E5:F5"/>
    <mergeCell ref="G5:H5"/>
    <mergeCell ref="I5:J5"/>
    <mergeCell ref="K5:L5"/>
    <mergeCell ref="M5:N5"/>
    <mergeCell ref="V5:W5"/>
    <mergeCell ref="X5:Y5"/>
    <mergeCell ref="Z5:AA5"/>
    <mergeCell ref="AB5:AC5"/>
    <mergeCell ref="R8:S8"/>
    <mergeCell ref="BD8:BE8"/>
    <mergeCell ref="AK8:AL8"/>
    <mergeCell ref="T8:U8"/>
    <mergeCell ref="AM8:AN8"/>
    <mergeCell ref="AF4:AG4"/>
    <mergeCell ref="AK9:AL9"/>
    <mergeCell ref="AM9:AN9"/>
    <mergeCell ref="V4:W4"/>
    <mergeCell ref="X4:Y4"/>
    <mergeCell ref="Z4:AA4"/>
    <mergeCell ref="AB4:AC4"/>
    <mergeCell ref="AU4:AV4"/>
    <mergeCell ref="A10:B10"/>
    <mergeCell ref="C5:D5"/>
    <mergeCell ref="T9:U9"/>
    <mergeCell ref="A1:S1"/>
    <mergeCell ref="I4:J4"/>
    <mergeCell ref="K4:L4"/>
    <mergeCell ref="M4:N4"/>
    <mergeCell ref="O4:Q4"/>
    <mergeCell ref="R4:S7"/>
    <mergeCell ref="T2:AL2"/>
    <mergeCell ref="A2:S2"/>
    <mergeCell ref="T1:AL1"/>
    <mergeCell ref="BF2:BX2"/>
    <mergeCell ref="AM2:BE2"/>
    <mergeCell ref="A8:B8"/>
    <mergeCell ref="AM1:BE1"/>
    <mergeCell ref="BF1:BX1"/>
    <mergeCell ref="BF8:BG8"/>
    <mergeCell ref="BD3:BE3"/>
    <mergeCell ref="BF3:BG3"/>
    <mergeCell ref="T18:U18"/>
    <mergeCell ref="AM18:AN18"/>
    <mergeCell ref="BF18:BG18"/>
    <mergeCell ref="A3:B3"/>
    <mergeCell ref="AH4:AJ4"/>
    <mergeCell ref="AK4:AL7"/>
    <mergeCell ref="AO4:AP4"/>
    <mergeCell ref="AF5:AG5"/>
    <mergeCell ref="AO5:AP5"/>
    <mergeCell ref="AM4:AN7"/>
    <mergeCell ref="AY5:AZ5"/>
    <mergeCell ref="BA5:BC5"/>
    <mergeCell ref="T3:U3"/>
    <mergeCell ref="AK3:AL3"/>
    <mergeCell ref="A9:B9"/>
    <mergeCell ref="R9:S9"/>
  </mergeCells>
  <printOptions horizontalCentered="1"/>
  <pageMargins left="1" right="1" top="1.385" bottom="1" header="1" footer="1"/>
  <pageSetup scale="68" firstPageNumber="21" orientation="landscape" useFirstPageNumber="1"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S115"/>
  <sheetViews>
    <sheetView rightToLeft="1" tabSelected="1" view="pageBreakPreview" zoomScale="75" zoomScaleNormal="75" zoomScaleSheetLayoutView="75" workbookViewId="0">
      <selection activeCell="BA4" sqref="BA4:BC4"/>
    </sheetView>
  </sheetViews>
  <sheetFormatPr defaultRowHeight="12.75"/>
  <cols>
    <col min="1" max="1" width="4.85546875" style="82" customWidth="1"/>
    <col min="2" max="2" width="11" style="82" customWidth="1"/>
    <col min="3" max="3" width="9.5703125" style="82" customWidth="1"/>
    <col min="4" max="4" width="8.28515625" style="82" customWidth="1"/>
    <col min="5" max="5" width="7" style="82" customWidth="1"/>
    <col min="6" max="6" width="7.7109375" style="82" customWidth="1"/>
    <col min="7" max="7" width="7.85546875" style="82" customWidth="1"/>
    <col min="8" max="8" width="7.140625" style="82" customWidth="1"/>
    <col min="9" max="9" width="8.140625" style="82" customWidth="1"/>
    <col min="10" max="10" width="7.28515625" style="82" customWidth="1"/>
    <col min="11" max="11" width="8.140625" style="82" customWidth="1"/>
    <col min="12" max="12" width="8.28515625" style="82" customWidth="1"/>
    <col min="13" max="13" width="7.85546875" style="82" customWidth="1"/>
    <col min="14" max="14" width="7.140625" style="82" customWidth="1"/>
    <col min="15" max="15" width="8.28515625" style="82" customWidth="1"/>
    <col min="16" max="16" width="9" style="82" customWidth="1"/>
    <col min="17" max="17" width="9.28515625" style="82" customWidth="1"/>
    <col min="18" max="18" width="14" style="82" customWidth="1"/>
    <col min="19" max="19" width="4.42578125" style="82" customWidth="1"/>
    <col min="20" max="16384" width="9.140625" style="82"/>
  </cols>
  <sheetData>
    <row r="1" spans="1:19" ht="4.5" customHeight="1"/>
    <row r="2" spans="1:19" ht="26.25" customHeight="1">
      <c r="A2" s="1205" t="s">
        <v>1191</v>
      </c>
      <c r="B2" s="1205"/>
      <c r="C2" s="1205"/>
      <c r="D2" s="1205"/>
      <c r="E2" s="1205"/>
      <c r="F2" s="1205"/>
      <c r="G2" s="1205"/>
      <c r="H2" s="1205"/>
      <c r="I2" s="1205"/>
      <c r="J2" s="1205"/>
      <c r="K2" s="1205"/>
      <c r="L2" s="1205"/>
      <c r="M2" s="1205"/>
      <c r="N2" s="1205"/>
      <c r="O2" s="1205"/>
      <c r="P2" s="1205"/>
      <c r="Q2" s="1205"/>
      <c r="R2" s="1205"/>
      <c r="S2" s="1205"/>
    </row>
    <row r="3" spans="1:19" ht="36" customHeight="1">
      <c r="A3" s="1193" t="s">
        <v>1001</v>
      </c>
      <c r="B3" s="1193"/>
      <c r="C3" s="1193"/>
      <c r="D3" s="1193"/>
      <c r="E3" s="1193"/>
      <c r="F3" s="1193"/>
      <c r="G3" s="1193"/>
      <c r="H3" s="1193"/>
      <c r="I3" s="1193"/>
      <c r="J3" s="1193"/>
      <c r="K3" s="1193"/>
      <c r="L3" s="1193"/>
      <c r="M3" s="1193"/>
      <c r="N3" s="1193"/>
      <c r="O3" s="1193"/>
      <c r="P3" s="1193"/>
      <c r="Q3" s="1193"/>
      <c r="R3" s="1193"/>
      <c r="S3" s="1193"/>
    </row>
    <row r="4" spans="1:19" s="121" customFormat="1" ht="20.25" customHeight="1" thickBot="1">
      <c r="A4" s="1176" t="s">
        <v>993</v>
      </c>
      <c r="B4" s="1176"/>
      <c r="C4" s="134"/>
      <c r="D4" s="134"/>
      <c r="E4" s="134"/>
      <c r="F4" s="134"/>
      <c r="G4" s="134"/>
      <c r="H4" s="134"/>
      <c r="I4" s="134"/>
      <c r="J4" s="134"/>
      <c r="K4" s="134"/>
      <c r="L4" s="134"/>
      <c r="M4" s="134"/>
      <c r="N4" s="134"/>
      <c r="O4" s="134"/>
      <c r="P4" s="134"/>
      <c r="Q4" s="141"/>
      <c r="R4" s="1154" t="s">
        <v>994</v>
      </c>
      <c r="S4" s="1154"/>
    </row>
    <row r="5" spans="1:19" ht="20.25" customHeight="1" thickTop="1">
      <c r="A5" s="1242" t="s">
        <v>40</v>
      </c>
      <c r="B5" s="1242"/>
      <c r="C5" s="1188" t="s">
        <v>93</v>
      </c>
      <c r="D5" s="1188"/>
      <c r="E5" s="1188" t="s">
        <v>98</v>
      </c>
      <c r="F5" s="1188"/>
      <c r="G5" s="1188" t="s">
        <v>95</v>
      </c>
      <c r="H5" s="1188"/>
      <c r="I5" s="1188" t="s">
        <v>96</v>
      </c>
      <c r="J5" s="1188"/>
      <c r="K5" s="1188" t="s">
        <v>97</v>
      </c>
      <c r="L5" s="1188"/>
      <c r="M5" s="1188" t="s">
        <v>31</v>
      </c>
      <c r="N5" s="1188"/>
      <c r="O5" s="1188" t="s">
        <v>1335</v>
      </c>
      <c r="P5" s="1188"/>
      <c r="Q5" s="1188"/>
      <c r="R5" s="1164" t="s">
        <v>168</v>
      </c>
      <c r="S5" s="1164"/>
    </row>
    <row r="6" spans="1:19" ht="20.25" customHeight="1">
      <c r="A6" s="1240"/>
      <c r="B6" s="1240"/>
      <c r="C6" s="1168" t="s">
        <v>233</v>
      </c>
      <c r="D6" s="1168"/>
      <c r="E6" s="1168" t="s">
        <v>234</v>
      </c>
      <c r="F6" s="1168"/>
      <c r="G6" s="1168" t="s">
        <v>235</v>
      </c>
      <c r="H6" s="1168"/>
      <c r="I6" s="1168" t="s">
        <v>236</v>
      </c>
      <c r="J6" s="1168"/>
      <c r="K6" s="1168" t="s">
        <v>232</v>
      </c>
      <c r="L6" s="1168"/>
      <c r="M6" s="1168" t="s">
        <v>239</v>
      </c>
      <c r="N6" s="1168"/>
      <c r="O6" s="1168" t="s">
        <v>169</v>
      </c>
      <c r="P6" s="1168"/>
      <c r="Q6" s="1168"/>
      <c r="R6" s="1165"/>
      <c r="S6" s="1165"/>
    </row>
    <row r="7" spans="1:19" ht="16.5" customHeight="1">
      <c r="A7" s="1240"/>
      <c r="B7" s="1240"/>
      <c r="C7" s="817" t="s">
        <v>33</v>
      </c>
      <c r="D7" s="817" t="s">
        <v>34</v>
      </c>
      <c r="E7" s="817" t="s">
        <v>33</v>
      </c>
      <c r="F7" s="817" t="s">
        <v>34</v>
      </c>
      <c r="G7" s="817" t="s">
        <v>33</v>
      </c>
      <c r="H7" s="817" t="s">
        <v>34</v>
      </c>
      <c r="I7" s="817" t="s">
        <v>33</v>
      </c>
      <c r="J7" s="817" t="s">
        <v>34</v>
      </c>
      <c r="K7" s="817" t="s">
        <v>33</v>
      </c>
      <c r="L7" s="817" t="s">
        <v>34</v>
      </c>
      <c r="M7" s="817" t="s">
        <v>33</v>
      </c>
      <c r="N7" s="817" t="s">
        <v>34</v>
      </c>
      <c r="O7" s="817" t="s">
        <v>33</v>
      </c>
      <c r="P7" s="817" t="s">
        <v>34</v>
      </c>
      <c r="Q7" s="1031" t="s">
        <v>35</v>
      </c>
      <c r="R7" s="1165"/>
      <c r="S7" s="1165"/>
    </row>
    <row r="8" spans="1:19" ht="20.25" customHeight="1" thickBot="1">
      <c r="A8" s="1243"/>
      <c r="B8" s="1243"/>
      <c r="C8" s="821" t="s">
        <v>173</v>
      </c>
      <c r="D8" s="821" t="s">
        <v>172</v>
      </c>
      <c r="E8" s="821" t="s">
        <v>173</v>
      </c>
      <c r="F8" s="821" t="s">
        <v>172</v>
      </c>
      <c r="G8" s="821" t="s">
        <v>173</v>
      </c>
      <c r="H8" s="821" t="s">
        <v>172</v>
      </c>
      <c r="I8" s="821" t="s">
        <v>173</v>
      </c>
      <c r="J8" s="821" t="s">
        <v>172</v>
      </c>
      <c r="K8" s="821" t="s">
        <v>173</v>
      </c>
      <c r="L8" s="821" t="s">
        <v>172</v>
      </c>
      <c r="M8" s="821" t="s">
        <v>173</v>
      </c>
      <c r="N8" s="821" t="s">
        <v>172</v>
      </c>
      <c r="O8" s="821" t="s">
        <v>173</v>
      </c>
      <c r="P8" s="821" t="s">
        <v>172</v>
      </c>
      <c r="Q8" s="821" t="s">
        <v>169</v>
      </c>
      <c r="R8" s="1166"/>
      <c r="S8" s="1166"/>
    </row>
    <row r="9" spans="1:19" ht="18.95" customHeight="1">
      <c r="A9" s="1183" t="s">
        <v>52</v>
      </c>
      <c r="B9" s="1183"/>
      <c r="C9" s="817">
        <v>1928</v>
      </c>
      <c r="D9" s="817">
        <v>1295</v>
      </c>
      <c r="E9" s="817">
        <v>1013</v>
      </c>
      <c r="F9" s="817">
        <v>819</v>
      </c>
      <c r="G9" s="817">
        <v>808</v>
      </c>
      <c r="H9" s="817">
        <v>750</v>
      </c>
      <c r="I9" s="817">
        <v>936</v>
      </c>
      <c r="J9" s="817">
        <v>906</v>
      </c>
      <c r="K9" s="817">
        <v>1826</v>
      </c>
      <c r="L9" s="817">
        <v>1771</v>
      </c>
      <c r="M9" s="817">
        <v>2002</v>
      </c>
      <c r="N9" s="817">
        <v>1451</v>
      </c>
      <c r="O9" s="817">
        <f>SUM(C9,E9,G9,I9,K9,M9)</f>
        <v>8513</v>
      </c>
      <c r="P9" s="817">
        <f>SUM(D9,F9,H9,J9,L9,N9)</f>
        <v>6992</v>
      </c>
      <c r="Q9" s="817">
        <f>SUM(O9:P9)</f>
        <v>15505</v>
      </c>
      <c r="R9" s="1199" t="s">
        <v>583</v>
      </c>
      <c r="S9" s="1199"/>
    </row>
    <row r="10" spans="1:19" ht="18.95" customHeight="1">
      <c r="A10" s="1217" t="s">
        <v>53</v>
      </c>
      <c r="B10" s="1217"/>
      <c r="C10" s="813">
        <v>367</v>
      </c>
      <c r="D10" s="813">
        <v>313</v>
      </c>
      <c r="E10" s="813">
        <v>245</v>
      </c>
      <c r="F10" s="813">
        <v>242</v>
      </c>
      <c r="G10" s="813">
        <v>213</v>
      </c>
      <c r="H10" s="813">
        <v>230</v>
      </c>
      <c r="I10" s="813">
        <v>266</v>
      </c>
      <c r="J10" s="813">
        <v>273</v>
      </c>
      <c r="K10" s="813">
        <v>342</v>
      </c>
      <c r="L10" s="813">
        <v>379</v>
      </c>
      <c r="M10" s="813">
        <v>252</v>
      </c>
      <c r="N10" s="813">
        <v>184</v>
      </c>
      <c r="O10" s="813">
        <f t="shared" ref="O10:O28" si="0">SUM(C10,E10,G10,I10,K10,M10)</f>
        <v>1685</v>
      </c>
      <c r="P10" s="813">
        <f t="shared" ref="P10:P28" si="1">SUM(D10,F10,H10,J10,L10,N10)</f>
        <v>1621</v>
      </c>
      <c r="Q10" s="813">
        <f t="shared" ref="Q10:Q28" si="2">SUM(O10:P10)</f>
        <v>3306</v>
      </c>
      <c r="R10" s="1216" t="s">
        <v>284</v>
      </c>
      <c r="S10" s="1216"/>
    </row>
    <row r="11" spans="1:19" ht="18.95" customHeight="1">
      <c r="A11" s="1217" t="s">
        <v>54</v>
      </c>
      <c r="B11" s="1217"/>
      <c r="C11" s="813">
        <v>367</v>
      </c>
      <c r="D11" s="813">
        <v>451</v>
      </c>
      <c r="E11" s="813">
        <v>199</v>
      </c>
      <c r="F11" s="813">
        <v>304</v>
      </c>
      <c r="G11" s="813">
        <v>185</v>
      </c>
      <c r="H11" s="813">
        <v>289</v>
      </c>
      <c r="I11" s="813">
        <v>211</v>
      </c>
      <c r="J11" s="813">
        <v>316</v>
      </c>
      <c r="K11" s="813">
        <v>390</v>
      </c>
      <c r="L11" s="813">
        <v>478</v>
      </c>
      <c r="M11" s="813">
        <v>219</v>
      </c>
      <c r="N11" s="813">
        <v>225</v>
      </c>
      <c r="O11" s="813">
        <f t="shared" si="0"/>
        <v>1571</v>
      </c>
      <c r="P11" s="813">
        <f t="shared" si="1"/>
        <v>2063</v>
      </c>
      <c r="Q11" s="813">
        <f t="shared" si="2"/>
        <v>3634</v>
      </c>
      <c r="R11" s="1178" t="s">
        <v>175</v>
      </c>
      <c r="S11" s="1178"/>
    </row>
    <row r="12" spans="1:19" ht="18.95" customHeight="1">
      <c r="A12" s="1217" t="s">
        <v>55</v>
      </c>
      <c r="B12" s="1217"/>
      <c r="C12" s="813">
        <v>115</v>
      </c>
      <c r="D12" s="813">
        <v>91</v>
      </c>
      <c r="E12" s="813">
        <v>72</v>
      </c>
      <c r="F12" s="813">
        <v>69</v>
      </c>
      <c r="G12" s="813">
        <v>81</v>
      </c>
      <c r="H12" s="813">
        <v>70</v>
      </c>
      <c r="I12" s="813">
        <v>100</v>
      </c>
      <c r="J12" s="813">
        <v>71</v>
      </c>
      <c r="K12" s="813">
        <v>235</v>
      </c>
      <c r="L12" s="813">
        <v>235</v>
      </c>
      <c r="M12" s="813">
        <v>90</v>
      </c>
      <c r="N12" s="813">
        <v>122</v>
      </c>
      <c r="O12" s="813">
        <f t="shared" si="0"/>
        <v>693</v>
      </c>
      <c r="P12" s="813">
        <f t="shared" si="1"/>
        <v>658</v>
      </c>
      <c r="Q12" s="813">
        <f t="shared" si="2"/>
        <v>1351</v>
      </c>
      <c r="R12" s="1178" t="s">
        <v>676</v>
      </c>
      <c r="S12" s="1178"/>
    </row>
    <row r="13" spans="1:19" ht="18.95" customHeight="1">
      <c r="A13" s="1224" t="s">
        <v>279</v>
      </c>
      <c r="B13" s="354" t="s">
        <v>250</v>
      </c>
      <c r="C13" s="813">
        <v>487</v>
      </c>
      <c r="D13" s="813">
        <v>307</v>
      </c>
      <c r="E13" s="813">
        <v>371</v>
      </c>
      <c r="F13" s="813">
        <v>199</v>
      </c>
      <c r="G13" s="813">
        <v>300</v>
      </c>
      <c r="H13" s="813">
        <v>165</v>
      </c>
      <c r="I13" s="813">
        <v>384</v>
      </c>
      <c r="J13" s="813">
        <v>271</v>
      </c>
      <c r="K13" s="813">
        <v>637</v>
      </c>
      <c r="L13" s="813">
        <v>538</v>
      </c>
      <c r="M13" s="813">
        <v>293</v>
      </c>
      <c r="N13" s="813">
        <v>284</v>
      </c>
      <c r="O13" s="813">
        <f t="shared" si="0"/>
        <v>2472</v>
      </c>
      <c r="P13" s="813">
        <f t="shared" si="1"/>
        <v>1764</v>
      </c>
      <c r="Q13" s="813">
        <f t="shared" si="2"/>
        <v>4236</v>
      </c>
      <c r="R13" s="410" t="s">
        <v>288</v>
      </c>
      <c r="S13" s="1241" t="s">
        <v>167</v>
      </c>
    </row>
    <row r="14" spans="1:19" ht="18.95" customHeight="1">
      <c r="A14" s="1224"/>
      <c r="B14" s="354" t="s">
        <v>251</v>
      </c>
      <c r="C14" s="813">
        <v>1020</v>
      </c>
      <c r="D14" s="813">
        <v>830</v>
      </c>
      <c r="E14" s="813">
        <v>758</v>
      </c>
      <c r="F14" s="813">
        <v>586</v>
      </c>
      <c r="G14" s="813">
        <v>759</v>
      </c>
      <c r="H14" s="813">
        <v>571</v>
      </c>
      <c r="I14" s="813">
        <v>896</v>
      </c>
      <c r="J14" s="813">
        <v>791</v>
      </c>
      <c r="K14" s="813">
        <v>1570</v>
      </c>
      <c r="L14" s="813">
        <v>1536</v>
      </c>
      <c r="M14" s="813">
        <v>881</v>
      </c>
      <c r="N14" s="813">
        <v>819</v>
      </c>
      <c r="O14" s="813">
        <f t="shared" si="0"/>
        <v>5884</v>
      </c>
      <c r="P14" s="813">
        <f t="shared" si="1"/>
        <v>5133</v>
      </c>
      <c r="Q14" s="813">
        <f t="shared" si="2"/>
        <v>11017</v>
      </c>
      <c r="R14" s="410" t="s">
        <v>289</v>
      </c>
      <c r="S14" s="1241"/>
    </row>
    <row r="15" spans="1:19" ht="18.95" customHeight="1">
      <c r="A15" s="1224"/>
      <c r="B15" s="354" t="s">
        <v>252</v>
      </c>
      <c r="C15" s="813">
        <v>428</v>
      </c>
      <c r="D15" s="813">
        <v>355</v>
      </c>
      <c r="E15" s="813">
        <v>197</v>
      </c>
      <c r="F15" s="813">
        <v>179</v>
      </c>
      <c r="G15" s="813">
        <v>213</v>
      </c>
      <c r="H15" s="813">
        <v>181</v>
      </c>
      <c r="I15" s="813">
        <v>290</v>
      </c>
      <c r="J15" s="813">
        <v>328</v>
      </c>
      <c r="K15" s="813">
        <v>650</v>
      </c>
      <c r="L15" s="813">
        <v>608</v>
      </c>
      <c r="M15" s="813">
        <v>318</v>
      </c>
      <c r="N15" s="813">
        <v>323</v>
      </c>
      <c r="O15" s="813">
        <f t="shared" si="0"/>
        <v>2096</v>
      </c>
      <c r="P15" s="813">
        <f t="shared" si="1"/>
        <v>1974</v>
      </c>
      <c r="Q15" s="813">
        <f t="shared" si="2"/>
        <v>4070</v>
      </c>
      <c r="R15" s="410" t="s">
        <v>290</v>
      </c>
      <c r="S15" s="1241"/>
    </row>
    <row r="16" spans="1:19" ht="18.95" customHeight="1">
      <c r="A16" s="1224"/>
      <c r="B16" s="354" t="s">
        <v>604</v>
      </c>
      <c r="C16" s="813">
        <v>267</v>
      </c>
      <c r="D16" s="813">
        <v>223</v>
      </c>
      <c r="E16" s="813">
        <v>192</v>
      </c>
      <c r="F16" s="813">
        <v>176</v>
      </c>
      <c r="G16" s="813">
        <v>180</v>
      </c>
      <c r="H16" s="813">
        <v>179</v>
      </c>
      <c r="I16" s="813">
        <v>210</v>
      </c>
      <c r="J16" s="813">
        <v>236</v>
      </c>
      <c r="K16" s="813">
        <v>459</v>
      </c>
      <c r="L16" s="813">
        <v>406</v>
      </c>
      <c r="M16" s="813">
        <v>222</v>
      </c>
      <c r="N16" s="813">
        <v>268</v>
      </c>
      <c r="O16" s="813">
        <f t="shared" si="0"/>
        <v>1530</v>
      </c>
      <c r="P16" s="813">
        <f t="shared" si="1"/>
        <v>1488</v>
      </c>
      <c r="Q16" s="813">
        <f t="shared" si="2"/>
        <v>3018</v>
      </c>
      <c r="R16" s="410" t="s">
        <v>291</v>
      </c>
      <c r="S16" s="1241"/>
    </row>
    <row r="17" spans="1:19" ht="18.95" customHeight="1">
      <c r="A17" s="1224"/>
      <c r="B17" s="354" t="s">
        <v>605</v>
      </c>
      <c r="C17" s="813">
        <v>459</v>
      </c>
      <c r="D17" s="813">
        <v>458</v>
      </c>
      <c r="E17" s="813">
        <v>319</v>
      </c>
      <c r="F17" s="813">
        <v>384</v>
      </c>
      <c r="G17" s="813">
        <v>332</v>
      </c>
      <c r="H17" s="813">
        <v>352</v>
      </c>
      <c r="I17" s="813">
        <v>462</v>
      </c>
      <c r="J17" s="813">
        <v>484</v>
      </c>
      <c r="K17" s="813">
        <v>838</v>
      </c>
      <c r="L17" s="813">
        <v>855</v>
      </c>
      <c r="M17" s="813">
        <v>707</v>
      </c>
      <c r="N17" s="813">
        <v>719</v>
      </c>
      <c r="O17" s="813">
        <f t="shared" si="0"/>
        <v>3117</v>
      </c>
      <c r="P17" s="813">
        <f t="shared" si="1"/>
        <v>3252</v>
      </c>
      <c r="Q17" s="813">
        <f t="shared" si="2"/>
        <v>6369</v>
      </c>
      <c r="R17" s="410" t="s">
        <v>292</v>
      </c>
      <c r="S17" s="1241"/>
    </row>
    <row r="18" spans="1:19" ht="18.95" customHeight="1">
      <c r="A18" s="1224"/>
      <c r="B18" s="354" t="s">
        <v>606</v>
      </c>
      <c r="C18" s="813">
        <v>453</v>
      </c>
      <c r="D18" s="813">
        <v>236</v>
      </c>
      <c r="E18" s="813">
        <v>320</v>
      </c>
      <c r="F18" s="813">
        <v>186</v>
      </c>
      <c r="G18" s="813">
        <v>364</v>
      </c>
      <c r="H18" s="813">
        <v>194</v>
      </c>
      <c r="I18" s="813">
        <v>433</v>
      </c>
      <c r="J18" s="813">
        <v>304</v>
      </c>
      <c r="K18" s="813">
        <v>687</v>
      </c>
      <c r="L18" s="813">
        <v>511</v>
      </c>
      <c r="M18" s="813">
        <v>362</v>
      </c>
      <c r="N18" s="813">
        <v>342</v>
      </c>
      <c r="O18" s="813">
        <f t="shared" si="0"/>
        <v>2619</v>
      </c>
      <c r="P18" s="813">
        <f t="shared" si="1"/>
        <v>1773</v>
      </c>
      <c r="Q18" s="813">
        <f t="shared" si="2"/>
        <v>4392</v>
      </c>
      <c r="R18" s="410" t="s">
        <v>293</v>
      </c>
      <c r="S18" s="1241"/>
    </row>
    <row r="19" spans="1:19" ht="18.95" customHeight="1">
      <c r="A19" s="117" t="s">
        <v>63</v>
      </c>
      <c r="B19" s="117"/>
      <c r="C19" s="813">
        <v>761</v>
      </c>
      <c r="D19" s="813">
        <v>778</v>
      </c>
      <c r="E19" s="813">
        <v>476</v>
      </c>
      <c r="F19" s="813">
        <v>450</v>
      </c>
      <c r="G19" s="813">
        <v>456</v>
      </c>
      <c r="H19" s="813">
        <v>460</v>
      </c>
      <c r="I19" s="813">
        <v>411</v>
      </c>
      <c r="J19" s="813">
        <v>427</v>
      </c>
      <c r="K19" s="813">
        <v>547</v>
      </c>
      <c r="L19" s="813">
        <v>601</v>
      </c>
      <c r="M19" s="813">
        <v>338</v>
      </c>
      <c r="N19" s="813">
        <v>372</v>
      </c>
      <c r="O19" s="813">
        <f t="shared" si="0"/>
        <v>2989</v>
      </c>
      <c r="P19" s="813">
        <f t="shared" si="1"/>
        <v>3088</v>
      </c>
      <c r="Q19" s="813">
        <f t="shared" si="2"/>
        <v>6077</v>
      </c>
      <c r="R19" s="1178" t="s">
        <v>281</v>
      </c>
      <c r="S19" s="1178"/>
    </row>
    <row r="20" spans="1:19" ht="18.95" customHeight="1">
      <c r="A20" s="1217" t="s">
        <v>64</v>
      </c>
      <c r="B20" s="1217"/>
      <c r="C20" s="813">
        <v>1332</v>
      </c>
      <c r="D20" s="813">
        <v>1275</v>
      </c>
      <c r="E20" s="813">
        <v>1133</v>
      </c>
      <c r="F20" s="813">
        <v>1286</v>
      </c>
      <c r="G20" s="813">
        <v>1191</v>
      </c>
      <c r="H20" s="813">
        <v>1324</v>
      </c>
      <c r="I20" s="813">
        <v>1454</v>
      </c>
      <c r="J20" s="813">
        <v>1766</v>
      </c>
      <c r="K20" s="813">
        <v>1907</v>
      </c>
      <c r="L20" s="813">
        <v>2994</v>
      </c>
      <c r="M20" s="813">
        <v>505</v>
      </c>
      <c r="N20" s="813">
        <v>918</v>
      </c>
      <c r="O20" s="813">
        <f t="shared" si="0"/>
        <v>7522</v>
      </c>
      <c r="P20" s="813">
        <f t="shared" si="1"/>
        <v>9563</v>
      </c>
      <c r="Q20" s="813">
        <f t="shared" si="2"/>
        <v>17085</v>
      </c>
      <c r="R20" s="1178" t="s">
        <v>177</v>
      </c>
      <c r="S20" s="1178"/>
    </row>
    <row r="21" spans="1:19" ht="18.95" customHeight="1">
      <c r="A21" s="1217" t="s">
        <v>65</v>
      </c>
      <c r="B21" s="1217"/>
      <c r="C21" s="813">
        <v>451</v>
      </c>
      <c r="D21" s="813">
        <v>416</v>
      </c>
      <c r="E21" s="813">
        <v>304</v>
      </c>
      <c r="F21" s="813">
        <v>349</v>
      </c>
      <c r="G21" s="813">
        <v>331</v>
      </c>
      <c r="H21" s="813">
        <v>356</v>
      </c>
      <c r="I21" s="813">
        <v>489</v>
      </c>
      <c r="J21" s="813">
        <v>567</v>
      </c>
      <c r="K21" s="813">
        <v>892</v>
      </c>
      <c r="L21" s="813">
        <v>1118</v>
      </c>
      <c r="M21" s="813">
        <v>418</v>
      </c>
      <c r="N21" s="813">
        <v>548</v>
      </c>
      <c r="O21" s="813">
        <f t="shared" si="0"/>
        <v>2885</v>
      </c>
      <c r="P21" s="813">
        <f t="shared" si="1"/>
        <v>3354</v>
      </c>
      <c r="Q21" s="813">
        <f t="shared" si="2"/>
        <v>6239</v>
      </c>
      <c r="R21" s="1178" t="s">
        <v>178</v>
      </c>
      <c r="S21" s="1178"/>
    </row>
    <row r="22" spans="1:19" ht="18.95" customHeight="1">
      <c r="A22" s="1217" t="s">
        <v>66</v>
      </c>
      <c r="B22" s="1217"/>
      <c r="C22" s="813">
        <v>1079</v>
      </c>
      <c r="D22" s="813">
        <v>822</v>
      </c>
      <c r="E22" s="813">
        <v>559</v>
      </c>
      <c r="F22" s="813">
        <v>416</v>
      </c>
      <c r="G22" s="813">
        <v>569</v>
      </c>
      <c r="H22" s="813">
        <v>395</v>
      </c>
      <c r="I22" s="813">
        <v>743</v>
      </c>
      <c r="J22" s="813">
        <v>516</v>
      </c>
      <c r="K22" s="813">
        <v>1119</v>
      </c>
      <c r="L22" s="813">
        <v>907</v>
      </c>
      <c r="M22" s="813">
        <v>814</v>
      </c>
      <c r="N22" s="813">
        <v>704</v>
      </c>
      <c r="O22" s="813">
        <f t="shared" si="0"/>
        <v>4883</v>
      </c>
      <c r="P22" s="813">
        <f t="shared" si="1"/>
        <v>3760</v>
      </c>
      <c r="Q22" s="813">
        <f t="shared" si="2"/>
        <v>8643</v>
      </c>
      <c r="R22" s="1178" t="s">
        <v>285</v>
      </c>
      <c r="S22" s="1178"/>
    </row>
    <row r="23" spans="1:19" ht="18.95" customHeight="1">
      <c r="A23" s="1217" t="s">
        <v>133</v>
      </c>
      <c r="B23" s="1217"/>
      <c r="C23" s="813">
        <v>356</v>
      </c>
      <c r="D23" s="813">
        <v>254</v>
      </c>
      <c r="E23" s="813">
        <v>226</v>
      </c>
      <c r="F23" s="813">
        <v>175</v>
      </c>
      <c r="G23" s="813">
        <v>239</v>
      </c>
      <c r="H23" s="813">
        <v>183</v>
      </c>
      <c r="I23" s="813">
        <v>353</v>
      </c>
      <c r="J23" s="813">
        <v>282</v>
      </c>
      <c r="K23" s="813">
        <v>533</v>
      </c>
      <c r="L23" s="813">
        <v>534</v>
      </c>
      <c r="M23" s="813">
        <v>226</v>
      </c>
      <c r="N23" s="813">
        <v>219</v>
      </c>
      <c r="O23" s="813">
        <f t="shared" si="0"/>
        <v>1933</v>
      </c>
      <c r="P23" s="813">
        <f t="shared" si="1"/>
        <v>1647</v>
      </c>
      <c r="Q23" s="813">
        <f t="shared" si="2"/>
        <v>3580</v>
      </c>
      <c r="R23" s="1178" t="s">
        <v>853</v>
      </c>
      <c r="S23" s="1178"/>
    </row>
    <row r="24" spans="1:19" ht="18.95" customHeight="1">
      <c r="A24" s="1217" t="s">
        <v>68</v>
      </c>
      <c r="B24" s="1217"/>
      <c r="C24" s="813">
        <v>237</v>
      </c>
      <c r="D24" s="813">
        <v>163</v>
      </c>
      <c r="E24" s="813">
        <v>131</v>
      </c>
      <c r="F24" s="813">
        <v>94</v>
      </c>
      <c r="G24" s="813">
        <v>154</v>
      </c>
      <c r="H24" s="813">
        <v>122</v>
      </c>
      <c r="I24" s="813">
        <v>216</v>
      </c>
      <c r="J24" s="813">
        <v>249</v>
      </c>
      <c r="K24" s="813">
        <v>470</v>
      </c>
      <c r="L24" s="813">
        <v>484</v>
      </c>
      <c r="M24" s="813">
        <v>207</v>
      </c>
      <c r="N24" s="813">
        <v>269</v>
      </c>
      <c r="O24" s="813">
        <f t="shared" si="0"/>
        <v>1415</v>
      </c>
      <c r="P24" s="813">
        <f t="shared" si="1"/>
        <v>1381</v>
      </c>
      <c r="Q24" s="813">
        <f t="shared" si="2"/>
        <v>2796</v>
      </c>
      <c r="R24" s="1178" t="s">
        <v>287</v>
      </c>
      <c r="S24" s="1178"/>
    </row>
    <row r="25" spans="1:19" ht="18.95" customHeight="1">
      <c r="A25" s="1217" t="s">
        <v>69</v>
      </c>
      <c r="B25" s="1217"/>
      <c r="C25" s="813">
        <v>824</v>
      </c>
      <c r="D25" s="813">
        <v>623</v>
      </c>
      <c r="E25" s="813">
        <v>410</v>
      </c>
      <c r="F25" s="813">
        <v>377</v>
      </c>
      <c r="G25" s="813">
        <v>416</v>
      </c>
      <c r="H25" s="813">
        <v>372</v>
      </c>
      <c r="I25" s="813">
        <v>605</v>
      </c>
      <c r="J25" s="813">
        <v>512</v>
      </c>
      <c r="K25" s="813">
        <v>1038</v>
      </c>
      <c r="L25" s="813">
        <v>999</v>
      </c>
      <c r="M25" s="813">
        <v>396</v>
      </c>
      <c r="N25" s="813">
        <v>418</v>
      </c>
      <c r="O25" s="813">
        <f t="shared" si="0"/>
        <v>3689</v>
      </c>
      <c r="P25" s="813">
        <f t="shared" si="1"/>
        <v>3301</v>
      </c>
      <c r="Q25" s="813">
        <f t="shared" si="2"/>
        <v>6990</v>
      </c>
      <c r="R25" s="1178" t="s">
        <v>182</v>
      </c>
      <c r="S25" s="1178"/>
    </row>
    <row r="26" spans="1:19" ht="18.95" customHeight="1">
      <c r="A26" s="1217" t="s">
        <v>70</v>
      </c>
      <c r="B26" s="1217"/>
      <c r="C26" s="813">
        <v>882</v>
      </c>
      <c r="D26" s="813">
        <v>696</v>
      </c>
      <c r="E26" s="813">
        <v>460</v>
      </c>
      <c r="F26" s="813">
        <v>476</v>
      </c>
      <c r="G26" s="813">
        <v>438</v>
      </c>
      <c r="H26" s="813">
        <v>427</v>
      </c>
      <c r="I26" s="813">
        <v>565</v>
      </c>
      <c r="J26" s="813">
        <v>566</v>
      </c>
      <c r="K26" s="813">
        <v>917</v>
      </c>
      <c r="L26" s="813">
        <v>861</v>
      </c>
      <c r="M26" s="813">
        <v>452</v>
      </c>
      <c r="N26" s="813">
        <v>471</v>
      </c>
      <c r="O26" s="813">
        <f t="shared" si="0"/>
        <v>3714</v>
      </c>
      <c r="P26" s="813">
        <f t="shared" si="1"/>
        <v>3497</v>
      </c>
      <c r="Q26" s="813">
        <f t="shared" si="2"/>
        <v>7211</v>
      </c>
      <c r="R26" s="1178" t="s">
        <v>183</v>
      </c>
      <c r="S26" s="1178"/>
    </row>
    <row r="27" spans="1:19" ht="18.95" customHeight="1">
      <c r="A27" s="1217" t="s">
        <v>71</v>
      </c>
      <c r="B27" s="1217"/>
      <c r="C27" s="813">
        <v>488</v>
      </c>
      <c r="D27" s="813">
        <v>373</v>
      </c>
      <c r="E27" s="813">
        <v>296</v>
      </c>
      <c r="F27" s="813">
        <v>326</v>
      </c>
      <c r="G27" s="813">
        <v>301</v>
      </c>
      <c r="H27" s="813">
        <v>272</v>
      </c>
      <c r="I27" s="813">
        <v>361</v>
      </c>
      <c r="J27" s="813">
        <v>336</v>
      </c>
      <c r="K27" s="813">
        <v>535</v>
      </c>
      <c r="L27" s="813">
        <v>542</v>
      </c>
      <c r="M27" s="813">
        <v>96</v>
      </c>
      <c r="N27" s="813">
        <v>141</v>
      </c>
      <c r="O27" s="813">
        <f t="shared" si="0"/>
        <v>2077</v>
      </c>
      <c r="P27" s="813">
        <f t="shared" si="1"/>
        <v>1990</v>
      </c>
      <c r="Q27" s="813">
        <f t="shared" si="2"/>
        <v>4067</v>
      </c>
      <c r="R27" s="1178" t="s">
        <v>671</v>
      </c>
      <c r="S27" s="1178"/>
    </row>
    <row r="28" spans="1:19" ht="18.95" customHeight="1" thickBot="1">
      <c r="A28" s="1240" t="s">
        <v>72</v>
      </c>
      <c r="B28" s="1240"/>
      <c r="C28" s="817">
        <v>1092</v>
      </c>
      <c r="D28" s="817">
        <v>837</v>
      </c>
      <c r="E28" s="817">
        <v>683</v>
      </c>
      <c r="F28" s="817">
        <v>540</v>
      </c>
      <c r="G28" s="817">
        <v>687</v>
      </c>
      <c r="H28" s="817">
        <v>530</v>
      </c>
      <c r="I28" s="817">
        <v>965</v>
      </c>
      <c r="J28" s="817">
        <v>760</v>
      </c>
      <c r="K28" s="817">
        <v>1744</v>
      </c>
      <c r="L28" s="817">
        <v>1327</v>
      </c>
      <c r="M28" s="817">
        <v>665</v>
      </c>
      <c r="N28" s="817">
        <v>470</v>
      </c>
      <c r="O28" s="817">
        <f t="shared" si="0"/>
        <v>5836</v>
      </c>
      <c r="P28" s="817">
        <f t="shared" si="1"/>
        <v>4464</v>
      </c>
      <c r="Q28" s="817">
        <f t="shared" si="2"/>
        <v>10300</v>
      </c>
      <c r="R28" s="1218" t="s">
        <v>282</v>
      </c>
      <c r="S28" s="1218"/>
    </row>
    <row r="29" spans="1:19" ht="18.95" customHeight="1" thickBot="1">
      <c r="A29" s="1174" t="s">
        <v>32</v>
      </c>
      <c r="B29" s="1174"/>
      <c r="C29" s="819">
        <f>SUM(C9:C28)</f>
        <v>13393</v>
      </c>
      <c r="D29" s="819">
        <f t="shared" ref="D29:Q29" si="3">SUM(D9:D28)</f>
        <v>10796</v>
      </c>
      <c r="E29" s="819">
        <f t="shared" si="3"/>
        <v>8364</v>
      </c>
      <c r="F29" s="819">
        <f t="shared" si="3"/>
        <v>7633</v>
      </c>
      <c r="G29" s="819">
        <f t="shared" si="3"/>
        <v>8217</v>
      </c>
      <c r="H29" s="819">
        <f t="shared" si="3"/>
        <v>7422</v>
      </c>
      <c r="I29" s="819">
        <f t="shared" si="3"/>
        <v>10350</v>
      </c>
      <c r="J29" s="819">
        <f t="shared" si="3"/>
        <v>9961</v>
      </c>
      <c r="K29" s="819">
        <f t="shared" si="3"/>
        <v>17336</v>
      </c>
      <c r="L29" s="819">
        <f t="shared" si="3"/>
        <v>17684</v>
      </c>
      <c r="M29" s="819">
        <f t="shared" si="3"/>
        <v>9463</v>
      </c>
      <c r="N29" s="819">
        <f t="shared" si="3"/>
        <v>9267</v>
      </c>
      <c r="O29" s="819">
        <f t="shared" si="3"/>
        <v>67123</v>
      </c>
      <c r="P29" s="819">
        <f t="shared" si="3"/>
        <v>62763</v>
      </c>
      <c r="Q29" s="819">
        <f t="shared" si="3"/>
        <v>129886</v>
      </c>
      <c r="R29" s="1239" t="s">
        <v>169</v>
      </c>
      <c r="S29" s="1239"/>
    </row>
    <row r="30" spans="1:19" ht="13.5" thickTop="1">
      <c r="C30" s="336"/>
      <c r="D30" s="336"/>
      <c r="E30" s="336"/>
      <c r="F30" s="336"/>
      <c r="G30" s="336"/>
      <c r="H30" s="336"/>
      <c r="I30" s="336"/>
      <c r="J30" s="336"/>
      <c r="K30" s="336"/>
      <c r="L30" s="336"/>
      <c r="M30" s="336"/>
      <c r="N30" s="336"/>
      <c r="O30" s="336"/>
      <c r="P30" s="336"/>
      <c r="Q30" s="336"/>
    </row>
    <row r="31" spans="1:19">
      <c r="P31" s="112"/>
    </row>
    <row r="38" spans="17:17">
      <c r="Q38" s="82" t="s">
        <v>305</v>
      </c>
    </row>
    <row r="112" spans="3:15">
      <c r="C112" s="142"/>
      <c r="D112" s="142"/>
      <c r="E112" s="142"/>
      <c r="F112" s="142"/>
      <c r="G112" s="142"/>
      <c r="H112" s="142"/>
      <c r="I112" s="142"/>
      <c r="J112" s="142"/>
      <c r="K112" s="142"/>
      <c r="L112" s="142"/>
      <c r="M112" s="142"/>
      <c r="N112" s="142"/>
      <c r="O112" s="142"/>
    </row>
    <row r="113" spans="3:15">
      <c r="C113" s="142"/>
      <c r="D113" s="142"/>
      <c r="E113" s="142"/>
      <c r="F113" s="142"/>
      <c r="G113" s="142"/>
      <c r="H113" s="142"/>
      <c r="I113" s="142"/>
      <c r="J113" s="142"/>
      <c r="K113" s="142"/>
      <c r="L113" s="142"/>
      <c r="M113" s="142"/>
      <c r="N113" s="142"/>
      <c r="O113" s="142"/>
    </row>
    <row r="114" spans="3:15">
      <c r="C114" s="142"/>
      <c r="D114" s="142"/>
      <c r="E114" s="142"/>
      <c r="F114" s="142"/>
      <c r="G114" s="142"/>
      <c r="H114" s="142"/>
      <c r="I114" s="142"/>
      <c r="J114" s="142"/>
      <c r="K114" s="142"/>
      <c r="L114" s="142"/>
      <c r="M114" s="142"/>
      <c r="N114" s="142"/>
      <c r="O114" s="142"/>
    </row>
    <row r="115" spans="3:15">
      <c r="C115" s="142"/>
      <c r="D115" s="142"/>
      <c r="E115" s="142"/>
      <c r="F115" s="142"/>
      <c r="G115" s="142"/>
      <c r="H115" s="142"/>
      <c r="I115" s="142"/>
      <c r="J115" s="142"/>
      <c r="K115" s="142"/>
      <c r="L115" s="142"/>
      <c r="M115" s="142"/>
      <c r="N115" s="142"/>
      <c r="O115" s="142"/>
    </row>
  </sheetData>
  <mergeCells count="51">
    <mergeCell ref="A2:S2"/>
    <mergeCell ref="A3:S3"/>
    <mergeCell ref="A4:B4"/>
    <mergeCell ref="R4:S4"/>
    <mergeCell ref="A5:B8"/>
    <mergeCell ref="C5:D5"/>
    <mergeCell ref="E5:F5"/>
    <mergeCell ref="G5:H5"/>
    <mergeCell ref="I5:J5"/>
    <mergeCell ref="K5:L5"/>
    <mergeCell ref="R5:S8"/>
    <mergeCell ref="C6:D6"/>
    <mergeCell ref="E6:F6"/>
    <mergeCell ref="G6:H6"/>
    <mergeCell ref="I6:J6"/>
    <mergeCell ref="K6:L6"/>
    <mergeCell ref="M5:N5"/>
    <mergeCell ref="O5:Q5"/>
    <mergeCell ref="A13:A18"/>
    <mergeCell ref="A20:B20"/>
    <mergeCell ref="R20:S20"/>
    <mergeCell ref="M6:N6"/>
    <mergeCell ref="O6:Q6"/>
    <mergeCell ref="A10:B10"/>
    <mergeCell ref="A11:B11"/>
    <mergeCell ref="A12:B12"/>
    <mergeCell ref="R9:S9"/>
    <mergeCell ref="A9:B9"/>
    <mergeCell ref="R10:S10"/>
    <mergeCell ref="R11:S11"/>
    <mergeCell ref="R12:S12"/>
    <mergeCell ref="A21:B21"/>
    <mergeCell ref="R21:S21"/>
    <mergeCell ref="R19:S19"/>
    <mergeCell ref="S13:S18"/>
    <mergeCell ref="A22:B22"/>
    <mergeCell ref="R22:S22"/>
    <mergeCell ref="A23:B23"/>
    <mergeCell ref="R23:S23"/>
    <mergeCell ref="A24:B24"/>
    <mergeCell ref="R24:S24"/>
    <mergeCell ref="A28:B28"/>
    <mergeCell ref="R28:S28"/>
    <mergeCell ref="A29:B29"/>
    <mergeCell ref="R29:S29"/>
    <mergeCell ref="A25:B25"/>
    <mergeCell ref="R25:S25"/>
    <mergeCell ref="A26:B26"/>
    <mergeCell ref="R26:S26"/>
    <mergeCell ref="A27:B27"/>
    <mergeCell ref="R27:S27"/>
  </mergeCells>
  <printOptions horizontalCentered="1"/>
  <pageMargins left="1" right="1" top="1" bottom="1" header="1" footer="1"/>
  <pageSetup paperSize="9" scale="80" firstPageNumber="25" orientation="landscape" useFirstPageNumber="1"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Z38"/>
  <sheetViews>
    <sheetView rightToLeft="1" view="pageBreakPreview" zoomScale="75" zoomScaleSheetLayoutView="75" workbookViewId="0">
      <selection activeCell="BA4" sqref="BA4:BC4"/>
    </sheetView>
  </sheetViews>
  <sheetFormatPr defaultRowHeight="12.75"/>
  <cols>
    <col min="1" max="1" width="4" style="82" customWidth="1"/>
    <col min="2" max="2" width="9.5703125" style="82" customWidth="1"/>
    <col min="3" max="3" width="9.140625" style="82" customWidth="1"/>
    <col min="4" max="4" width="8.85546875" style="82" customWidth="1"/>
    <col min="5" max="5" width="9" style="82" customWidth="1"/>
    <col min="6" max="6" width="9.42578125" style="82" customWidth="1"/>
    <col min="7" max="7" width="9" style="82" customWidth="1"/>
    <col min="8" max="8" width="10.140625" style="82" customWidth="1"/>
    <col min="9" max="9" width="9.5703125" style="82" customWidth="1"/>
    <col min="10" max="11" width="9.42578125" style="82" customWidth="1"/>
    <col min="12" max="12" width="8.85546875" style="82" customWidth="1"/>
    <col min="13" max="14" width="9" style="82" customWidth="1"/>
    <col min="15" max="15" width="10.5703125" style="82" customWidth="1"/>
    <col min="16" max="16" width="10.85546875" style="82" customWidth="1"/>
    <col min="17" max="17" width="11.7109375" style="82" customWidth="1"/>
    <col min="18" max="18" width="14.42578125" style="82" customWidth="1"/>
    <col min="19" max="19" width="4.7109375" style="82" customWidth="1"/>
    <col min="20" max="16384" width="9.140625" style="82"/>
  </cols>
  <sheetData>
    <row r="1" spans="1:26" ht="24.75" customHeight="1">
      <c r="A1" s="1205" t="s">
        <v>1212</v>
      </c>
      <c r="B1" s="1205"/>
      <c r="C1" s="1205"/>
      <c r="D1" s="1205"/>
      <c r="E1" s="1205"/>
      <c r="F1" s="1205"/>
      <c r="G1" s="1205"/>
      <c r="H1" s="1205"/>
      <c r="I1" s="1205"/>
      <c r="J1" s="1205"/>
      <c r="K1" s="1205"/>
      <c r="L1" s="1205"/>
      <c r="M1" s="1205"/>
      <c r="N1" s="1205"/>
      <c r="O1" s="1205"/>
      <c r="P1" s="1205"/>
      <c r="Q1" s="1205"/>
      <c r="R1" s="1205"/>
      <c r="S1" s="1205"/>
      <c r="T1" s="121"/>
      <c r="U1" s="121"/>
      <c r="V1" s="121"/>
      <c r="W1" s="121"/>
      <c r="X1" s="121"/>
      <c r="Y1" s="121"/>
      <c r="Z1" s="121"/>
    </row>
    <row r="2" spans="1:26" ht="33.75" customHeight="1">
      <c r="A2" s="1193" t="s">
        <v>719</v>
      </c>
      <c r="B2" s="1193"/>
      <c r="C2" s="1193"/>
      <c r="D2" s="1193"/>
      <c r="E2" s="1193"/>
      <c r="F2" s="1193"/>
      <c r="G2" s="1193"/>
      <c r="H2" s="1193"/>
      <c r="I2" s="1193"/>
      <c r="J2" s="1193"/>
      <c r="K2" s="1193"/>
      <c r="L2" s="1193"/>
      <c r="M2" s="1193"/>
      <c r="N2" s="1193"/>
      <c r="O2" s="1193"/>
      <c r="P2" s="1193"/>
      <c r="Q2" s="1193"/>
      <c r="R2" s="1193"/>
      <c r="S2" s="1193"/>
      <c r="T2" s="121"/>
      <c r="U2" s="121"/>
      <c r="V2" s="121"/>
      <c r="W2" s="121"/>
      <c r="X2" s="121"/>
      <c r="Y2" s="121"/>
      <c r="Z2" s="121"/>
    </row>
    <row r="3" spans="1:26" ht="22.5" customHeight="1" thickBot="1">
      <c r="A3" s="1176" t="s">
        <v>891</v>
      </c>
      <c r="B3" s="1176"/>
      <c r="C3" s="148"/>
      <c r="D3" s="148"/>
      <c r="E3" s="148"/>
      <c r="F3" s="148"/>
      <c r="G3" s="148"/>
      <c r="H3" s="148"/>
      <c r="I3" s="148"/>
      <c r="J3" s="148"/>
      <c r="K3" s="148"/>
      <c r="L3" s="148"/>
      <c r="M3" s="148"/>
      <c r="N3" s="148"/>
      <c r="O3" s="148"/>
      <c r="P3" s="149"/>
      <c r="Q3" s="114"/>
      <c r="R3" s="1154" t="s">
        <v>892</v>
      </c>
      <c r="S3" s="1154"/>
      <c r="T3" s="121"/>
      <c r="U3" s="121"/>
      <c r="V3" s="121"/>
      <c r="W3" s="121"/>
      <c r="X3" s="121"/>
      <c r="Y3" s="121"/>
      <c r="Z3" s="121"/>
    </row>
    <row r="4" spans="1:26" ht="18.95" customHeight="1" thickTop="1">
      <c r="A4" s="1140" t="s">
        <v>40</v>
      </c>
      <c r="B4" s="1140"/>
      <c r="C4" s="1188" t="s">
        <v>93</v>
      </c>
      <c r="D4" s="1188"/>
      <c r="E4" s="1188" t="s">
        <v>94</v>
      </c>
      <c r="F4" s="1188"/>
      <c r="G4" s="1188" t="s">
        <v>95</v>
      </c>
      <c r="H4" s="1188"/>
      <c r="I4" s="1188" t="s">
        <v>96</v>
      </c>
      <c r="J4" s="1188"/>
      <c r="K4" s="1188" t="s">
        <v>97</v>
      </c>
      <c r="L4" s="1188"/>
      <c r="M4" s="1188" t="s">
        <v>31</v>
      </c>
      <c r="N4" s="1188"/>
      <c r="O4" s="1188" t="s">
        <v>1335</v>
      </c>
      <c r="P4" s="1188"/>
      <c r="Q4" s="1188"/>
      <c r="R4" s="1140" t="s">
        <v>168</v>
      </c>
      <c r="S4" s="1140"/>
      <c r="T4" s="121"/>
      <c r="U4" s="121"/>
      <c r="V4" s="121"/>
      <c r="W4" s="121"/>
      <c r="X4" s="121"/>
      <c r="Y4" s="121"/>
      <c r="Z4" s="121"/>
    </row>
    <row r="5" spans="1:26" ht="18.95" customHeight="1">
      <c r="A5" s="1141"/>
      <c r="B5" s="1141"/>
      <c r="C5" s="1165" t="s">
        <v>240</v>
      </c>
      <c r="D5" s="1165"/>
      <c r="E5" s="1165" t="s">
        <v>234</v>
      </c>
      <c r="F5" s="1165"/>
      <c r="G5" s="1165" t="s">
        <v>241</v>
      </c>
      <c r="H5" s="1165"/>
      <c r="I5" s="1165" t="s">
        <v>236</v>
      </c>
      <c r="J5" s="1165"/>
      <c r="K5" s="1168" t="s">
        <v>232</v>
      </c>
      <c r="L5" s="1168"/>
      <c r="M5" s="1168" t="s">
        <v>239</v>
      </c>
      <c r="N5" s="1168"/>
      <c r="O5" s="365"/>
      <c r="P5" s="365" t="s">
        <v>169</v>
      </c>
      <c r="Q5" s="116"/>
      <c r="R5" s="1141"/>
      <c r="S5" s="1141"/>
      <c r="T5" s="121"/>
      <c r="U5" s="121"/>
      <c r="V5" s="121"/>
      <c r="W5" s="121"/>
      <c r="X5" s="121"/>
      <c r="Y5" s="121"/>
      <c r="Z5" s="121"/>
    </row>
    <row r="6" spans="1:26" ht="18.95" customHeight="1">
      <c r="A6" s="1141"/>
      <c r="B6" s="1141"/>
      <c r="C6" s="817" t="s">
        <v>33</v>
      </c>
      <c r="D6" s="817" t="s">
        <v>34</v>
      </c>
      <c r="E6" s="817" t="s">
        <v>33</v>
      </c>
      <c r="F6" s="817" t="s">
        <v>34</v>
      </c>
      <c r="G6" s="817" t="s">
        <v>33</v>
      </c>
      <c r="H6" s="817" t="s">
        <v>34</v>
      </c>
      <c r="I6" s="817" t="s">
        <v>33</v>
      </c>
      <c r="J6" s="817" t="s">
        <v>34</v>
      </c>
      <c r="K6" s="817" t="s">
        <v>33</v>
      </c>
      <c r="L6" s="817" t="s">
        <v>34</v>
      </c>
      <c r="M6" s="817" t="s">
        <v>33</v>
      </c>
      <c r="N6" s="817" t="s">
        <v>34</v>
      </c>
      <c r="O6" s="817" t="s">
        <v>33</v>
      </c>
      <c r="P6" s="817" t="s">
        <v>34</v>
      </c>
      <c r="Q6" s="817" t="s">
        <v>35</v>
      </c>
      <c r="R6" s="1141"/>
      <c r="S6" s="1141"/>
    </row>
    <row r="7" spans="1:26" ht="18.95" customHeight="1" thickBot="1">
      <c r="A7" s="1141"/>
      <c r="B7" s="1141"/>
      <c r="C7" s="820" t="s">
        <v>173</v>
      </c>
      <c r="D7" s="820" t="s">
        <v>172</v>
      </c>
      <c r="E7" s="820" t="s">
        <v>173</v>
      </c>
      <c r="F7" s="820" t="s">
        <v>172</v>
      </c>
      <c r="G7" s="820" t="s">
        <v>173</v>
      </c>
      <c r="H7" s="820" t="s">
        <v>172</v>
      </c>
      <c r="I7" s="820" t="s">
        <v>173</v>
      </c>
      <c r="J7" s="820" t="s">
        <v>172</v>
      </c>
      <c r="K7" s="820" t="s">
        <v>173</v>
      </c>
      <c r="L7" s="820" t="s">
        <v>172</v>
      </c>
      <c r="M7" s="820" t="s">
        <v>173</v>
      </c>
      <c r="N7" s="820" t="s">
        <v>172</v>
      </c>
      <c r="O7" s="820" t="s">
        <v>173</v>
      </c>
      <c r="P7" s="820" t="s">
        <v>172</v>
      </c>
      <c r="Q7" s="820" t="s">
        <v>169</v>
      </c>
      <c r="R7" s="1141"/>
      <c r="S7" s="1141"/>
    </row>
    <row r="8" spans="1:26" ht="20.100000000000001" customHeight="1">
      <c r="A8" s="329" t="s">
        <v>52</v>
      </c>
      <c r="B8" s="329"/>
      <c r="C8" s="329">
        <v>52196</v>
      </c>
      <c r="D8" s="329">
        <v>49863</v>
      </c>
      <c r="E8" s="329">
        <v>49667</v>
      </c>
      <c r="F8" s="329">
        <v>47592</v>
      </c>
      <c r="G8" s="329">
        <v>42597</v>
      </c>
      <c r="H8" s="329">
        <v>40355</v>
      </c>
      <c r="I8" s="329">
        <v>31829</v>
      </c>
      <c r="J8" s="329">
        <v>29343</v>
      </c>
      <c r="K8" s="329">
        <v>27725</v>
      </c>
      <c r="L8" s="329">
        <v>24705</v>
      </c>
      <c r="M8" s="329">
        <v>26568</v>
      </c>
      <c r="N8" s="329">
        <v>21776</v>
      </c>
      <c r="O8" s="329">
        <f>SUM(C8,E8,G8,I8,K8,M8)</f>
        <v>230582</v>
      </c>
      <c r="P8" s="329">
        <f>SUM(D8,F8,H8,J8,L8,N8)</f>
        <v>213634</v>
      </c>
      <c r="Q8" s="329">
        <f>SUM(O8:P8)</f>
        <v>444216</v>
      </c>
      <c r="R8" s="1250" t="s">
        <v>583</v>
      </c>
      <c r="S8" s="1250"/>
    </row>
    <row r="9" spans="1:26" ht="20.100000000000001" customHeight="1">
      <c r="A9" s="1217" t="s">
        <v>53</v>
      </c>
      <c r="B9" s="1217"/>
      <c r="C9" s="86">
        <v>33245</v>
      </c>
      <c r="D9" s="86">
        <v>32010</v>
      </c>
      <c r="E9" s="86">
        <v>31212</v>
      </c>
      <c r="F9" s="86">
        <v>30209</v>
      </c>
      <c r="G9" s="86">
        <v>29619</v>
      </c>
      <c r="H9" s="86">
        <v>28005</v>
      </c>
      <c r="I9" s="86">
        <v>27061</v>
      </c>
      <c r="J9" s="86">
        <v>24949</v>
      </c>
      <c r="K9" s="86">
        <v>22251</v>
      </c>
      <c r="L9" s="86">
        <v>18839</v>
      </c>
      <c r="M9" s="86">
        <v>19519</v>
      </c>
      <c r="N9" s="86">
        <v>16571</v>
      </c>
      <c r="O9" s="813">
        <f t="shared" ref="O9:O27" si="0">SUM(C9,E9,G9,I9,K9,M9)</f>
        <v>162907</v>
      </c>
      <c r="P9" s="813">
        <f t="shared" ref="P9:P27" si="1">SUM(D9,F9,H9,J9,L9,N9)</f>
        <v>150583</v>
      </c>
      <c r="Q9" s="813">
        <f t="shared" ref="Q9:Q27" si="2">SUM(O9:P9)</f>
        <v>313490</v>
      </c>
      <c r="R9" s="1186" t="s">
        <v>284</v>
      </c>
      <c r="S9" s="1186"/>
    </row>
    <row r="10" spans="1:26" ht="20.100000000000001" customHeight="1">
      <c r="A10" s="1217" t="s">
        <v>54</v>
      </c>
      <c r="B10" s="1217"/>
      <c r="C10" s="86">
        <v>24123</v>
      </c>
      <c r="D10" s="86">
        <v>23366</v>
      </c>
      <c r="E10" s="86">
        <v>23789</v>
      </c>
      <c r="F10" s="86">
        <v>22704</v>
      </c>
      <c r="G10" s="86">
        <v>20791</v>
      </c>
      <c r="H10" s="86">
        <v>19852</v>
      </c>
      <c r="I10" s="86">
        <v>19317</v>
      </c>
      <c r="J10" s="86">
        <v>18170</v>
      </c>
      <c r="K10" s="86">
        <v>17823</v>
      </c>
      <c r="L10" s="86">
        <v>16529</v>
      </c>
      <c r="M10" s="86">
        <v>16169</v>
      </c>
      <c r="N10" s="86">
        <v>14186</v>
      </c>
      <c r="O10" s="813">
        <f t="shared" si="0"/>
        <v>122012</v>
      </c>
      <c r="P10" s="813">
        <f t="shared" si="1"/>
        <v>114807</v>
      </c>
      <c r="Q10" s="813">
        <f t="shared" si="2"/>
        <v>236819</v>
      </c>
      <c r="R10" s="1187" t="s">
        <v>175</v>
      </c>
      <c r="S10" s="1187"/>
    </row>
    <row r="11" spans="1:26" ht="20.100000000000001" customHeight="1">
      <c r="A11" s="1217" t="s">
        <v>55</v>
      </c>
      <c r="B11" s="1217"/>
      <c r="C11" s="86">
        <v>24466</v>
      </c>
      <c r="D11" s="86">
        <v>23542</v>
      </c>
      <c r="E11" s="86">
        <v>24841</v>
      </c>
      <c r="F11" s="86">
        <v>23898</v>
      </c>
      <c r="G11" s="86">
        <v>23878</v>
      </c>
      <c r="H11" s="86">
        <v>22969</v>
      </c>
      <c r="I11" s="86">
        <v>21707</v>
      </c>
      <c r="J11" s="86">
        <v>21074</v>
      </c>
      <c r="K11" s="86">
        <v>19357</v>
      </c>
      <c r="L11" s="86">
        <v>17912</v>
      </c>
      <c r="M11" s="86">
        <v>16884</v>
      </c>
      <c r="N11" s="86">
        <v>15231</v>
      </c>
      <c r="O11" s="813">
        <f t="shared" si="0"/>
        <v>131133</v>
      </c>
      <c r="P11" s="813">
        <f t="shared" si="1"/>
        <v>124626</v>
      </c>
      <c r="Q11" s="813">
        <f t="shared" si="2"/>
        <v>255759</v>
      </c>
      <c r="R11" s="1187" t="s">
        <v>676</v>
      </c>
      <c r="S11" s="1187"/>
    </row>
    <row r="12" spans="1:26" ht="20.100000000000001" customHeight="1">
      <c r="A12" s="1248" t="s">
        <v>279</v>
      </c>
      <c r="B12" s="354" t="s">
        <v>250</v>
      </c>
      <c r="C12" s="86">
        <v>21009</v>
      </c>
      <c r="D12" s="86">
        <v>20230</v>
      </c>
      <c r="E12" s="86">
        <v>20496</v>
      </c>
      <c r="F12" s="86">
        <v>20188</v>
      </c>
      <c r="G12" s="86">
        <v>19983</v>
      </c>
      <c r="H12" s="86">
        <v>19581</v>
      </c>
      <c r="I12" s="86">
        <v>18237</v>
      </c>
      <c r="J12" s="86">
        <v>18209</v>
      </c>
      <c r="K12" s="86">
        <v>16573</v>
      </c>
      <c r="L12" s="86">
        <v>16636</v>
      </c>
      <c r="M12" s="86">
        <v>14492</v>
      </c>
      <c r="N12" s="86">
        <v>14420</v>
      </c>
      <c r="O12" s="813">
        <f t="shared" si="0"/>
        <v>110790</v>
      </c>
      <c r="P12" s="813">
        <f t="shared" si="1"/>
        <v>109264</v>
      </c>
      <c r="Q12" s="813">
        <f t="shared" si="2"/>
        <v>220054</v>
      </c>
      <c r="R12" s="364" t="s">
        <v>288</v>
      </c>
      <c r="S12" s="1226" t="s">
        <v>167</v>
      </c>
    </row>
    <row r="13" spans="1:26" ht="20.100000000000001" customHeight="1">
      <c r="A13" s="1248"/>
      <c r="B13" s="354" t="s">
        <v>251</v>
      </c>
      <c r="C13" s="86">
        <v>41199</v>
      </c>
      <c r="D13" s="86">
        <v>39174</v>
      </c>
      <c r="E13" s="86">
        <v>39267</v>
      </c>
      <c r="F13" s="86">
        <v>37884</v>
      </c>
      <c r="G13" s="86">
        <v>37424</v>
      </c>
      <c r="H13" s="86">
        <v>36683</v>
      </c>
      <c r="I13" s="86">
        <v>34654</v>
      </c>
      <c r="J13" s="86">
        <v>33011</v>
      </c>
      <c r="K13" s="86">
        <v>31535</v>
      </c>
      <c r="L13" s="86">
        <v>28891</v>
      </c>
      <c r="M13" s="86">
        <v>25239</v>
      </c>
      <c r="N13" s="86">
        <v>23666</v>
      </c>
      <c r="O13" s="813">
        <f t="shared" si="0"/>
        <v>209318</v>
      </c>
      <c r="P13" s="813">
        <f t="shared" si="1"/>
        <v>199309</v>
      </c>
      <c r="Q13" s="813">
        <f t="shared" si="2"/>
        <v>408627</v>
      </c>
      <c r="R13" s="364" t="s">
        <v>289</v>
      </c>
      <c r="S13" s="1226"/>
    </row>
    <row r="14" spans="1:26" ht="20.100000000000001" customHeight="1">
      <c r="A14" s="1248"/>
      <c r="B14" s="354" t="s">
        <v>252</v>
      </c>
      <c r="C14" s="86">
        <v>16299</v>
      </c>
      <c r="D14" s="86">
        <v>16798</v>
      </c>
      <c r="E14" s="86">
        <v>16688</v>
      </c>
      <c r="F14" s="86">
        <v>16700</v>
      </c>
      <c r="G14" s="86">
        <v>16006</v>
      </c>
      <c r="H14" s="86">
        <v>16228</v>
      </c>
      <c r="I14" s="86">
        <v>14305</v>
      </c>
      <c r="J14" s="86">
        <v>14662</v>
      </c>
      <c r="K14" s="86">
        <v>12616</v>
      </c>
      <c r="L14" s="86">
        <v>12707</v>
      </c>
      <c r="M14" s="86">
        <v>11698</v>
      </c>
      <c r="N14" s="86">
        <v>11510</v>
      </c>
      <c r="O14" s="813">
        <f t="shared" si="0"/>
        <v>87612</v>
      </c>
      <c r="P14" s="813">
        <f t="shared" si="1"/>
        <v>88605</v>
      </c>
      <c r="Q14" s="813">
        <f t="shared" si="2"/>
        <v>176217</v>
      </c>
      <c r="R14" s="364" t="s">
        <v>290</v>
      </c>
      <c r="S14" s="1226"/>
    </row>
    <row r="15" spans="1:26" ht="20.100000000000001" customHeight="1">
      <c r="A15" s="1248"/>
      <c r="B15" s="354" t="s">
        <v>604</v>
      </c>
      <c r="C15" s="86">
        <v>13447</v>
      </c>
      <c r="D15" s="86">
        <v>12978</v>
      </c>
      <c r="E15" s="86">
        <v>13353</v>
      </c>
      <c r="F15" s="86">
        <v>13036</v>
      </c>
      <c r="G15" s="86">
        <v>12944</v>
      </c>
      <c r="H15" s="86">
        <v>12421</v>
      </c>
      <c r="I15" s="86">
        <v>12327</v>
      </c>
      <c r="J15" s="86">
        <v>11669</v>
      </c>
      <c r="K15" s="86">
        <v>11067</v>
      </c>
      <c r="L15" s="86">
        <v>10094</v>
      </c>
      <c r="M15" s="86">
        <v>8785</v>
      </c>
      <c r="N15" s="86">
        <v>8272</v>
      </c>
      <c r="O15" s="813">
        <f t="shared" si="0"/>
        <v>71923</v>
      </c>
      <c r="P15" s="813">
        <f t="shared" si="1"/>
        <v>68470</v>
      </c>
      <c r="Q15" s="813">
        <f t="shared" si="2"/>
        <v>140393</v>
      </c>
      <c r="R15" s="364" t="s">
        <v>291</v>
      </c>
      <c r="S15" s="1226"/>
    </row>
    <row r="16" spans="1:26" ht="20.100000000000001" customHeight="1">
      <c r="A16" s="1248"/>
      <c r="B16" s="354" t="s">
        <v>605</v>
      </c>
      <c r="C16" s="86">
        <v>24415</v>
      </c>
      <c r="D16" s="86">
        <v>23538</v>
      </c>
      <c r="E16" s="86">
        <v>24263</v>
      </c>
      <c r="F16" s="86">
        <v>23410</v>
      </c>
      <c r="G16" s="86">
        <v>23643</v>
      </c>
      <c r="H16" s="86">
        <v>22933</v>
      </c>
      <c r="I16" s="86">
        <v>21598</v>
      </c>
      <c r="J16" s="86">
        <v>21069</v>
      </c>
      <c r="K16" s="86">
        <v>18329</v>
      </c>
      <c r="L16" s="86">
        <v>18136</v>
      </c>
      <c r="M16" s="86">
        <v>13578</v>
      </c>
      <c r="N16" s="86">
        <v>14253</v>
      </c>
      <c r="O16" s="813">
        <f t="shared" si="0"/>
        <v>125826</v>
      </c>
      <c r="P16" s="813">
        <f t="shared" si="1"/>
        <v>123339</v>
      </c>
      <c r="Q16" s="813">
        <f t="shared" si="2"/>
        <v>249165</v>
      </c>
      <c r="R16" s="364" t="s">
        <v>292</v>
      </c>
      <c r="S16" s="1226"/>
    </row>
    <row r="17" spans="1:22" ht="20.100000000000001" customHeight="1">
      <c r="A17" s="1248"/>
      <c r="B17" s="354" t="s">
        <v>606</v>
      </c>
      <c r="C17" s="86">
        <v>16517</v>
      </c>
      <c r="D17" s="86">
        <v>16561</v>
      </c>
      <c r="E17" s="86">
        <v>16680</v>
      </c>
      <c r="F17" s="86">
        <v>16629</v>
      </c>
      <c r="G17" s="86">
        <v>16618</v>
      </c>
      <c r="H17" s="86">
        <v>16412</v>
      </c>
      <c r="I17" s="86">
        <v>15382</v>
      </c>
      <c r="J17" s="86">
        <v>15133</v>
      </c>
      <c r="K17" s="86">
        <v>13488</v>
      </c>
      <c r="L17" s="86">
        <v>13426</v>
      </c>
      <c r="M17" s="86">
        <v>10558</v>
      </c>
      <c r="N17" s="86">
        <v>10393</v>
      </c>
      <c r="O17" s="813">
        <f t="shared" si="0"/>
        <v>89243</v>
      </c>
      <c r="P17" s="813">
        <f t="shared" si="1"/>
        <v>88554</v>
      </c>
      <c r="Q17" s="813">
        <f t="shared" si="2"/>
        <v>177797</v>
      </c>
      <c r="R17" s="364" t="s">
        <v>293</v>
      </c>
      <c r="S17" s="1226"/>
      <c r="V17" s="82" t="s">
        <v>684</v>
      </c>
    </row>
    <row r="18" spans="1:22" ht="20.100000000000001" customHeight="1">
      <c r="A18" s="1217" t="s">
        <v>63</v>
      </c>
      <c r="B18" s="1217"/>
      <c r="C18" s="86">
        <v>36058</v>
      </c>
      <c r="D18" s="86">
        <v>33329</v>
      </c>
      <c r="E18" s="86">
        <v>36353</v>
      </c>
      <c r="F18" s="86">
        <v>35100</v>
      </c>
      <c r="G18" s="86">
        <v>36289</v>
      </c>
      <c r="H18" s="86">
        <v>33388</v>
      </c>
      <c r="I18" s="86">
        <v>27736</v>
      </c>
      <c r="J18" s="86">
        <v>25370</v>
      </c>
      <c r="K18" s="86">
        <v>22663</v>
      </c>
      <c r="L18" s="86">
        <v>19938</v>
      </c>
      <c r="M18" s="86">
        <v>19468</v>
      </c>
      <c r="N18" s="86">
        <v>16612</v>
      </c>
      <c r="O18" s="813">
        <f t="shared" si="0"/>
        <v>178567</v>
      </c>
      <c r="P18" s="813">
        <f t="shared" si="1"/>
        <v>163737</v>
      </c>
      <c r="Q18" s="813">
        <f t="shared" si="2"/>
        <v>342304</v>
      </c>
      <c r="R18" s="1249" t="s">
        <v>281</v>
      </c>
      <c r="S18" s="1249"/>
    </row>
    <row r="19" spans="1:22" ht="20.100000000000001" customHeight="1">
      <c r="A19" s="1217" t="s">
        <v>64</v>
      </c>
      <c r="B19" s="1217"/>
      <c r="C19" s="86">
        <v>32750</v>
      </c>
      <c r="D19" s="86">
        <v>31924</v>
      </c>
      <c r="E19" s="86">
        <v>32420</v>
      </c>
      <c r="F19" s="86">
        <v>30667</v>
      </c>
      <c r="G19" s="86">
        <v>31084</v>
      </c>
      <c r="H19" s="86">
        <v>29132</v>
      </c>
      <c r="I19" s="86">
        <v>28707</v>
      </c>
      <c r="J19" s="86">
        <v>26322</v>
      </c>
      <c r="K19" s="86">
        <v>25707</v>
      </c>
      <c r="L19" s="86">
        <v>23574</v>
      </c>
      <c r="M19" s="86">
        <v>25862</v>
      </c>
      <c r="N19" s="86">
        <v>20339</v>
      </c>
      <c r="O19" s="813">
        <f t="shared" si="0"/>
        <v>176530</v>
      </c>
      <c r="P19" s="813">
        <f t="shared" si="1"/>
        <v>161958</v>
      </c>
      <c r="Q19" s="813">
        <f t="shared" si="2"/>
        <v>338488</v>
      </c>
      <c r="R19" s="1244" t="s">
        <v>177</v>
      </c>
      <c r="S19" s="1244"/>
    </row>
    <row r="20" spans="1:22" ht="20.100000000000001" customHeight="1">
      <c r="A20" s="1217" t="s">
        <v>65</v>
      </c>
      <c r="B20" s="1217"/>
      <c r="C20" s="86">
        <v>9292</v>
      </c>
      <c r="D20" s="86">
        <v>21155</v>
      </c>
      <c r="E20" s="86">
        <v>21257</v>
      </c>
      <c r="F20" s="86">
        <v>20625</v>
      </c>
      <c r="G20" s="86">
        <v>19952</v>
      </c>
      <c r="H20" s="86">
        <v>19619</v>
      </c>
      <c r="I20" s="86">
        <v>17814</v>
      </c>
      <c r="J20" s="86">
        <v>17698</v>
      </c>
      <c r="K20" s="86">
        <v>1690</v>
      </c>
      <c r="L20" s="86">
        <v>15476</v>
      </c>
      <c r="M20" s="86">
        <v>12614</v>
      </c>
      <c r="N20" s="86">
        <v>12575</v>
      </c>
      <c r="O20" s="813">
        <f t="shared" si="0"/>
        <v>82619</v>
      </c>
      <c r="P20" s="813">
        <f t="shared" si="1"/>
        <v>107148</v>
      </c>
      <c r="Q20" s="813">
        <f t="shared" si="2"/>
        <v>189767</v>
      </c>
      <c r="R20" s="1244" t="s">
        <v>178</v>
      </c>
      <c r="S20" s="1244"/>
    </row>
    <row r="21" spans="1:22" ht="20.100000000000001" customHeight="1">
      <c r="A21" s="1217" t="s">
        <v>66</v>
      </c>
      <c r="B21" s="1217"/>
      <c r="C21" s="86">
        <v>25043</v>
      </c>
      <c r="D21" s="86">
        <v>24631</v>
      </c>
      <c r="E21" s="86">
        <v>24822</v>
      </c>
      <c r="F21" s="86">
        <v>23889</v>
      </c>
      <c r="G21" s="86">
        <v>23624</v>
      </c>
      <c r="H21" s="86">
        <v>23179</v>
      </c>
      <c r="I21" s="86">
        <v>21948</v>
      </c>
      <c r="J21" s="86">
        <v>20911</v>
      </c>
      <c r="K21" s="86">
        <v>20033</v>
      </c>
      <c r="L21" s="86">
        <v>19308</v>
      </c>
      <c r="M21" s="86">
        <v>15210</v>
      </c>
      <c r="N21" s="86">
        <v>15725</v>
      </c>
      <c r="O21" s="813">
        <f t="shared" si="0"/>
        <v>130680</v>
      </c>
      <c r="P21" s="813">
        <f t="shared" si="1"/>
        <v>127643</v>
      </c>
      <c r="Q21" s="813">
        <f t="shared" si="2"/>
        <v>258323</v>
      </c>
      <c r="R21" s="1244" t="s">
        <v>285</v>
      </c>
      <c r="S21" s="1244"/>
    </row>
    <row r="22" spans="1:22" ht="20.100000000000001" customHeight="1">
      <c r="A22" s="1217" t="s">
        <v>133</v>
      </c>
      <c r="B22" s="1217"/>
      <c r="C22" s="86">
        <v>21996</v>
      </c>
      <c r="D22" s="86">
        <v>21073</v>
      </c>
      <c r="E22" s="86">
        <v>20433</v>
      </c>
      <c r="F22" s="86">
        <v>19041</v>
      </c>
      <c r="G22" s="86">
        <v>19848</v>
      </c>
      <c r="H22" s="86">
        <v>17795</v>
      </c>
      <c r="I22" s="86">
        <v>18952</v>
      </c>
      <c r="J22" s="86">
        <v>17460</v>
      </c>
      <c r="K22" s="86">
        <v>16865</v>
      </c>
      <c r="L22" s="86">
        <v>15003</v>
      </c>
      <c r="M22" s="86">
        <v>14014</v>
      </c>
      <c r="N22" s="86">
        <v>12797</v>
      </c>
      <c r="O22" s="813">
        <f t="shared" si="0"/>
        <v>112108</v>
      </c>
      <c r="P22" s="813">
        <f t="shared" si="1"/>
        <v>103169</v>
      </c>
      <c r="Q22" s="813">
        <f t="shared" si="2"/>
        <v>215277</v>
      </c>
      <c r="R22" s="1244" t="s">
        <v>853</v>
      </c>
      <c r="S22" s="1244"/>
    </row>
    <row r="23" spans="1:22" ht="20.100000000000001" customHeight="1">
      <c r="A23" s="1217" t="s">
        <v>68</v>
      </c>
      <c r="B23" s="1217"/>
      <c r="C23" s="86">
        <v>13874</v>
      </c>
      <c r="D23" s="86">
        <v>13378</v>
      </c>
      <c r="E23" s="86">
        <v>13789</v>
      </c>
      <c r="F23" s="86">
        <v>12831</v>
      </c>
      <c r="G23" s="86">
        <v>13109</v>
      </c>
      <c r="H23" s="86">
        <v>12056</v>
      </c>
      <c r="I23" s="86">
        <v>12121</v>
      </c>
      <c r="J23" s="86">
        <v>10974</v>
      </c>
      <c r="K23" s="86">
        <v>10891</v>
      </c>
      <c r="L23" s="86">
        <v>9654</v>
      </c>
      <c r="M23" s="86">
        <v>8646</v>
      </c>
      <c r="N23" s="86">
        <v>8308</v>
      </c>
      <c r="O23" s="813">
        <f t="shared" si="0"/>
        <v>72430</v>
      </c>
      <c r="P23" s="813">
        <f t="shared" si="1"/>
        <v>67201</v>
      </c>
      <c r="Q23" s="813">
        <f t="shared" si="2"/>
        <v>139631</v>
      </c>
      <c r="R23" s="1244" t="s">
        <v>287</v>
      </c>
      <c r="S23" s="1244"/>
    </row>
    <row r="24" spans="1:22" ht="20.100000000000001" customHeight="1">
      <c r="A24" s="1217" t="s">
        <v>69</v>
      </c>
      <c r="B24" s="1217"/>
      <c r="C24" s="86">
        <v>23205</v>
      </c>
      <c r="D24" s="86">
        <v>22043</v>
      </c>
      <c r="E24" s="86">
        <v>22491</v>
      </c>
      <c r="F24" s="86">
        <v>20637</v>
      </c>
      <c r="G24" s="86">
        <v>20925</v>
      </c>
      <c r="H24" s="86">
        <v>19615</v>
      </c>
      <c r="I24" s="86">
        <v>19226</v>
      </c>
      <c r="J24" s="86">
        <v>17816</v>
      </c>
      <c r="K24" s="86">
        <v>17761</v>
      </c>
      <c r="L24" s="86">
        <v>15622</v>
      </c>
      <c r="M24" s="86">
        <v>14331</v>
      </c>
      <c r="N24" s="86">
        <v>13102</v>
      </c>
      <c r="O24" s="813">
        <f t="shared" si="0"/>
        <v>117939</v>
      </c>
      <c r="P24" s="813">
        <f t="shared" si="1"/>
        <v>108835</v>
      </c>
      <c r="Q24" s="813">
        <f t="shared" si="2"/>
        <v>226774</v>
      </c>
      <c r="R24" s="1244" t="s">
        <v>182</v>
      </c>
      <c r="S24" s="1244"/>
    </row>
    <row r="25" spans="1:22" ht="20.100000000000001" customHeight="1">
      <c r="A25" s="1217" t="s">
        <v>70</v>
      </c>
      <c r="B25" s="1217"/>
      <c r="C25" s="86">
        <v>38369</v>
      </c>
      <c r="D25" s="86">
        <v>37408</v>
      </c>
      <c r="E25" s="86">
        <v>35911</v>
      </c>
      <c r="F25" s="86">
        <v>33812</v>
      </c>
      <c r="G25" s="86">
        <v>34921</v>
      </c>
      <c r="H25" s="86">
        <v>32378</v>
      </c>
      <c r="I25" s="86">
        <v>31610</v>
      </c>
      <c r="J25" s="86">
        <v>29168</v>
      </c>
      <c r="K25" s="86">
        <v>31060</v>
      </c>
      <c r="L25" s="86">
        <v>26832</v>
      </c>
      <c r="M25" s="86">
        <v>24365</v>
      </c>
      <c r="N25" s="86">
        <v>21307</v>
      </c>
      <c r="O25" s="813">
        <f t="shared" si="0"/>
        <v>196236</v>
      </c>
      <c r="P25" s="813">
        <f t="shared" si="1"/>
        <v>180905</v>
      </c>
      <c r="Q25" s="813">
        <f t="shared" si="2"/>
        <v>377141</v>
      </c>
      <c r="R25" s="1244" t="s">
        <v>183</v>
      </c>
      <c r="S25" s="1244"/>
    </row>
    <row r="26" spans="1:22" ht="20.100000000000001" customHeight="1">
      <c r="A26" s="1217" t="s">
        <v>71</v>
      </c>
      <c r="B26" s="1217"/>
      <c r="C26" s="86">
        <v>27168</v>
      </c>
      <c r="D26" s="86">
        <v>21470</v>
      </c>
      <c r="E26" s="86">
        <v>26181</v>
      </c>
      <c r="F26" s="86">
        <v>17169</v>
      </c>
      <c r="G26" s="86">
        <v>19065</v>
      </c>
      <c r="H26" s="86">
        <v>15082</v>
      </c>
      <c r="I26" s="86">
        <v>16784</v>
      </c>
      <c r="J26" s="86">
        <v>13360</v>
      </c>
      <c r="K26" s="86">
        <v>15253</v>
      </c>
      <c r="L26" s="86">
        <v>9468</v>
      </c>
      <c r="M26" s="86">
        <v>10856</v>
      </c>
      <c r="N26" s="86">
        <v>9767</v>
      </c>
      <c r="O26" s="813">
        <f t="shared" si="0"/>
        <v>115307</v>
      </c>
      <c r="P26" s="813">
        <f t="shared" si="1"/>
        <v>86316</v>
      </c>
      <c r="Q26" s="813">
        <f t="shared" si="2"/>
        <v>201623</v>
      </c>
      <c r="R26" s="1244" t="s">
        <v>671</v>
      </c>
      <c r="S26" s="1244"/>
    </row>
    <row r="27" spans="1:22" ht="20.100000000000001" customHeight="1" thickBot="1">
      <c r="A27" s="1243" t="s">
        <v>72</v>
      </c>
      <c r="B27" s="1243"/>
      <c r="C27" s="306">
        <v>48366</v>
      </c>
      <c r="D27" s="306">
        <v>47853</v>
      </c>
      <c r="E27" s="306">
        <v>46835</v>
      </c>
      <c r="F27" s="306">
        <v>47177</v>
      </c>
      <c r="G27" s="306">
        <v>45510</v>
      </c>
      <c r="H27" s="306">
        <v>45143</v>
      </c>
      <c r="I27" s="306">
        <v>42483</v>
      </c>
      <c r="J27" s="306">
        <v>42836</v>
      </c>
      <c r="K27" s="306">
        <v>38416</v>
      </c>
      <c r="L27" s="306">
        <v>38119</v>
      </c>
      <c r="M27" s="306">
        <v>34932</v>
      </c>
      <c r="N27" s="306">
        <v>32984</v>
      </c>
      <c r="O27" s="818">
        <f t="shared" si="0"/>
        <v>256542</v>
      </c>
      <c r="P27" s="818">
        <f t="shared" si="1"/>
        <v>254112</v>
      </c>
      <c r="Q27" s="818">
        <f t="shared" si="2"/>
        <v>510654</v>
      </c>
      <c r="R27" s="1245" t="s">
        <v>282</v>
      </c>
      <c r="S27" s="1245"/>
    </row>
    <row r="28" spans="1:22" ht="20.100000000000001" customHeight="1" thickBot="1">
      <c r="A28" s="1246" t="s">
        <v>32</v>
      </c>
      <c r="B28" s="1246"/>
      <c r="C28" s="812">
        <f>SUM(C8:C27)</f>
        <v>543037</v>
      </c>
      <c r="D28" s="812">
        <f t="shared" ref="D28:Q28" si="3">SUM(D8:D27)</f>
        <v>532324</v>
      </c>
      <c r="E28" s="812">
        <f t="shared" si="3"/>
        <v>540748</v>
      </c>
      <c r="F28" s="812">
        <f t="shared" si="3"/>
        <v>513198</v>
      </c>
      <c r="G28" s="812">
        <f t="shared" si="3"/>
        <v>507830</v>
      </c>
      <c r="H28" s="812">
        <f t="shared" si="3"/>
        <v>482826</v>
      </c>
      <c r="I28" s="812">
        <f t="shared" si="3"/>
        <v>453798</v>
      </c>
      <c r="J28" s="812">
        <f t="shared" si="3"/>
        <v>429204</v>
      </c>
      <c r="K28" s="812">
        <f t="shared" si="3"/>
        <v>391103</v>
      </c>
      <c r="L28" s="812">
        <f t="shared" si="3"/>
        <v>370869</v>
      </c>
      <c r="M28" s="812">
        <f t="shared" si="3"/>
        <v>343788</v>
      </c>
      <c r="N28" s="812">
        <f t="shared" si="3"/>
        <v>313794</v>
      </c>
      <c r="O28" s="812">
        <f t="shared" si="3"/>
        <v>2780304</v>
      </c>
      <c r="P28" s="812">
        <f t="shared" si="3"/>
        <v>2642215</v>
      </c>
      <c r="Q28" s="812">
        <f t="shared" si="3"/>
        <v>5422519</v>
      </c>
      <c r="R28" s="1247" t="s">
        <v>169</v>
      </c>
      <c r="S28" s="1247"/>
    </row>
    <row r="29" spans="1:22" ht="13.5" thickTop="1"/>
    <row r="38" spans="17:17">
      <c r="Q38" s="82" t="s">
        <v>305</v>
      </c>
    </row>
  </sheetData>
  <mergeCells count="50">
    <mergeCell ref="A2:S2"/>
    <mergeCell ref="A1:S1"/>
    <mergeCell ref="A3:B3"/>
    <mergeCell ref="R3:S3"/>
    <mergeCell ref="A4:B7"/>
    <mergeCell ref="C4:D4"/>
    <mergeCell ref="E4:F4"/>
    <mergeCell ref="G4:H4"/>
    <mergeCell ref="I4:J4"/>
    <mergeCell ref="K4:L4"/>
    <mergeCell ref="M4:N4"/>
    <mergeCell ref="O4:Q4"/>
    <mergeCell ref="R4:S7"/>
    <mergeCell ref="C5:D5"/>
    <mergeCell ref="E5:F5"/>
    <mergeCell ref="G5:H5"/>
    <mergeCell ref="I5:J5"/>
    <mergeCell ref="K5:L5"/>
    <mergeCell ref="A9:B9"/>
    <mergeCell ref="R9:S9"/>
    <mergeCell ref="R8:S8"/>
    <mergeCell ref="M5:N5"/>
    <mergeCell ref="A10:B10"/>
    <mergeCell ref="R10:S10"/>
    <mergeCell ref="A11:B11"/>
    <mergeCell ref="R11:S11"/>
    <mergeCell ref="A23:B23"/>
    <mergeCell ref="R23:S23"/>
    <mergeCell ref="A12:A17"/>
    <mergeCell ref="S12:S17"/>
    <mergeCell ref="A19:B19"/>
    <mergeCell ref="R19:S19"/>
    <mergeCell ref="A20:B20"/>
    <mergeCell ref="R20:S20"/>
    <mergeCell ref="R18:S18"/>
    <mergeCell ref="A18:B18"/>
    <mergeCell ref="A21:B21"/>
    <mergeCell ref="R21:S21"/>
    <mergeCell ref="A22:B22"/>
    <mergeCell ref="R22:S22"/>
    <mergeCell ref="A27:B27"/>
    <mergeCell ref="R27:S27"/>
    <mergeCell ref="A28:B28"/>
    <mergeCell ref="R28:S28"/>
    <mergeCell ref="A24:B24"/>
    <mergeCell ref="R24:S24"/>
    <mergeCell ref="A25:B25"/>
    <mergeCell ref="R25:S25"/>
    <mergeCell ref="A26:B26"/>
    <mergeCell ref="R26:S26"/>
  </mergeCells>
  <printOptions horizontalCentered="1"/>
  <pageMargins left="0.5" right="0.5" top="1" bottom="1" header="1" footer="1"/>
  <pageSetup paperSize="9" scale="75" firstPageNumber="26" orientation="landscape" useFirstPageNumber="1"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rgb="FFFF0000"/>
  </sheetPr>
  <dimension ref="A1:V119"/>
  <sheetViews>
    <sheetView rightToLeft="1" view="pageBreakPreview" zoomScale="75" zoomScaleSheetLayoutView="75" workbookViewId="0">
      <selection activeCell="BA4" sqref="BA4:BC4"/>
    </sheetView>
  </sheetViews>
  <sheetFormatPr defaultRowHeight="12.75"/>
  <cols>
    <col min="1" max="1" width="5" style="133" customWidth="1"/>
    <col min="2" max="2" width="12.7109375" style="133" customWidth="1"/>
    <col min="3" max="13" width="10.42578125" style="133" customWidth="1"/>
    <col min="14" max="14" width="15" style="133" customWidth="1"/>
    <col min="15" max="15" width="4.85546875" style="133" customWidth="1"/>
    <col min="16" max="16384" width="9.140625" style="133"/>
  </cols>
  <sheetData>
    <row r="1" spans="1:16" ht="25.5" customHeight="1">
      <c r="A1" s="1251" t="s">
        <v>1190</v>
      </c>
      <c r="B1" s="1251"/>
      <c r="C1" s="1251"/>
      <c r="D1" s="1251"/>
      <c r="E1" s="1251"/>
      <c r="F1" s="1251"/>
      <c r="G1" s="1251"/>
      <c r="H1" s="1251"/>
      <c r="I1" s="1251"/>
      <c r="J1" s="1251"/>
      <c r="K1" s="1251"/>
      <c r="L1" s="1251"/>
      <c r="M1" s="1251"/>
      <c r="N1" s="1251"/>
      <c r="O1" s="1252"/>
    </row>
    <row r="2" spans="1:16" ht="25.5" customHeight="1">
      <c r="A2" s="1253" t="s">
        <v>718</v>
      </c>
      <c r="B2" s="1253"/>
      <c r="C2" s="1253"/>
      <c r="D2" s="1253"/>
      <c r="E2" s="1253"/>
      <c r="F2" s="1253"/>
      <c r="G2" s="1253"/>
      <c r="H2" s="1253"/>
      <c r="I2" s="1253"/>
      <c r="J2" s="1253"/>
      <c r="K2" s="1253"/>
      <c r="L2" s="1253"/>
      <c r="M2" s="1253"/>
      <c r="N2" s="1253"/>
      <c r="O2" s="1253"/>
    </row>
    <row r="3" spans="1:16" s="174" customFormat="1" ht="25.5" customHeight="1" thickBot="1">
      <c r="A3" s="1176" t="s">
        <v>893</v>
      </c>
      <c r="B3" s="1176"/>
      <c r="C3" s="143"/>
      <c r="D3" s="143"/>
      <c r="E3" s="143"/>
      <c r="F3" s="143"/>
      <c r="G3" s="143"/>
      <c r="H3" s="143"/>
      <c r="I3" s="143"/>
      <c r="J3" s="143"/>
      <c r="K3" s="143"/>
      <c r="L3" s="143"/>
      <c r="M3" s="143"/>
      <c r="N3" s="1154" t="s">
        <v>894</v>
      </c>
      <c r="O3" s="1154"/>
      <c r="P3" s="173"/>
    </row>
    <row r="4" spans="1:16" ht="22.5" customHeight="1" thickTop="1">
      <c r="A4" s="1140" t="s">
        <v>40</v>
      </c>
      <c r="B4" s="1140"/>
      <c r="C4" s="1254" t="s">
        <v>355</v>
      </c>
      <c r="D4" s="1254"/>
      <c r="E4" s="1254" t="s">
        <v>356</v>
      </c>
      <c r="F4" s="1254"/>
      <c r="G4" s="1254" t="s">
        <v>357</v>
      </c>
      <c r="H4" s="1254"/>
      <c r="I4" s="1254" t="s">
        <v>358</v>
      </c>
      <c r="J4" s="1254"/>
      <c r="K4" s="1254" t="s">
        <v>1339</v>
      </c>
      <c r="L4" s="1254"/>
      <c r="M4" s="1254"/>
      <c r="N4" s="1164" t="s">
        <v>168</v>
      </c>
      <c r="O4" s="1164"/>
      <c r="P4" s="140"/>
    </row>
    <row r="5" spans="1:16" ht="22.5" customHeight="1">
      <c r="A5" s="1141"/>
      <c r="B5" s="1141"/>
      <c r="C5" s="1256" t="s">
        <v>360</v>
      </c>
      <c r="D5" s="1256"/>
      <c r="E5" s="1256" t="s">
        <v>361</v>
      </c>
      <c r="F5" s="1256"/>
      <c r="G5" s="1256" t="s">
        <v>362</v>
      </c>
      <c r="H5" s="1256"/>
      <c r="I5" s="1256" t="s">
        <v>363</v>
      </c>
      <c r="J5" s="1256"/>
      <c r="K5" s="366"/>
      <c r="L5" s="1256" t="s">
        <v>169</v>
      </c>
      <c r="M5" s="1256"/>
      <c r="N5" s="1165"/>
      <c r="O5" s="1165"/>
      <c r="P5" s="140"/>
    </row>
    <row r="6" spans="1:16" ht="22.5" customHeight="1">
      <c r="A6" s="1141"/>
      <c r="B6" s="1141"/>
      <c r="C6" s="827" t="s">
        <v>102</v>
      </c>
      <c r="D6" s="827" t="s">
        <v>103</v>
      </c>
      <c r="E6" s="827" t="s">
        <v>102</v>
      </c>
      <c r="F6" s="827" t="s">
        <v>103</v>
      </c>
      <c r="G6" s="827" t="s">
        <v>102</v>
      </c>
      <c r="H6" s="827" t="s">
        <v>103</v>
      </c>
      <c r="I6" s="827" t="s">
        <v>102</v>
      </c>
      <c r="J6" s="827" t="s">
        <v>103</v>
      </c>
      <c r="K6" s="827" t="s">
        <v>102</v>
      </c>
      <c r="L6" s="827" t="s">
        <v>103</v>
      </c>
      <c r="M6" s="827" t="s">
        <v>35</v>
      </c>
      <c r="N6" s="1165"/>
      <c r="O6" s="1165"/>
      <c r="P6" s="140"/>
    </row>
    <row r="7" spans="1:16" ht="22.5" customHeight="1" thickBot="1">
      <c r="A7" s="1141"/>
      <c r="B7" s="1141"/>
      <c r="C7" s="825" t="s">
        <v>318</v>
      </c>
      <c r="D7" s="825" t="s">
        <v>319</v>
      </c>
      <c r="E7" s="825" t="s">
        <v>318</v>
      </c>
      <c r="F7" s="825" t="s">
        <v>319</v>
      </c>
      <c r="G7" s="825" t="s">
        <v>318</v>
      </c>
      <c r="H7" s="825" t="s">
        <v>319</v>
      </c>
      <c r="I7" s="825" t="s">
        <v>318</v>
      </c>
      <c r="J7" s="825" t="s">
        <v>319</v>
      </c>
      <c r="K7" s="825" t="s">
        <v>318</v>
      </c>
      <c r="L7" s="825" t="s">
        <v>319</v>
      </c>
      <c r="M7" s="825" t="s">
        <v>169</v>
      </c>
      <c r="N7" s="1165"/>
      <c r="O7" s="1165"/>
    </row>
    <row r="8" spans="1:16" ht="18.75" customHeight="1">
      <c r="A8" s="1204" t="s">
        <v>52</v>
      </c>
      <c r="B8" s="1204"/>
      <c r="C8" s="326">
        <v>1197</v>
      </c>
      <c r="D8" s="326">
        <v>441</v>
      </c>
      <c r="E8" s="326">
        <v>943</v>
      </c>
      <c r="F8" s="326">
        <v>759</v>
      </c>
      <c r="G8" s="326">
        <v>4965</v>
      </c>
      <c r="H8" s="326">
        <v>7648</v>
      </c>
      <c r="I8" s="326">
        <v>9</v>
      </c>
      <c r="J8" s="326">
        <v>26</v>
      </c>
      <c r="K8" s="326">
        <f>SUM(C8,E8,G8,I8)</f>
        <v>7114</v>
      </c>
      <c r="L8" s="326">
        <f>SUM(D8,F8,H8,J8)</f>
        <v>8874</v>
      </c>
      <c r="M8" s="326">
        <f>SUM(K8:L8)</f>
        <v>15988</v>
      </c>
      <c r="N8" s="1199" t="s">
        <v>583</v>
      </c>
      <c r="O8" s="1199"/>
    </row>
    <row r="9" spans="1:16" ht="18.75" customHeight="1">
      <c r="A9" s="1255" t="s">
        <v>53</v>
      </c>
      <c r="B9" s="1255"/>
      <c r="C9" s="96">
        <v>973</v>
      </c>
      <c r="D9" s="96">
        <v>387</v>
      </c>
      <c r="E9" s="96">
        <v>820</v>
      </c>
      <c r="F9" s="96">
        <v>647</v>
      </c>
      <c r="G9" s="96">
        <v>3628</v>
      </c>
      <c r="H9" s="96">
        <v>7735</v>
      </c>
      <c r="I9" s="96">
        <v>32</v>
      </c>
      <c r="J9" s="96">
        <v>23</v>
      </c>
      <c r="K9" s="96">
        <f t="shared" ref="K9:K27" si="0">SUM(C9,E9,G9,I9)</f>
        <v>5453</v>
      </c>
      <c r="L9" s="96">
        <f t="shared" ref="L9:L27" si="1">SUM(D9,F9,H9,J9)</f>
        <v>8792</v>
      </c>
      <c r="M9" s="96">
        <f t="shared" ref="M9:M27" si="2">SUM(K9:L9)</f>
        <v>14245</v>
      </c>
      <c r="N9" s="1159" t="s">
        <v>284</v>
      </c>
      <c r="O9" s="1159"/>
    </row>
    <row r="10" spans="1:16" ht="18.75" customHeight="1">
      <c r="A10" s="1255" t="s">
        <v>54</v>
      </c>
      <c r="B10" s="1255"/>
      <c r="C10" s="96">
        <v>757</v>
      </c>
      <c r="D10" s="96">
        <v>361</v>
      </c>
      <c r="E10" s="96">
        <v>426</v>
      </c>
      <c r="F10" s="96">
        <v>507</v>
      </c>
      <c r="G10" s="96">
        <v>2614</v>
      </c>
      <c r="H10" s="96">
        <v>6072</v>
      </c>
      <c r="I10" s="96">
        <v>59</v>
      </c>
      <c r="J10" s="96">
        <v>105</v>
      </c>
      <c r="K10" s="96">
        <f t="shared" si="0"/>
        <v>3856</v>
      </c>
      <c r="L10" s="96">
        <f t="shared" si="1"/>
        <v>7045</v>
      </c>
      <c r="M10" s="96">
        <f t="shared" si="2"/>
        <v>10901</v>
      </c>
      <c r="N10" s="1178" t="s">
        <v>175</v>
      </c>
      <c r="O10" s="1178"/>
    </row>
    <row r="11" spans="1:16" ht="18.75" customHeight="1">
      <c r="A11" s="1255" t="s">
        <v>55</v>
      </c>
      <c r="B11" s="1255"/>
      <c r="C11" s="96">
        <v>740</v>
      </c>
      <c r="D11" s="96">
        <v>277</v>
      </c>
      <c r="E11" s="96">
        <v>502</v>
      </c>
      <c r="F11" s="96">
        <v>500</v>
      </c>
      <c r="G11" s="96">
        <v>5102</v>
      </c>
      <c r="H11" s="96">
        <v>10846</v>
      </c>
      <c r="I11" s="96">
        <v>145</v>
      </c>
      <c r="J11" s="96">
        <v>155</v>
      </c>
      <c r="K11" s="96">
        <f t="shared" si="0"/>
        <v>6489</v>
      </c>
      <c r="L11" s="96">
        <f t="shared" si="1"/>
        <v>11778</v>
      </c>
      <c r="M11" s="96">
        <f t="shared" si="2"/>
        <v>18267</v>
      </c>
      <c r="N11" s="1178" t="s">
        <v>676</v>
      </c>
      <c r="O11" s="1178"/>
    </row>
    <row r="12" spans="1:16" ht="18.75" customHeight="1">
      <c r="A12" s="1189" t="s">
        <v>283</v>
      </c>
      <c r="B12" s="354" t="s">
        <v>250</v>
      </c>
      <c r="C12" s="96">
        <v>230</v>
      </c>
      <c r="D12" s="96">
        <v>256</v>
      </c>
      <c r="E12" s="96">
        <v>256</v>
      </c>
      <c r="F12" s="96">
        <v>592</v>
      </c>
      <c r="G12" s="96">
        <v>1511</v>
      </c>
      <c r="H12" s="96">
        <v>9464</v>
      </c>
      <c r="I12" s="96">
        <v>26</v>
      </c>
      <c r="J12" s="96">
        <v>150</v>
      </c>
      <c r="K12" s="96">
        <f t="shared" si="0"/>
        <v>2023</v>
      </c>
      <c r="L12" s="96">
        <f t="shared" si="1"/>
        <v>10462</v>
      </c>
      <c r="M12" s="96">
        <f t="shared" si="2"/>
        <v>12485</v>
      </c>
      <c r="N12" s="367" t="s">
        <v>288</v>
      </c>
      <c r="O12" s="1220" t="s">
        <v>167</v>
      </c>
    </row>
    <row r="13" spans="1:16" ht="18.75" customHeight="1">
      <c r="A13" s="1189"/>
      <c r="B13" s="354" t="s">
        <v>251</v>
      </c>
      <c r="C13" s="96">
        <v>401</v>
      </c>
      <c r="D13" s="96">
        <v>404</v>
      </c>
      <c r="E13" s="96">
        <v>512</v>
      </c>
      <c r="F13" s="96">
        <v>914</v>
      </c>
      <c r="G13" s="96">
        <v>2157</v>
      </c>
      <c r="H13" s="96">
        <v>11341</v>
      </c>
      <c r="I13" s="96">
        <v>33</v>
      </c>
      <c r="J13" s="96">
        <v>121</v>
      </c>
      <c r="K13" s="96">
        <f t="shared" si="0"/>
        <v>3103</v>
      </c>
      <c r="L13" s="96">
        <f t="shared" si="1"/>
        <v>12780</v>
      </c>
      <c r="M13" s="96">
        <f t="shared" si="2"/>
        <v>15883</v>
      </c>
      <c r="N13" s="367" t="s">
        <v>289</v>
      </c>
      <c r="O13" s="1220"/>
    </row>
    <row r="14" spans="1:16" ht="18.75" customHeight="1">
      <c r="A14" s="1189"/>
      <c r="B14" s="354" t="s">
        <v>252</v>
      </c>
      <c r="C14" s="96">
        <v>226</v>
      </c>
      <c r="D14" s="96">
        <v>157</v>
      </c>
      <c r="E14" s="96">
        <v>361</v>
      </c>
      <c r="F14" s="96">
        <v>485</v>
      </c>
      <c r="G14" s="96">
        <v>1918</v>
      </c>
      <c r="H14" s="96">
        <v>4904</v>
      </c>
      <c r="I14" s="96">
        <v>28</v>
      </c>
      <c r="J14" s="96">
        <v>58</v>
      </c>
      <c r="K14" s="96">
        <f t="shared" si="0"/>
        <v>2533</v>
      </c>
      <c r="L14" s="96">
        <f t="shared" si="1"/>
        <v>5604</v>
      </c>
      <c r="M14" s="96">
        <f t="shared" si="2"/>
        <v>8137</v>
      </c>
      <c r="N14" s="367" t="s">
        <v>290</v>
      </c>
      <c r="O14" s="1220"/>
    </row>
    <row r="15" spans="1:16" ht="18.75" customHeight="1">
      <c r="A15" s="1189"/>
      <c r="B15" s="354" t="s">
        <v>604</v>
      </c>
      <c r="C15" s="96">
        <v>192</v>
      </c>
      <c r="D15" s="96">
        <v>210</v>
      </c>
      <c r="E15" s="96">
        <v>278</v>
      </c>
      <c r="F15" s="96">
        <v>393</v>
      </c>
      <c r="G15" s="96">
        <v>1591</v>
      </c>
      <c r="H15" s="96">
        <v>8039</v>
      </c>
      <c r="I15" s="96">
        <v>25</v>
      </c>
      <c r="J15" s="96">
        <v>129</v>
      </c>
      <c r="K15" s="96">
        <f t="shared" si="0"/>
        <v>2086</v>
      </c>
      <c r="L15" s="96">
        <f t="shared" si="1"/>
        <v>8771</v>
      </c>
      <c r="M15" s="96">
        <f t="shared" si="2"/>
        <v>10857</v>
      </c>
      <c r="N15" s="367" t="s">
        <v>291</v>
      </c>
      <c r="O15" s="1220"/>
    </row>
    <row r="16" spans="1:16" ht="18.75" customHeight="1">
      <c r="A16" s="1189"/>
      <c r="B16" s="354" t="s">
        <v>605</v>
      </c>
      <c r="C16" s="96">
        <v>341</v>
      </c>
      <c r="D16" s="96">
        <v>314</v>
      </c>
      <c r="E16" s="96">
        <v>344</v>
      </c>
      <c r="F16" s="96">
        <v>745</v>
      </c>
      <c r="G16" s="96">
        <v>2146</v>
      </c>
      <c r="H16" s="96">
        <v>10974</v>
      </c>
      <c r="I16" s="96">
        <v>17</v>
      </c>
      <c r="J16" s="96">
        <v>176</v>
      </c>
      <c r="K16" s="96">
        <f t="shared" si="0"/>
        <v>2848</v>
      </c>
      <c r="L16" s="96">
        <f t="shared" si="1"/>
        <v>12209</v>
      </c>
      <c r="M16" s="96">
        <f t="shared" si="2"/>
        <v>15057</v>
      </c>
      <c r="N16" s="367" t="s">
        <v>292</v>
      </c>
      <c r="O16" s="1220"/>
    </row>
    <row r="17" spans="1:22" ht="18.75" customHeight="1">
      <c r="A17" s="1189"/>
      <c r="B17" s="354" t="s">
        <v>606</v>
      </c>
      <c r="C17" s="96">
        <v>194</v>
      </c>
      <c r="D17" s="96">
        <v>175</v>
      </c>
      <c r="E17" s="96">
        <v>297</v>
      </c>
      <c r="F17" s="96">
        <v>441</v>
      </c>
      <c r="G17" s="96">
        <v>1876</v>
      </c>
      <c r="H17" s="96">
        <v>6292</v>
      </c>
      <c r="I17" s="96">
        <v>68</v>
      </c>
      <c r="J17" s="96">
        <v>141</v>
      </c>
      <c r="K17" s="96">
        <f t="shared" si="0"/>
        <v>2435</v>
      </c>
      <c r="L17" s="96">
        <f t="shared" si="1"/>
        <v>7049</v>
      </c>
      <c r="M17" s="96">
        <f t="shared" si="2"/>
        <v>9484</v>
      </c>
      <c r="N17" s="367" t="s">
        <v>293</v>
      </c>
      <c r="O17" s="1220"/>
      <c r="V17" s="133" t="s">
        <v>684</v>
      </c>
    </row>
    <row r="18" spans="1:22" ht="18.75" customHeight="1">
      <c r="A18" s="1170" t="s">
        <v>63</v>
      </c>
      <c r="B18" s="1170"/>
      <c r="C18" s="813">
        <v>880</v>
      </c>
      <c r="D18" s="813">
        <v>439</v>
      </c>
      <c r="E18" s="813">
        <v>851</v>
      </c>
      <c r="F18" s="813">
        <v>629</v>
      </c>
      <c r="G18" s="813">
        <v>5826</v>
      </c>
      <c r="H18" s="813">
        <v>9915</v>
      </c>
      <c r="I18" s="86">
        <v>35</v>
      </c>
      <c r="J18" s="813">
        <v>20</v>
      </c>
      <c r="K18" s="96">
        <f t="shared" si="0"/>
        <v>7592</v>
      </c>
      <c r="L18" s="96">
        <f t="shared" si="1"/>
        <v>11003</v>
      </c>
      <c r="M18" s="96">
        <f t="shared" si="2"/>
        <v>18595</v>
      </c>
      <c r="N18" s="1178" t="s">
        <v>297</v>
      </c>
      <c r="O18" s="1178"/>
    </row>
    <row r="19" spans="1:22" ht="18.75" customHeight="1">
      <c r="A19" s="1255" t="s">
        <v>64</v>
      </c>
      <c r="B19" s="1255"/>
      <c r="C19" s="96">
        <v>689</v>
      </c>
      <c r="D19" s="96">
        <v>325</v>
      </c>
      <c r="E19" s="96">
        <v>656</v>
      </c>
      <c r="F19" s="96">
        <v>705</v>
      </c>
      <c r="G19" s="96">
        <v>4732</v>
      </c>
      <c r="H19" s="96">
        <v>11401</v>
      </c>
      <c r="I19" s="96">
        <v>163</v>
      </c>
      <c r="J19" s="96">
        <v>147</v>
      </c>
      <c r="K19" s="96">
        <f t="shared" si="0"/>
        <v>6240</v>
      </c>
      <c r="L19" s="96">
        <f t="shared" si="1"/>
        <v>12578</v>
      </c>
      <c r="M19" s="96">
        <f t="shared" si="2"/>
        <v>18818</v>
      </c>
      <c r="N19" s="1178" t="s">
        <v>177</v>
      </c>
      <c r="O19" s="1178"/>
    </row>
    <row r="20" spans="1:22" ht="18.75" customHeight="1">
      <c r="A20" s="1255" t="s">
        <v>65</v>
      </c>
      <c r="B20" s="1255"/>
      <c r="C20" s="96">
        <v>351</v>
      </c>
      <c r="D20" s="96">
        <v>288</v>
      </c>
      <c r="E20" s="96">
        <v>459</v>
      </c>
      <c r="F20" s="96">
        <v>555</v>
      </c>
      <c r="G20" s="96">
        <v>3435</v>
      </c>
      <c r="H20" s="96">
        <v>8199</v>
      </c>
      <c r="I20" s="96">
        <v>90</v>
      </c>
      <c r="J20" s="96">
        <v>86</v>
      </c>
      <c r="K20" s="96">
        <f t="shared" si="0"/>
        <v>4335</v>
      </c>
      <c r="L20" s="96">
        <f t="shared" si="1"/>
        <v>9128</v>
      </c>
      <c r="M20" s="96">
        <f t="shared" si="2"/>
        <v>13463</v>
      </c>
      <c r="N20" s="1178" t="s">
        <v>178</v>
      </c>
      <c r="O20" s="1178"/>
    </row>
    <row r="21" spans="1:22" ht="18.75" customHeight="1">
      <c r="A21" s="1255" t="s">
        <v>66</v>
      </c>
      <c r="B21" s="1255"/>
      <c r="C21" s="96">
        <v>480</v>
      </c>
      <c r="D21" s="96">
        <v>327</v>
      </c>
      <c r="E21" s="96">
        <v>535</v>
      </c>
      <c r="F21" s="96">
        <v>626</v>
      </c>
      <c r="G21" s="96">
        <v>3619</v>
      </c>
      <c r="H21" s="96">
        <v>8498</v>
      </c>
      <c r="I21" s="96">
        <v>110</v>
      </c>
      <c r="J21" s="96">
        <v>71</v>
      </c>
      <c r="K21" s="96">
        <f t="shared" si="0"/>
        <v>4744</v>
      </c>
      <c r="L21" s="96">
        <f t="shared" si="1"/>
        <v>9522</v>
      </c>
      <c r="M21" s="96">
        <f t="shared" si="2"/>
        <v>14266</v>
      </c>
      <c r="N21" s="1178" t="s">
        <v>285</v>
      </c>
      <c r="O21" s="1178"/>
      <c r="Q21" s="175"/>
      <c r="R21" s="175"/>
    </row>
    <row r="22" spans="1:22" ht="18.75" customHeight="1">
      <c r="A22" s="1255" t="s">
        <v>133</v>
      </c>
      <c r="B22" s="1255"/>
      <c r="C22" s="96">
        <v>596</v>
      </c>
      <c r="D22" s="96">
        <v>199</v>
      </c>
      <c r="E22" s="96">
        <v>549</v>
      </c>
      <c r="F22" s="96">
        <v>435</v>
      </c>
      <c r="G22" s="96">
        <v>3887</v>
      </c>
      <c r="H22" s="96">
        <v>7941</v>
      </c>
      <c r="I22" s="96">
        <v>222</v>
      </c>
      <c r="J22" s="96">
        <v>150</v>
      </c>
      <c r="K22" s="96">
        <f t="shared" si="0"/>
        <v>5254</v>
      </c>
      <c r="L22" s="96">
        <f t="shared" si="1"/>
        <v>8725</v>
      </c>
      <c r="M22" s="96">
        <f t="shared" si="2"/>
        <v>13979</v>
      </c>
      <c r="N22" s="1178" t="s">
        <v>853</v>
      </c>
      <c r="O22" s="1178"/>
    </row>
    <row r="23" spans="1:22" ht="18.75" customHeight="1">
      <c r="A23" s="1255" t="s">
        <v>68</v>
      </c>
      <c r="B23" s="1255"/>
      <c r="C23" s="96">
        <v>411</v>
      </c>
      <c r="D23" s="96">
        <v>131</v>
      </c>
      <c r="E23" s="96">
        <v>358</v>
      </c>
      <c r="F23" s="96">
        <v>323</v>
      </c>
      <c r="G23" s="96">
        <v>2368</v>
      </c>
      <c r="H23" s="96">
        <v>4805</v>
      </c>
      <c r="I23" s="96">
        <v>47</v>
      </c>
      <c r="J23" s="96">
        <v>32</v>
      </c>
      <c r="K23" s="96">
        <f t="shared" si="0"/>
        <v>3184</v>
      </c>
      <c r="L23" s="96">
        <f t="shared" si="1"/>
        <v>5291</v>
      </c>
      <c r="M23" s="96">
        <f t="shared" si="2"/>
        <v>8475</v>
      </c>
      <c r="N23" s="1178" t="s">
        <v>287</v>
      </c>
      <c r="O23" s="1178"/>
    </row>
    <row r="24" spans="1:22" ht="18.75" customHeight="1">
      <c r="A24" s="1255" t="s">
        <v>69</v>
      </c>
      <c r="B24" s="1255"/>
      <c r="C24" s="96">
        <v>713</v>
      </c>
      <c r="D24" s="96">
        <v>236</v>
      </c>
      <c r="E24" s="96">
        <v>523</v>
      </c>
      <c r="F24" s="96">
        <v>448</v>
      </c>
      <c r="G24" s="96">
        <v>4318</v>
      </c>
      <c r="H24" s="96">
        <v>7648</v>
      </c>
      <c r="I24" s="96">
        <v>113</v>
      </c>
      <c r="J24" s="96">
        <v>99</v>
      </c>
      <c r="K24" s="96">
        <f t="shared" si="0"/>
        <v>5667</v>
      </c>
      <c r="L24" s="96">
        <f t="shared" si="1"/>
        <v>8431</v>
      </c>
      <c r="M24" s="96">
        <f t="shared" si="2"/>
        <v>14098</v>
      </c>
      <c r="N24" s="1178" t="s">
        <v>182</v>
      </c>
      <c r="O24" s="1178"/>
    </row>
    <row r="25" spans="1:22" ht="18.75" customHeight="1">
      <c r="A25" s="1255" t="s">
        <v>70</v>
      </c>
      <c r="B25" s="1255"/>
      <c r="C25" s="96">
        <v>1086</v>
      </c>
      <c r="D25" s="96">
        <v>374</v>
      </c>
      <c r="E25" s="96">
        <v>829</v>
      </c>
      <c r="F25" s="96">
        <v>620</v>
      </c>
      <c r="G25" s="96">
        <v>8136</v>
      </c>
      <c r="H25" s="96">
        <v>12043</v>
      </c>
      <c r="I25" s="96">
        <v>61</v>
      </c>
      <c r="J25" s="96">
        <v>41</v>
      </c>
      <c r="K25" s="96">
        <f t="shared" si="0"/>
        <v>10112</v>
      </c>
      <c r="L25" s="96">
        <f t="shared" si="1"/>
        <v>13078</v>
      </c>
      <c r="M25" s="96">
        <f t="shared" si="2"/>
        <v>23190</v>
      </c>
      <c r="N25" s="1178" t="s">
        <v>183</v>
      </c>
      <c r="O25" s="1178"/>
    </row>
    <row r="26" spans="1:22" ht="18.75" customHeight="1">
      <c r="A26" s="1255" t="s">
        <v>71</v>
      </c>
      <c r="B26" s="1255"/>
      <c r="C26" s="96">
        <v>533</v>
      </c>
      <c r="D26" s="96">
        <v>168</v>
      </c>
      <c r="E26" s="96">
        <v>386</v>
      </c>
      <c r="F26" s="96">
        <v>329</v>
      </c>
      <c r="G26" s="96">
        <v>4209</v>
      </c>
      <c r="H26" s="96">
        <v>6915</v>
      </c>
      <c r="I26" s="96">
        <v>10</v>
      </c>
      <c r="J26" s="96">
        <v>5</v>
      </c>
      <c r="K26" s="96">
        <f t="shared" si="0"/>
        <v>5138</v>
      </c>
      <c r="L26" s="96">
        <f t="shared" si="1"/>
        <v>7417</v>
      </c>
      <c r="M26" s="96">
        <f t="shared" si="2"/>
        <v>12555</v>
      </c>
      <c r="N26" s="1178" t="s">
        <v>671</v>
      </c>
      <c r="O26" s="1178"/>
    </row>
    <row r="27" spans="1:22" ht="18.75" customHeight="1" thickBot="1">
      <c r="A27" s="1257" t="s">
        <v>72</v>
      </c>
      <c r="B27" s="1257"/>
      <c r="C27" s="830">
        <v>863</v>
      </c>
      <c r="D27" s="830">
        <v>623</v>
      </c>
      <c r="E27" s="830">
        <v>886</v>
      </c>
      <c r="F27" s="830">
        <v>1249</v>
      </c>
      <c r="G27" s="830">
        <v>4312</v>
      </c>
      <c r="H27" s="830">
        <v>15936</v>
      </c>
      <c r="I27" s="830">
        <v>69</v>
      </c>
      <c r="J27" s="830">
        <v>143</v>
      </c>
      <c r="K27" s="830">
        <f t="shared" si="0"/>
        <v>6130</v>
      </c>
      <c r="L27" s="830">
        <f t="shared" si="1"/>
        <v>17951</v>
      </c>
      <c r="M27" s="830">
        <f t="shared" si="2"/>
        <v>24081</v>
      </c>
      <c r="N27" s="1258" t="s">
        <v>327</v>
      </c>
      <c r="O27" s="1258"/>
    </row>
    <row r="28" spans="1:22" ht="18" customHeight="1" thickBot="1">
      <c r="A28" s="1259" t="s">
        <v>32</v>
      </c>
      <c r="B28" s="1259"/>
      <c r="C28" s="826">
        <f>SUM(C8:C27)</f>
        <v>11853</v>
      </c>
      <c r="D28" s="826">
        <f t="shared" ref="D28:J28" si="3">SUM(D8:D27)</f>
        <v>6092</v>
      </c>
      <c r="E28" s="826">
        <f t="shared" si="3"/>
        <v>10771</v>
      </c>
      <c r="F28" s="826">
        <f t="shared" si="3"/>
        <v>11902</v>
      </c>
      <c r="G28" s="826">
        <f t="shared" si="3"/>
        <v>72350</v>
      </c>
      <c r="H28" s="826">
        <f t="shared" si="3"/>
        <v>176616</v>
      </c>
      <c r="I28" s="826">
        <f t="shared" si="3"/>
        <v>1362</v>
      </c>
      <c r="J28" s="826">
        <f t="shared" si="3"/>
        <v>1878</v>
      </c>
      <c r="K28" s="826">
        <f t="shared" ref="K28:M28" si="4">SUM(K8:K27)</f>
        <v>96336</v>
      </c>
      <c r="L28" s="826">
        <f t="shared" si="4"/>
        <v>196488</v>
      </c>
      <c r="M28" s="826">
        <f t="shared" si="4"/>
        <v>292824</v>
      </c>
      <c r="N28" s="1260" t="s">
        <v>169</v>
      </c>
      <c r="O28" s="1260"/>
    </row>
    <row r="29" spans="1:22" ht="13.5" thickTop="1">
      <c r="C29" s="628"/>
      <c r="D29" s="628"/>
      <c r="E29" s="628"/>
      <c r="F29" s="628"/>
      <c r="G29" s="628"/>
      <c r="H29" s="628"/>
      <c r="I29" s="628"/>
      <c r="J29" s="628"/>
      <c r="K29" s="628"/>
      <c r="L29" s="628"/>
      <c r="M29" s="628"/>
    </row>
    <row r="35" spans="13:17" ht="15.75">
      <c r="M35" s="311"/>
    </row>
    <row r="38" spans="13:17">
      <c r="Q38" s="133" t="s">
        <v>305</v>
      </c>
    </row>
    <row r="116" spans="3:15">
      <c r="C116" s="140"/>
      <c r="D116" s="140"/>
      <c r="E116" s="140"/>
      <c r="F116" s="140"/>
      <c r="G116" s="140"/>
      <c r="H116" s="140"/>
      <c r="I116" s="140"/>
      <c r="J116" s="140"/>
      <c r="K116" s="140"/>
      <c r="L116" s="140"/>
      <c r="M116" s="140"/>
      <c r="N116" s="140"/>
      <c r="O116" s="140"/>
    </row>
    <row r="117" spans="3:15">
      <c r="C117" s="140"/>
      <c r="D117" s="140"/>
      <c r="E117" s="140"/>
      <c r="F117" s="140"/>
      <c r="G117" s="140"/>
      <c r="H117" s="140"/>
      <c r="I117" s="140"/>
      <c r="J117" s="140"/>
      <c r="K117" s="140"/>
      <c r="L117" s="140"/>
      <c r="M117" s="140"/>
      <c r="N117" s="140"/>
      <c r="O117" s="140"/>
    </row>
    <row r="118" spans="3:15">
      <c r="C118" s="140"/>
      <c r="D118" s="140"/>
      <c r="E118" s="140"/>
      <c r="F118" s="140"/>
      <c r="G118" s="140"/>
      <c r="H118" s="140"/>
      <c r="I118" s="140"/>
      <c r="J118" s="140"/>
      <c r="K118" s="140"/>
      <c r="L118" s="140"/>
      <c r="M118" s="140"/>
      <c r="N118" s="140"/>
      <c r="O118" s="140"/>
    </row>
    <row r="119" spans="3:15">
      <c r="C119" s="140"/>
      <c r="D119" s="140"/>
      <c r="E119" s="140"/>
      <c r="F119" s="140"/>
      <c r="G119" s="140"/>
      <c r="H119" s="140"/>
      <c r="I119" s="140"/>
      <c r="J119" s="140"/>
      <c r="K119" s="140"/>
      <c r="L119" s="140"/>
      <c r="M119" s="140"/>
      <c r="N119" s="140"/>
      <c r="O119" s="140"/>
    </row>
  </sheetData>
  <protectedRanges>
    <protectedRange sqref="F18:J18" name="نطاق1"/>
  </protectedRanges>
  <mergeCells count="48">
    <mergeCell ref="A26:B26"/>
    <mergeCell ref="N26:O26"/>
    <mergeCell ref="A27:B27"/>
    <mergeCell ref="N27:O27"/>
    <mergeCell ref="A28:B28"/>
    <mergeCell ref="N28:O28"/>
    <mergeCell ref="A23:B23"/>
    <mergeCell ref="N23:O23"/>
    <mergeCell ref="A24:B24"/>
    <mergeCell ref="N24:O24"/>
    <mergeCell ref="A25:B25"/>
    <mergeCell ref="N25:O25"/>
    <mergeCell ref="A20:B20"/>
    <mergeCell ref="N20:O20"/>
    <mergeCell ref="A21:B21"/>
    <mergeCell ref="N21:O21"/>
    <mergeCell ref="A22:B22"/>
    <mergeCell ref="N22:O22"/>
    <mergeCell ref="A12:A17"/>
    <mergeCell ref="O12:O17"/>
    <mergeCell ref="A18:B18"/>
    <mergeCell ref="N18:O18"/>
    <mergeCell ref="A19:B19"/>
    <mergeCell ref="N19:O19"/>
    <mergeCell ref="A11:B11"/>
    <mergeCell ref="N11:O11"/>
    <mergeCell ref="A8:B8"/>
    <mergeCell ref="N4:O7"/>
    <mergeCell ref="C5:D5"/>
    <mergeCell ref="E5:F5"/>
    <mergeCell ref="G5:H5"/>
    <mergeCell ref="I5:J5"/>
    <mergeCell ref="L5:M5"/>
    <mergeCell ref="N8:O8"/>
    <mergeCell ref="A9:B9"/>
    <mergeCell ref="N9:O9"/>
    <mergeCell ref="A10:B10"/>
    <mergeCell ref="N10:O10"/>
    <mergeCell ref="A1:O1"/>
    <mergeCell ref="A2:O2"/>
    <mergeCell ref="A3:B3"/>
    <mergeCell ref="N3:O3"/>
    <mergeCell ref="A4:B7"/>
    <mergeCell ref="C4:D4"/>
    <mergeCell ref="E4:F4"/>
    <mergeCell ref="G4:H4"/>
    <mergeCell ref="I4:J4"/>
    <mergeCell ref="K4:M4"/>
  </mergeCells>
  <printOptions horizontalCentered="1"/>
  <pageMargins left="1" right="1" top="1" bottom="1" header="1" footer="1"/>
  <pageSetup paperSize="9" scale="80" firstPageNumber="53" orientation="landscape" useFirstPageNumber="1"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3:AB22"/>
  <sheetViews>
    <sheetView rightToLeft="1" view="pageBreakPreview" zoomScale="60" zoomScaleNormal="100" workbookViewId="0">
      <selection sqref="A1:Y1"/>
    </sheetView>
  </sheetViews>
  <sheetFormatPr defaultRowHeight="12.75"/>
  <cols>
    <col min="1" max="4" width="16.42578125" customWidth="1"/>
    <col min="5" max="5" width="13.5703125" customWidth="1"/>
    <col min="6" max="6" width="0.7109375" customWidth="1"/>
    <col min="7" max="9" width="4.7109375" hidden="1" customWidth="1"/>
  </cols>
  <sheetData>
    <row r="3" spans="1:9" ht="33.75" customHeight="1"/>
    <row r="4" spans="1:9" ht="46.5" customHeight="1"/>
    <row r="5" spans="1:9" ht="27.75" customHeight="1"/>
    <row r="6" spans="1:9" ht="11.25" customHeight="1"/>
    <row r="7" spans="1:9" ht="24.75" customHeight="1"/>
    <row r="10" spans="1:9" ht="31.5" customHeight="1"/>
    <row r="12" spans="1:9" ht="12.75" customHeight="1">
      <c r="A12" s="1102" t="s">
        <v>1168</v>
      </c>
      <c r="B12" s="1102"/>
      <c r="C12" s="1102"/>
      <c r="D12" s="1102"/>
      <c r="E12" s="1102"/>
      <c r="F12" s="1102"/>
      <c r="G12" s="1102"/>
      <c r="H12" s="1102"/>
      <c r="I12" s="1102"/>
    </row>
    <row r="13" spans="1:9" ht="12.75" customHeight="1">
      <c r="A13" s="1102"/>
      <c r="B13" s="1102"/>
      <c r="C13" s="1102"/>
      <c r="D13" s="1102"/>
      <c r="E13" s="1102"/>
      <c r="F13" s="1102"/>
      <c r="G13" s="1102"/>
      <c r="H13" s="1102"/>
      <c r="I13" s="1102"/>
    </row>
    <row r="14" spans="1:9" ht="12.75" customHeight="1">
      <c r="A14" s="1102"/>
      <c r="B14" s="1102"/>
      <c r="C14" s="1102"/>
      <c r="D14" s="1102"/>
      <c r="E14" s="1102"/>
      <c r="F14" s="1102"/>
      <c r="G14" s="1102"/>
      <c r="H14" s="1102"/>
      <c r="I14" s="1102"/>
    </row>
    <row r="15" spans="1:9" ht="65.25" customHeight="1">
      <c r="A15" s="1102"/>
      <c r="B15" s="1102"/>
      <c r="C15" s="1102"/>
      <c r="D15" s="1102"/>
      <c r="E15" s="1102"/>
      <c r="F15" s="1102"/>
      <c r="G15" s="1102"/>
      <c r="H15" s="1102"/>
      <c r="I15" s="1102"/>
    </row>
    <row r="16" spans="1:9" ht="12.75" customHeight="1">
      <c r="A16" s="1001"/>
      <c r="B16" s="1001"/>
      <c r="C16" s="1001"/>
      <c r="D16" s="1001"/>
      <c r="E16" s="1001"/>
      <c r="F16" s="1001"/>
      <c r="G16" s="1001"/>
      <c r="H16" s="1001"/>
    </row>
    <row r="17" spans="1:28" ht="12.75" customHeight="1">
      <c r="A17" s="1001"/>
      <c r="B17" s="1001"/>
      <c r="C17" s="1001"/>
      <c r="D17" s="1001"/>
      <c r="E17" s="1001"/>
      <c r="F17" s="1001"/>
      <c r="G17" s="1001"/>
      <c r="H17" s="1001"/>
    </row>
    <row r="18" spans="1:28" ht="65.25" customHeight="1">
      <c r="A18" s="1103"/>
      <c r="B18" s="1103"/>
      <c r="C18" s="1103"/>
      <c r="D18" s="1103"/>
      <c r="E18" s="1103"/>
      <c r="F18" s="1103"/>
      <c r="G18" s="1103"/>
      <c r="H18" s="1103"/>
      <c r="AB18" s="833"/>
    </row>
    <row r="22" spans="1:28" ht="60">
      <c r="A22" s="1103"/>
      <c r="B22" s="1103"/>
      <c r="C22" s="1103"/>
      <c r="D22" s="1103"/>
      <c r="E22" s="1103"/>
      <c r="F22" s="1103"/>
      <c r="G22" s="1103"/>
      <c r="H22" s="1103"/>
    </row>
  </sheetData>
  <mergeCells count="3">
    <mergeCell ref="A12:I15"/>
    <mergeCell ref="A22:H22"/>
    <mergeCell ref="A18:H18"/>
  </mergeCells>
  <printOptions horizontalCentered="1"/>
  <pageMargins left="0.78740157480314965" right="0.78740157480314965" top="0.78740157480314965" bottom="0.78740157480314965" header="0.78740157480314965"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rgb="FFFF0000"/>
  </sheetPr>
  <dimension ref="A1:BI38"/>
  <sheetViews>
    <sheetView rightToLeft="1" view="pageBreakPreview" topLeftCell="L1" zoomScale="80" zoomScaleNormal="75" zoomScaleSheetLayoutView="80" workbookViewId="0">
      <selection activeCell="U18" sqref="U18:V18"/>
    </sheetView>
  </sheetViews>
  <sheetFormatPr defaultRowHeight="12.75"/>
  <cols>
    <col min="1" max="1" width="4.28515625" style="133" customWidth="1"/>
    <col min="2" max="2" width="10.140625" style="133" customWidth="1"/>
    <col min="3" max="7" width="7.7109375" style="133" customWidth="1"/>
    <col min="8" max="8" width="9.140625" style="133" customWidth="1"/>
    <col min="9" max="9" width="6.5703125" style="133" customWidth="1"/>
    <col min="10" max="17" width="7.7109375" style="133" customWidth="1"/>
    <col min="18" max="18" width="6.5703125" style="133" customWidth="1"/>
    <col min="19" max="19" width="13.28515625" style="133" customWidth="1"/>
    <col min="20" max="20" width="4.7109375" style="133" customWidth="1"/>
    <col min="21" max="21" width="5" style="133" customWidth="1"/>
    <col min="22" max="22" width="13.28515625" style="133" customWidth="1"/>
    <col min="23" max="24" width="8.5703125" style="133" customWidth="1"/>
    <col min="25" max="25" width="8.28515625" style="133" customWidth="1"/>
    <col min="26" max="26" width="7.5703125" style="133" customWidth="1"/>
    <col min="27" max="27" width="6.5703125" style="133" customWidth="1"/>
    <col min="28" max="28" width="8.28515625" style="133" customWidth="1"/>
    <col min="29" max="29" width="7.7109375" style="133" customWidth="1"/>
    <col min="30" max="31" width="7.5703125" style="133" customWidth="1"/>
    <col min="32" max="32" width="8.42578125" style="133" customWidth="1"/>
    <col min="33" max="33" width="9.28515625" style="133" bestFit="1" customWidth="1"/>
    <col min="34" max="34" width="9.42578125" style="133" customWidth="1"/>
    <col min="35" max="35" width="7.42578125" style="133" customWidth="1"/>
    <col min="36" max="36" width="9.140625" style="133" customWidth="1"/>
    <col min="37" max="37" width="17" style="133" customWidth="1"/>
    <col min="38" max="38" width="4.85546875" style="133" customWidth="1"/>
    <col min="39" max="39" width="5.42578125" style="133" customWidth="1"/>
    <col min="40" max="40" width="11.140625" style="133" customWidth="1"/>
    <col min="41" max="41" width="6.140625" style="133" customWidth="1"/>
    <col min="42" max="42" width="10.85546875" style="133" customWidth="1"/>
    <col min="43" max="43" width="6" style="133" customWidth="1"/>
    <col min="44" max="44" width="9.140625" style="133"/>
    <col min="45" max="45" width="6.28515625" style="133" customWidth="1"/>
    <col min="46" max="46" width="8" style="133" customWidth="1"/>
    <col min="47" max="47" width="6.7109375" style="133" customWidth="1"/>
    <col min="48" max="48" width="9.140625" style="133"/>
    <col min="49" max="49" width="7.7109375" style="133" customWidth="1"/>
    <col min="50" max="50" width="8.5703125" style="133" customWidth="1"/>
    <col min="51" max="51" width="7.5703125" style="133" customWidth="1"/>
    <col min="52" max="52" width="8.28515625" style="133" customWidth="1"/>
    <col min="53" max="53" width="7.5703125" style="133" customWidth="1"/>
    <col min="54" max="55" width="9.140625" style="133"/>
    <col min="56" max="56" width="14.7109375" style="133" customWidth="1"/>
    <col min="57" max="57" width="4.28515625" style="133" customWidth="1"/>
    <col min="58" max="58" width="9.140625" style="133"/>
    <col min="59" max="59" width="9.28515625" style="133" bestFit="1" customWidth="1"/>
    <col min="60" max="61" width="10.7109375" style="133" bestFit="1" customWidth="1"/>
    <col min="62" max="16384" width="9.140625" style="133"/>
  </cols>
  <sheetData>
    <row r="1" spans="1:61" ht="23.25" customHeight="1">
      <c r="A1" s="1252" t="s">
        <v>1210</v>
      </c>
      <c r="B1" s="1252"/>
      <c r="C1" s="1252"/>
      <c r="D1" s="1252"/>
      <c r="E1" s="1252"/>
      <c r="F1" s="1252"/>
      <c r="G1" s="1252"/>
      <c r="H1" s="1252"/>
      <c r="I1" s="1252"/>
      <c r="J1" s="1252"/>
      <c r="K1" s="1252"/>
      <c r="L1" s="1252"/>
      <c r="M1" s="1252"/>
      <c r="N1" s="1252"/>
      <c r="O1" s="1252"/>
      <c r="P1" s="1252"/>
      <c r="Q1" s="1252"/>
      <c r="R1" s="1252"/>
      <c r="S1" s="1252"/>
      <c r="T1" s="1252"/>
    </row>
    <row r="2" spans="1:61" ht="21" customHeight="1">
      <c r="A2" s="1253" t="s">
        <v>717</v>
      </c>
      <c r="B2" s="1253"/>
      <c r="C2" s="1253"/>
      <c r="D2" s="1253"/>
      <c r="E2" s="1253"/>
      <c r="F2" s="1253"/>
      <c r="G2" s="1253"/>
      <c r="H2" s="1253"/>
      <c r="I2" s="1253"/>
      <c r="J2" s="1253"/>
      <c r="K2" s="1253"/>
      <c r="L2" s="1253"/>
      <c r="M2" s="1253"/>
      <c r="N2" s="1253"/>
      <c r="O2" s="1253"/>
      <c r="P2" s="1253"/>
      <c r="Q2" s="1253"/>
      <c r="R2" s="1253"/>
      <c r="S2" s="1253"/>
      <c r="T2" s="1253"/>
    </row>
    <row r="3" spans="1:61" ht="16.5" customHeight="1" thickBot="1">
      <c r="A3" s="1262" t="s">
        <v>895</v>
      </c>
      <c r="B3" s="1262"/>
      <c r="C3" s="1262"/>
      <c r="D3" s="164"/>
      <c r="R3" s="164"/>
      <c r="S3" s="1261" t="s">
        <v>896</v>
      </c>
      <c r="T3" s="1261"/>
      <c r="U3" s="1262" t="s">
        <v>897</v>
      </c>
      <c r="V3" s="1262"/>
      <c r="W3" s="1262"/>
      <c r="AJ3" s="1261" t="s">
        <v>898</v>
      </c>
      <c r="AK3" s="1261"/>
      <c r="AL3" s="1261"/>
      <c r="AM3" s="1262" t="s">
        <v>899</v>
      </c>
      <c r="AN3" s="1262"/>
      <c r="AO3" s="1262"/>
      <c r="AP3" s="1262"/>
      <c r="BC3" s="1261" t="s">
        <v>898</v>
      </c>
      <c r="BD3" s="1261"/>
      <c r="BE3" s="1261"/>
    </row>
    <row r="4" spans="1:61" ht="18.75" customHeight="1" thickTop="1">
      <c r="A4" s="1254" t="s">
        <v>40</v>
      </c>
      <c r="B4" s="1254"/>
      <c r="C4" s="1254" t="s">
        <v>364</v>
      </c>
      <c r="D4" s="1254"/>
      <c r="E4" s="1254" t="s">
        <v>365</v>
      </c>
      <c r="F4" s="1254"/>
      <c r="G4" s="1254" t="s">
        <v>366</v>
      </c>
      <c r="H4" s="1254"/>
      <c r="I4" s="1254" t="s">
        <v>367</v>
      </c>
      <c r="J4" s="1254"/>
      <c r="K4" s="1254" t="s">
        <v>368</v>
      </c>
      <c r="L4" s="1254"/>
      <c r="M4" s="1254" t="s">
        <v>369</v>
      </c>
      <c r="N4" s="1254"/>
      <c r="O4" s="1254" t="s">
        <v>370</v>
      </c>
      <c r="P4" s="1254"/>
      <c r="Q4" s="1254" t="s">
        <v>371</v>
      </c>
      <c r="R4" s="1264"/>
      <c r="S4" s="1164" t="s">
        <v>168</v>
      </c>
      <c r="T4" s="1164"/>
      <c r="U4" s="1254" t="s">
        <v>40</v>
      </c>
      <c r="V4" s="1254"/>
      <c r="W4" s="1254" t="s">
        <v>382</v>
      </c>
      <c r="X4" s="1254"/>
      <c r="Y4" s="1254" t="s">
        <v>380</v>
      </c>
      <c r="Z4" s="1254"/>
      <c r="AA4" s="1254" t="s">
        <v>381</v>
      </c>
      <c r="AB4" s="1254"/>
      <c r="AC4" s="1254" t="s">
        <v>395</v>
      </c>
      <c r="AD4" s="1254"/>
      <c r="AE4" s="1254" t="s">
        <v>394</v>
      </c>
      <c r="AF4" s="1254"/>
      <c r="AG4" s="1254" t="s">
        <v>385</v>
      </c>
      <c r="AH4" s="1254"/>
      <c r="AI4" s="1254" t="s">
        <v>383</v>
      </c>
      <c r="AJ4" s="1254"/>
      <c r="AK4" s="1164" t="s">
        <v>168</v>
      </c>
      <c r="AL4" s="1164"/>
      <c r="AM4" s="1254" t="s">
        <v>40</v>
      </c>
      <c r="AN4" s="1254"/>
      <c r="AO4" s="1254" t="s">
        <v>384</v>
      </c>
      <c r="AP4" s="1254"/>
      <c r="AQ4" s="1254" t="s">
        <v>396</v>
      </c>
      <c r="AR4" s="1254"/>
      <c r="AS4" s="1254" t="s">
        <v>397</v>
      </c>
      <c r="AT4" s="1254"/>
      <c r="AU4" s="1254" t="s">
        <v>398</v>
      </c>
      <c r="AV4" s="1254"/>
      <c r="AW4" s="1254" t="s">
        <v>399</v>
      </c>
      <c r="AX4" s="1254"/>
      <c r="AY4" s="1254" t="s">
        <v>386</v>
      </c>
      <c r="AZ4" s="1254"/>
      <c r="BA4" s="1254" t="s">
        <v>1340</v>
      </c>
      <c r="BB4" s="1254"/>
      <c r="BC4" s="1254"/>
      <c r="BD4" s="1164" t="s">
        <v>168</v>
      </c>
      <c r="BE4" s="1164"/>
      <c r="BF4" s="322"/>
    </row>
    <row r="5" spans="1:61" ht="20.25" customHeight="1">
      <c r="A5" s="1263"/>
      <c r="B5" s="1263"/>
      <c r="C5" s="1256" t="s">
        <v>372</v>
      </c>
      <c r="D5" s="1256"/>
      <c r="E5" s="1256" t="s">
        <v>373</v>
      </c>
      <c r="F5" s="1256"/>
      <c r="G5" s="1256" t="s">
        <v>374</v>
      </c>
      <c r="H5" s="1256"/>
      <c r="I5" s="1256" t="s">
        <v>375</v>
      </c>
      <c r="J5" s="1256"/>
      <c r="K5" s="1256" t="s">
        <v>376</v>
      </c>
      <c r="L5" s="1256"/>
      <c r="M5" s="1256" t="s">
        <v>377</v>
      </c>
      <c r="N5" s="1256"/>
      <c r="O5" s="1256" t="s">
        <v>378</v>
      </c>
      <c r="P5" s="1256"/>
      <c r="Q5" s="1256" t="s">
        <v>379</v>
      </c>
      <c r="R5" s="1256"/>
      <c r="S5" s="1165"/>
      <c r="T5" s="1165"/>
      <c r="U5" s="1263"/>
      <c r="V5" s="1263"/>
      <c r="W5" s="1256" t="s">
        <v>387</v>
      </c>
      <c r="X5" s="1256"/>
      <c r="Y5" s="1256" t="s">
        <v>388</v>
      </c>
      <c r="Z5" s="1256"/>
      <c r="AA5" s="1256" t="s">
        <v>389</v>
      </c>
      <c r="AB5" s="1256"/>
      <c r="AC5" s="1256" t="s">
        <v>401</v>
      </c>
      <c r="AD5" s="1256"/>
      <c r="AE5" s="1256" t="s">
        <v>400</v>
      </c>
      <c r="AF5" s="1256"/>
      <c r="AG5" s="1256" t="s">
        <v>392</v>
      </c>
      <c r="AH5" s="1256"/>
      <c r="AI5" s="1256" t="s">
        <v>390</v>
      </c>
      <c r="AJ5" s="1256"/>
      <c r="AK5" s="1165"/>
      <c r="AL5" s="1165"/>
      <c r="AM5" s="1263"/>
      <c r="AN5" s="1263"/>
      <c r="AO5" s="1256" t="s">
        <v>391</v>
      </c>
      <c r="AP5" s="1256"/>
      <c r="AQ5" s="1256" t="s">
        <v>402</v>
      </c>
      <c r="AR5" s="1256"/>
      <c r="AS5" s="1256" t="s">
        <v>403</v>
      </c>
      <c r="AT5" s="1256"/>
      <c r="AU5" s="1256" t="s">
        <v>404</v>
      </c>
      <c r="AV5" s="1256"/>
      <c r="AW5" s="1256" t="s">
        <v>405</v>
      </c>
      <c r="AX5" s="1256"/>
      <c r="AY5" s="1256" t="s">
        <v>393</v>
      </c>
      <c r="AZ5" s="1256"/>
      <c r="BA5" s="1256" t="s">
        <v>169</v>
      </c>
      <c r="BB5" s="1256"/>
      <c r="BC5" s="1256"/>
      <c r="BD5" s="1165"/>
      <c r="BE5" s="1165"/>
      <c r="BF5" s="322"/>
    </row>
    <row r="6" spans="1:61" ht="21" customHeight="1">
      <c r="A6" s="1263"/>
      <c r="B6" s="1263"/>
      <c r="C6" s="622" t="s">
        <v>102</v>
      </c>
      <c r="D6" s="622" t="s">
        <v>103</v>
      </c>
      <c r="E6" s="622" t="s">
        <v>102</v>
      </c>
      <c r="F6" s="622" t="s">
        <v>103</v>
      </c>
      <c r="G6" s="622" t="s">
        <v>102</v>
      </c>
      <c r="H6" s="622" t="s">
        <v>103</v>
      </c>
      <c r="I6" s="622" t="s">
        <v>102</v>
      </c>
      <c r="J6" s="622" t="s">
        <v>103</v>
      </c>
      <c r="K6" s="622" t="s">
        <v>102</v>
      </c>
      <c r="L6" s="622" t="s">
        <v>103</v>
      </c>
      <c r="M6" s="622" t="s">
        <v>102</v>
      </c>
      <c r="N6" s="622" t="s">
        <v>103</v>
      </c>
      <c r="O6" s="622" t="s">
        <v>102</v>
      </c>
      <c r="P6" s="622" t="s">
        <v>103</v>
      </c>
      <c r="Q6" s="622" t="s">
        <v>102</v>
      </c>
      <c r="R6" s="622" t="s">
        <v>103</v>
      </c>
      <c r="S6" s="1165"/>
      <c r="T6" s="1165"/>
      <c r="U6" s="1263"/>
      <c r="V6" s="1263"/>
      <c r="W6" s="622" t="s">
        <v>102</v>
      </c>
      <c r="X6" s="622" t="s">
        <v>103</v>
      </c>
      <c r="Y6" s="622" t="s">
        <v>102</v>
      </c>
      <c r="Z6" s="622" t="s">
        <v>103</v>
      </c>
      <c r="AA6" s="622" t="s">
        <v>102</v>
      </c>
      <c r="AB6" s="622" t="s">
        <v>103</v>
      </c>
      <c r="AC6" s="622" t="s">
        <v>102</v>
      </c>
      <c r="AD6" s="622" t="s">
        <v>103</v>
      </c>
      <c r="AE6" s="622" t="s">
        <v>102</v>
      </c>
      <c r="AF6" s="622" t="s">
        <v>103</v>
      </c>
      <c r="AG6" s="622" t="s">
        <v>102</v>
      </c>
      <c r="AH6" s="622" t="s">
        <v>103</v>
      </c>
      <c r="AI6" s="622" t="s">
        <v>102</v>
      </c>
      <c r="AJ6" s="622" t="s">
        <v>103</v>
      </c>
      <c r="AK6" s="1165"/>
      <c r="AL6" s="1165"/>
      <c r="AM6" s="1263"/>
      <c r="AN6" s="1263"/>
      <c r="AO6" s="622" t="s">
        <v>102</v>
      </c>
      <c r="AP6" s="622" t="s">
        <v>103</v>
      </c>
      <c r="AQ6" s="622" t="s">
        <v>102</v>
      </c>
      <c r="AR6" s="622" t="s">
        <v>103</v>
      </c>
      <c r="AS6" s="622" t="s">
        <v>102</v>
      </c>
      <c r="AT6" s="622" t="s">
        <v>103</v>
      </c>
      <c r="AU6" s="622" t="s">
        <v>102</v>
      </c>
      <c r="AV6" s="622" t="s">
        <v>103</v>
      </c>
      <c r="AW6" s="622" t="s">
        <v>102</v>
      </c>
      <c r="AX6" s="622" t="s">
        <v>103</v>
      </c>
      <c r="AY6" s="622" t="s">
        <v>102</v>
      </c>
      <c r="AZ6" s="622" t="s">
        <v>103</v>
      </c>
      <c r="BA6" s="622" t="s">
        <v>102</v>
      </c>
      <c r="BB6" s="622" t="s">
        <v>103</v>
      </c>
      <c r="BC6" s="622" t="s">
        <v>35</v>
      </c>
      <c r="BD6" s="1165"/>
      <c r="BE6" s="1165"/>
      <c r="BF6" s="322"/>
    </row>
    <row r="7" spans="1:61" ht="21" customHeight="1" thickBot="1">
      <c r="A7" s="1263"/>
      <c r="B7" s="1263"/>
      <c r="C7" s="472" t="s">
        <v>318</v>
      </c>
      <c r="D7" s="472" t="s">
        <v>319</v>
      </c>
      <c r="E7" s="472" t="s">
        <v>318</v>
      </c>
      <c r="F7" s="472" t="s">
        <v>319</v>
      </c>
      <c r="G7" s="472" t="s">
        <v>318</v>
      </c>
      <c r="H7" s="472" t="s">
        <v>319</v>
      </c>
      <c r="I7" s="472" t="s">
        <v>318</v>
      </c>
      <c r="J7" s="472" t="s">
        <v>319</v>
      </c>
      <c r="K7" s="472" t="s">
        <v>318</v>
      </c>
      <c r="L7" s="472" t="s">
        <v>319</v>
      </c>
      <c r="M7" s="472" t="s">
        <v>318</v>
      </c>
      <c r="N7" s="472" t="s">
        <v>319</v>
      </c>
      <c r="O7" s="472" t="s">
        <v>318</v>
      </c>
      <c r="P7" s="472" t="s">
        <v>319</v>
      </c>
      <c r="Q7" s="472" t="s">
        <v>318</v>
      </c>
      <c r="R7" s="472" t="s">
        <v>319</v>
      </c>
      <c r="S7" s="1165"/>
      <c r="T7" s="1165"/>
      <c r="U7" s="1263"/>
      <c r="V7" s="1263"/>
      <c r="W7" s="472" t="s">
        <v>318</v>
      </c>
      <c r="X7" s="472" t="s">
        <v>319</v>
      </c>
      <c r="Y7" s="472" t="s">
        <v>318</v>
      </c>
      <c r="Z7" s="472" t="s">
        <v>319</v>
      </c>
      <c r="AA7" s="472" t="s">
        <v>318</v>
      </c>
      <c r="AB7" s="472" t="s">
        <v>319</v>
      </c>
      <c r="AC7" s="472" t="s">
        <v>318</v>
      </c>
      <c r="AD7" s="472" t="s">
        <v>319</v>
      </c>
      <c r="AE7" s="472" t="s">
        <v>318</v>
      </c>
      <c r="AF7" s="472" t="s">
        <v>319</v>
      </c>
      <c r="AG7" s="472" t="s">
        <v>318</v>
      </c>
      <c r="AH7" s="472" t="s">
        <v>319</v>
      </c>
      <c r="AI7" s="472" t="s">
        <v>318</v>
      </c>
      <c r="AJ7" s="472" t="s">
        <v>319</v>
      </c>
      <c r="AK7" s="1165"/>
      <c r="AL7" s="1165"/>
      <c r="AM7" s="1263"/>
      <c r="AN7" s="1263"/>
      <c r="AO7" s="472" t="s">
        <v>318</v>
      </c>
      <c r="AP7" s="472" t="s">
        <v>319</v>
      </c>
      <c r="AQ7" s="472" t="s">
        <v>318</v>
      </c>
      <c r="AR7" s="472" t="s">
        <v>319</v>
      </c>
      <c r="AS7" s="472" t="s">
        <v>318</v>
      </c>
      <c r="AT7" s="472" t="s">
        <v>319</v>
      </c>
      <c r="AU7" s="472" t="s">
        <v>318</v>
      </c>
      <c r="AV7" s="472" t="s">
        <v>319</v>
      </c>
      <c r="AW7" s="472" t="s">
        <v>318</v>
      </c>
      <c r="AX7" s="472" t="s">
        <v>319</v>
      </c>
      <c r="AY7" s="472" t="s">
        <v>318</v>
      </c>
      <c r="AZ7" s="472" t="s">
        <v>319</v>
      </c>
      <c r="BA7" s="472" t="s">
        <v>318</v>
      </c>
      <c r="BB7" s="472" t="s">
        <v>319</v>
      </c>
      <c r="BC7" s="472" t="s">
        <v>169</v>
      </c>
      <c r="BD7" s="1165"/>
      <c r="BE7" s="1165"/>
      <c r="BF7" s="322"/>
    </row>
    <row r="8" spans="1:61" ht="19.5" customHeight="1">
      <c r="A8" s="1266" t="s">
        <v>52</v>
      </c>
      <c r="B8" s="1266"/>
      <c r="C8" s="326">
        <v>768</v>
      </c>
      <c r="D8" s="326">
        <v>958</v>
      </c>
      <c r="E8" s="326">
        <v>588</v>
      </c>
      <c r="F8" s="326">
        <v>735</v>
      </c>
      <c r="G8" s="326">
        <v>370</v>
      </c>
      <c r="H8" s="326">
        <v>953</v>
      </c>
      <c r="I8" s="326">
        <v>0</v>
      </c>
      <c r="J8" s="326">
        <v>1</v>
      </c>
      <c r="K8" s="326">
        <v>429</v>
      </c>
      <c r="L8" s="326">
        <v>853</v>
      </c>
      <c r="M8" s="326">
        <v>224</v>
      </c>
      <c r="N8" s="326">
        <v>467</v>
      </c>
      <c r="O8" s="326">
        <v>21</v>
      </c>
      <c r="P8" s="326">
        <v>60</v>
      </c>
      <c r="Q8" s="326">
        <v>23</v>
      </c>
      <c r="R8" s="326">
        <v>28</v>
      </c>
      <c r="S8" s="1199" t="s">
        <v>583</v>
      </c>
      <c r="T8" s="1199"/>
      <c r="U8" s="1266" t="s">
        <v>52</v>
      </c>
      <c r="V8" s="1266"/>
      <c r="W8" s="326">
        <v>305</v>
      </c>
      <c r="X8" s="326">
        <v>221</v>
      </c>
      <c r="Y8" s="326">
        <v>412</v>
      </c>
      <c r="Z8" s="326">
        <v>148</v>
      </c>
      <c r="AA8" s="326">
        <v>117</v>
      </c>
      <c r="AB8" s="326">
        <v>39</v>
      </c>
      <c r="AC8" s="326">
        <v>0</v>
      </c>
      <c r="AD8" s="326">
        <v>1</v>
      </c>
      <c r="AE8" s="326">
        <v>72</v>
      </c>
      <c r="AF8" s="326">
        <v>139</v>
      </c>
      <c r="AG8" s="326">
        <v>41</v>
      </c>
      <c r="AH8" s="326">
        <v>56</v>
      </c>
      <c r="AI8" s="326">
        <v>1130</v>
      </c>
      <c r="AJ8" s="326">
        <v>225</v>
      </c>
      <c r="AK8" s="1199" t="s">
        <v>583</v>
      </c>
      <c r="AL8" s="1199"/>
      <c r="AM8" s="1266" t="s">
        <v>52</v>
      </c>
      <c r="AN8" s="1266"/>
      <c r="AO8" s="326">
        <v>632</v>
      </c>
      <c r="AP8" s="326">
        <v>529</v>
      </c>
      <c r="AQ8" s="326">
        <v>13</v>
      </c>
      <c r="AR8" s="326">
        <v>99</v>
      </c>
      <c r="AS8" s="326">
        <v>9</v>
      </c>
      <c r="AT8" s="326">
        <v>6</v>
      </c>
      <c r="AU8" s="326">
        <v>5</v>
      </c>
      <c r="AV8" s="326">
        <v>7</v>
      </c>
      <c r="AW8" s="326">
        <v>1392</v>
      </c>
      <c r="AX8" s="326">
        <v>2970</v>
      </c>
      <c r="AY8" s="326">
        <v>563</v>
      </c>
      <c r="AZ8" s="326">
        <v>379</v>
      </c>
      <c r="BA8" s="632">
        <f>SUM(C8,E8,G8,I8,K8,M8,O8,Q8,W8,Y8,AA8,AC8,AE8,AG8,AI8,AO8,AQ8,AS8,AU8,AW8,AY8)</f>
        <v>7114</v>
      </c>
      <c r="BB8" s="632">
        <f>SUM(D8,F8,H8,J8,L8,N8,P8,R8,X8,Z8,AB8,AD8,AF8,AH8,AJ8,AP8,AR8,AT8,AV8,AX8,AZ8)</f>
        <v>8874</v>
      </c>
      <c r="BC8" s="632">
        <f>SUM(BA8:BB8)</f>
        <v>15988</v>
      </c>
      <c r="BD8" s="1199" t="s">
        <v>583</v>
      </c>
      <c r="BE8" s="1199"/>
      <c r="BF8" s="322"/>
      <c r="BG8" s="178"/>
      <c r="BH8" s="178"/>
      <c r="BI8" s="178"/>
    </row>
    <row r="9" spans="1:61" ht="19.5" customHeight="1">
      <c r="A9" s="1255" t="s">
        <v>53</v>
      </c>
      <c r="B9" s="1255"/>
      <c r="C9" s="157">
        <v>1051</v>
      </c>
      <c r="D9" s="157">
        <v>1071</v>
      </c>
      <c r="E9" s="157">
        <v>1130</v>
      </c>
      <c r="F9" s="157">
        <v>2465</v>
      </c>
      <c r="G9" s="157">
        <v>394</v>
      </c>
      <c r="H9" s="157">
        <v>987</v>
      </c>
      <c r="I9" s="157">
        <v>9</v>
      </c>
      <c r="J9" s="157">
        <v>24</v>
      </c>
      <c r="K9" s="157">
        <v>660</v>
      </c>
      <c r="L9" s="157">
        <v>1472</v>
      </c>
      <c r="M9" s="157">
        <v>131</v>
      </c>
      <c r="N9" s="157">
        <v>297</v>
      </c>
      <c r="O9" s="157">
        <v>102</v>
      </c>
      <c r="P9" s="157">
        <v>39</v>
      </c>
      <c r="Q9" s="157">
        <v>35</v>
      </c>
      <c r="R9" s="157">
        <v>11</v>
      </c>
      <c r="S9" s="1159" t="s">
        <v>284</v>
      </c>
      <c r="T9" s="1159"/>
      <c r="U9" s="1255" t="s">
        <v>53</v>
      </c>
      <c r="V9" s="1255"/>
      <c r="W9" s="157">
        <v>158</v>
      </c>
      <c r="X9" s="157">
        <v>275</v>
      </c>
      <c r="Y9" s="157">
        <v>532</v>
      </c>
      <c r="Z9" s="157">
        <v>340</v>
      </c>
      <c r="AA9" s="157">
        <v>163</v>
      </c>
      <c r="AB9" s="157">
        <v>95</v>
      </c>
      <c r="AC9" s="157">
        <v>0</v>
      </c>
      <c r="AD9" s="157">
        <v>0</v>
      </c>
      <c r="AE9" s="157">
        <v>0</v>
      </c>
      <c r="AF9" s="157">
        <v>0</v>
      </c>
      <c r="AG9" s="157">
        <v>36</v>
      </c>
      <c r="AH9" s="157">
        <v>38</v>
      </c>
      <c r="AI9" s="157">
        <v>273</v>
      </c>
      <c r="AJ9" s="157">
        <v>295</v>
      </c>
      <c r="AK9" s="1159" t="s">
        <v>284</v>
      </c>
      <c r="AL9" s="1159"/>
      <c r="AM9" s="1255" t="s">
        <v>53</v>
      </c>
      <c r="AN9" s="1255"/>
      <c r="AO9" s="157">
        <v>82</v>
      </c>
      <c r="AP9" s="157">
        <v>365</v>
      </c>
      <c r="AQ9" s="157">
        <v>0</v>
      </c>
      <c r="AR9" s="157">
        <v>0</v>
      </c>
      <c r="AS9" s="157">
        <v>0</v>
      </c>
      <c r="AT9" s="157">
        <v>0</v>
      </c>
      <c r="AU9" s="157">
        <v>0</v>
      </c>
      <c r="AV9" s="96">
        <v>0</v>
      </c>
      <c r="AW9" s="96">
        <v>399</v>
      </c>
      <c r="AX9" s="96">
        <v>667</v>
      </c>
      <c r="AY9" s="96">
        <v>298</v>
      </c>
      <c r="AZ9" s="96">
        <v>351</v>
      </c>
      <c r="BA9" s="96">
        <f t="shared" ref="BA9:BA28" si="0">SUM(C9,E9,G9,I9,K9,M9,O9,Q9,W9,Y9,AA9,AC9,AE9,AG9,AI9,AO9,AQ9,AS9,AU9,AW9,AY9)</f>
        <v>5453</v>
      </c>
      <c r="BB9" s="96">
        <f t="shared" ref="BB9:BB28" si="1">SUM(D9,F9,H9,J9,L9,N9,P9,R9,X9,Z9,AB9,AD9,AF9,AH9,AJ9,AP9,AR9,AT9,AV9,AX9,AZ9)</f>
        <v>8792</v>
      </c>
      <c r="BC9" s="96">
        <f t="shared" ref="BC9:BC28" si="2">SUM(BA9:BB9)</f>
        <v>14245</v>
      </c>
      <c r="BD9" s="1159" t="s">
        <v>284</v>
      </c>
      <c r="BE9" s="1159"/>
      <c r="BF9" s="322"/>
      <c r="BG9" s="178"/>
      <c r="BH9" s="178"/>
      <c r="BI9" s="178"/>
    </row>
    <row r="10" spans="1:61" ht="19.5" customHeight="1">
      <c r="A10" s="1255" t="s">
        <v>54</v>
      </c>
      <c r="B10" s="1255"/>
      <c r="C10" s="157">
        <v>596</v>
      </c>
      <c r="D10" s="157">
        <v>718</v>
      </c>
      <c r="E10" s="157">
        <v>570</v>
      </c>
      <c r="F10" s="157">
        <v>1400</v>
      </c>
      <c r="G10" s="157">
        <v>311</v>
      </c>
      <c r="H10" s="157">
        <v>787</v>
      </c>
      <c r="I10" s="157">
        <v>68</v>
      </c>
      <c r="J10" s="157">
        <v>153</v>
      </c>
      <c r="K10" s="157">
        <v>363</v>
      </c>
      <c r="L10" s="157">
        <v>907</v>
      </c>
      <c r="M10" s="157">
        <v>173</v>
      </c>
      <c r="N10" s="157">
        <v>467</v>
      </c>
      <c r="O10" s="157">
        <v>7</v>
      </c>
      <c r="P10" s="157">
        <v>19</v>
      </c>
      <c r="Q10" s="157">
        <v>8</v>
      </c>
      <c r="R10" s="157">
        <v>21</v>
      </c>
      <c r="S10" s="1178" t="s">
        <v>175</v>
      </c>
      <c r="T10" s="1178"/>
      <c r="U10" s="1255" t="s">
        <v>54</v>
      </c>
      <c r="V10" s="1255"/>
      <c r="W10" s="157">
        <v>197</v>
      </c>
      <c r="X10" s="157">
        <v>285</v>
      </c>
      <c r="Y10" s="157">
        <v>254</v>
      </c>
      <c r="Z10" s="157">
        <v>122</v>
      </c>
      <c r="AA10" s="157">
        <v>72</v>
      </c>
      <c r="AB10" s="157">
        <v>44</v>
      </c>
      <c r="AC10" s="157">
        <v>0</v>
      </c>
      <c r="AD10" s="157">
        <v>2</v>
      </c>
      <c r="AE10" s="157">
        <v>22</v>
      </c>
      <c r="AF10" s="157">
        <v>85</v>
      </c>
      <c r="AG10" s="157">
        <v>72</v>
      </c>
      <c r="AH10" s="157">
        <v>131</v>
      </c>
      <c r="AI10" s="157">
        <v>278</v>
      </c>
      <c r="AJ10" s="157">
        <v>281</v>
      </c>
      <c r="AK10" s="1178" t="s">
        <v>175</v>
      </c>
      <c r="AL10" s="1178"/>
      <c r="AM10" s="1255" t="s">
        <v>54</v>
      </c>
      <c r="AN10" s="1255"/>
      <c r="AO10" s="157">
        <v>98</v>
      </c>
      <c r="AP10" s="157">
        <v>420</v>
      </c>
      <c r="AQ10" s="157">
        <v>12</v>
      </c>
      <c r="AR10" s="157">
        <v>16</v>
      </c>
      <c r="AS10" s="157">
        <v>59</v>
      </c>
      <c r="AT10" s="157">
        <v>195</v>
      </c>
      <c r="AU10" s="157">
        <v>1</v>
      </c>
      <c r="AV10" s="96">
        <v>11</v>
      </c>
      <c r="AW10" s="96">
        <v>544</v>
      </c>
      <c r="AX10" s="96">
        <v>792</v>
      </c>
      <c r="AY10" s="96">
        <v>151</v>
      </c>
      <c r="AZ10" s="96">
        <v>189</v>
      </c>
      <c r="BA10" s="96">
        <f t="shared" si="0"/>
        <v>3856</v>
      </c>
      <c r="BB10" s="96">
        <f t="shared" si="1"/>
        <v>7045</v>
      </c>
      <c r="BC10" s="96">
        <f t="shared" si="2"/>
        <v>10901</v>
      </c>
      <c r="BD10" s="1178" t="s">
        <v>175</v>
      </c>
      <c r="BE10" s="1178"/>
      <c r="BF10" s="322"/>
      <c r="BG10" s="178"/>
      <c r="BH10" s="178"/>
      <c r="BI10" s="178"/>
    </row>
    <row r="11" spans="1:61" ht="19.5" customHeight="1">
      <c r="A11" s="1255" t="s">
        <v>55</v>
      </c>
      <c r="B11" s="1255"/>
      <c r="C11" s="157">
        <v>856</v>
      </c>
      <c r="D11" s="157">
        <v>1319</v>
      </c>
      <c r="E11" s="157">
        <v>1281</v>
      </c>
      <c r="F11" s="157">
        <v>2377</v>
      </c>
      <c r="G11" s="157">
        <v>544</v>
      </c>
      <c r="H11" s="157">
        <v>1553</v>
      </c>
      <c r="I11" s="157">
        <v>59</v>
      </c>
      <c r="J11" s="157">
        <v>80</v>
      </c>
      <c r="K11" s="157">
        <v>876</v>
      </c>
      <c r="L11" s="157">
        <v>2000</v>
      </c>
      <c r="M11" s="157">
        <v>332</v>
      </c>
      <c r="N11" s="157">
        <v>625</v>
      </c>
      <c r="O11" s="157">
        <v>7</v>
      </c>
      <c r="P11" s="157">
        <v>23</v>
      </c>
      <c r="Q11" s="157">
        <v>13</v>
      </c>
      <c r="R11" s="157">
        <v>12</v>
      </c>
      <c r="S11" s="1178" t="s">
        <v>676</v>
      </c>
      <c r="T11" s="1178"/>
      <c r="U11" s="1255" t="s">
        <v>55</v>
      </c>
      <c r="V11" s="1255"/>
      <c r="W11" s="157">
        <v>355</v>
      </c>
      <c r="X11" s="157">
        <v>484</v>
      </c>
      <c r="Y11" s="157">
        <v>201</v>
      </c>
      <c r="Z11" s="157">
        <v>178</v>
      </c>
      <c r="AA11" s="157">
        <v>92</v>
      </c>
      <c r="AB11" s="157">
        <v>80</v>
      </c>
      <c r="AC11" s="157">
        <v>0</v>
      </c>
      <c r="AD11" s="157">
        <v>4</v>
      </c>
      <c r="AE11" s="157">
        <v>22</v>
      </c>
      <c r="AF11" s="157">
        <v>70</v>
      </c>
      <c r="AG11" s="157">
        <v>116</v>
      </c>
      <c r="AH11" s="157">
        <v>140</v>
      </c>
      <c r="AI11" s="157">
        <v>299</v>
      </c>
      <c r="AJ11" s="157">
        <v>628</v>
      </c>
      <c r="AK11" s="1178" t="s">
        <v>676</v>
      </c>
      <c r="AL11" s="1178"/>
      <c r="AM11" s="1255" t="s">
        <v>55</v>
      </c>
      <c r="AN11" s="1255"/>
      <c r="AO11" s="157">
        <v>660</v>
      </c>
      <c r="AP11" s="157">
        <v>432</v>
      </c>
      <c r="AQ11" s="157">
        <v>15</v>
      </c>
      <c r="AR11" s="157">
        <v>79</v>
      </c>
      <c r="AS11" s="157">
        <v>1</v>
      </c>
      <c r="AT11" s="157">
        <v>1</v>
      </c>
      <c r="AU11" s="157">
        <v>0</v>
      </c>
      <c r="AV11" s="96">
        <v>0</v>
      </c>
      <c r="AW11" s="96">
        <v>672</v>
      </c>
      <c r="AX11" s="96">
        <v>1540</v>
      </c>
      <c r="AY11" s="96">
        <v>88</v>
      </c>
      <c r="AZ11" s="96">
        <v>153</v>
      </c>
      <c r="BA11" s="96">
        <f t="shared" si="0"/>
        <v>6489</v>
      </c>
      <c r="BB11" s="96">
        <f t="shared" si="1"/>
        <v>11778</v>
      </c>
      <c r="BC11" s="96">
        <f t="shared" si="2"/>
        <v>18267</v>
      </c>
      <c r="BD11" s="1178" t="s">
        <v>676</v>
      </c>
      <c r="BE11" s="1178"/>
      <c r="BF11" s="322"/>
      <c r="BG11" s="178"/>
      <c r="BH11" s="178"/>
      <c r="BI11" s="178"/>
    </row>
    <row r="12" spans="1:61" ht="19.5" customHeight="1">
      <c r="A12" s="1189" t="s">
        <v>283</v>
      </c>
      <c r="B12" s="355" t="s">
        <v>270</v>
      </c>
      <c r="C12" s="157">
        <v>236</v>
      </c>
      <c r="D12" s="157">
        <v>1035</v>
      </c>
      <c r="E12" s="157">
        <v>251</v>
      </c>
      <c r="F12" s="157">
        <v>1442</v>
      </c>
      <c r="G12" s="157">
        <v>149</v>
      </c>
      <c r="H12" s="157">
        <v>1253</v>
      </c>
      <c r="I12" s="157">
        <v>1</v>
      </c>
      <c r="J12" s="157">
        <v>10</v>
      </c>
      <c r="K12" s="157">
        <v>235</v>
      </c>
      <c r="L12" s="157">
        <v>1309</v>
      </c>
      <c r="M12" s="157">
        <v>112</v>
      </c>
      <c r="N12" s="157">
        <v>572</v>
      </c>
      <c r="O12" s="157">
        <v>7</v>
      </c>
      <c r="P12" s="157">
        <v>47</v>
      </c>
      <c r="Q12" s="157">
        <v>9</v>
      </c>
      <c r="R12" s="157">
        <v>67</v>
      </c>
      <c r="S12" s="367" t="s">
        <v>288</v>
      </c>
      <c r="T12" s="1220" t="s">
        <v>167</v>
      </c>
      <c r="U12" s="1189" t="s">
        <v>283</v>
      </c>
      <c r="V12" s="355" t="s">
        <v>270</v>
      </c>
      <c r="W12" s="157">
        <v>106</v>
      </c>
      <c r="X12" s="157">
        <v>375</v>
      </c>
      <c r="Y12" s="157">
        <v>93</v>
      </c>
      <c r="Z12" s="157">
        <v>358</v>
      </c>
      <c r="AA12" s="157">
        <v>42</v>
      </c>
      <c r="AB12" s="157">
        <v>176</v>
      </c>
      <c r="AC12" s="157">
        <v>0</v>
      </c>
      <c r="AD12" s="157">
        <v>21</v>
      </c>
      <c r="AE12" s="157">
        <v>36</v>
      </c>
      <c r="AF12" s="157">
        <v>108</v>
      </c>
      <c r="AG12" s="157">
        <v>37</v>
      </c>
      <c r="AH12" s="157">
        <v>180</v>
      </c>
      <c r="AI12" s="157">
        <v>206</v>
      </c>
      <c r="AJ12" s="157">
        <v>364</v>
      </c>
      <c r="AK12" s="367" t="s">
        <v>288</v>
      </c>
      <c r="AL12" s="1220" t="s">
        <v>167</v>
      </c>
      <c r="AM12" s="1189" t="s">
        <v>283</v>
      </c>
      <c r="AN12" s="355" t="s">
        <v>270</v>
      </c>
      <c r="AO12" s="157">
        <v>232</v>
      </c>
      <c r="AP12" s="157">
        <v>525</v>
      </c>
      <c r="AQ12" s="157">
        <v>7</v>
      </c>
      <c r="AR12" s="157">
        <v>63</v>
      </c>
      <c r="AS12" s="157">
        <v>2</v>
      </c>
      <c r="AT12" s="157">
        <v>6</v>
      </c>
      <c r="AU12" s="157">
        <v>0</v>
      </c>
      <c r="AV12" s="96">
        <v>0</v>
      </c>
      <c r="AW12" s="96">
        <v>202</v>
      </c>
      <c r="AX12" s="96">
        <v>2194</v>
      </c>
      <c r="AY12" s="96">
        <v>60</v>
      </c>
      <c r="AZ12" s="96">
        <v>357</v>
      </c>
      <c r="BA12" s="96">
        <f t="shared" si="0"/>
        <v>2023</v>
      </c>
      <c r="BB12" s="96">
        <f t="shared" si="1"/>
        <v>10462</v>
      </c>
      <c r="BC12" s="96">
        <f t="shared" si="2"/>
        <v>12485</v>
      </c>
      <c r="BD12" s="367" t="s">
        <v>288</v>
      </c>
      <c r="BE12" s="1220" t="s">
        <v>167</v>
      </c>
      <c r="BF12" s="322"/>
      <c r="BG12" s="178"/>
      <c r="BH12" s="178"/>
      <c r="BI12" s="178"/>
    </row>
    <row r="13" spans="1:61" ht="19.5" customHeight="1">
      <c r="A13" s="1189"/>
      <c r="B13" s="355" t="s">
        <v>271</v>
      </c>
      <c r="C13" s="157">
        <v>378</v>
      </c>
      <c r="D13" s="157">
        <v>1206</v>
      </c>
      <c r="E13" s="157">
        <v>436</v>
      </c>
      <c r="F13" s="157">
        <v>1536</v>
      </c>
      <c r="G13" s="157">
        <v>288</v>
      </c>
      <c r="H13" s="157">
        <v>1392</v>
      </c>
      <c r="I13" s="157">
        <v>1</v>
      </c>
      <c r="J13" s="157">
        <v>3</v>
      </c>
      <c r="K13" s="157">
        <v>375</v>
      </c>
      <c r="L13" s="157">
        <v>1400</v>
      </c>
      <c r="M13" s="157">
        <v>167</v>
      </c>
      <c r="N13" s="157">
        <v>743</v>
      </c>
      <c r="O13" s="157">
        <v>3</v>
      </c>
      <c r="P13" s="157">
        <v>32</v>
      </c>
      <c r="Q13" s="157">
        <v>14</v>
      </c>
      <c r="R13" s="157">
        <v>40</v>
      </c>
      <c r="S13" s="367" t="s">
        <v>289</v>
      </c>
      <c r="T13" s="1220"/>
      <c r="U13" s="1189"/>
      <c r="V13" s="355" t="s">
        <v>271</v>
      </c>
      <c r="W13" s="157">
        <v>146</v>
      </c>
      <c r="X13" s="157">
        <v>444</v>
      </c>
      <c r="Y13" s="157">
        <v>177</v>
      </c>
      <c r="Z13" s="157">
        <v>523</v>
      </c>
      <c r="AA13" s="157">
        <v>75</v>
      </c>
      <c r="AB13" s="157">
        <v>255</v>
      </c>
      <c r="AC13" s="157">
        <v>0</v>
      </c>
      <c r="AD13" s="157">
        <v>24</v>
      </c>
      <c r="AE13" s="157">
        <v>18</v>
      </c>
      <c r="AF13" s="157">
        <v>67</v>
      </c>
      <c r="AG13" s="157">
        <v>47</v>
      </c>
      <c r="AH13" s="157">
        <v>242</v>
      </c>
      <c r="AI13" s="157">
        <v>231</v>
      </c>
      <c r="AJ13" s="157">
        <v>473</v>
      </c>
      <c r="AK13" s="367" t="s">
        <v>289</v>
      </c>
      <c r="AL13" s="1220"/>
      <c r="AM13" s="1189"/>
      <c r="AN13" s="355" t="s">
        <v>271</v>
      </c>
      <c r="AO13" s="157">
        <v>178</v>
      </c>
      <c r="AP13" s="157">
        <v>372</v>
      </c>
      <c r="AQ13" s="157">
        <v>8</v>
      </c>
      <c r="AR13" s="157">
        <v>147</v>
      </c>
      <c r="AS13" s="157">
        <v>0</v>
      </c>
      <c r="AT13" s="157">
        <v>4</v>
      </c>
      <c r="AU13" s="157">
        <v>3</v>
      </c>
      <c r="AV13" s="96">
        <v>6</v>
      </c>
      <c r="AW13" s="96">
        <v>557</v>
      </c>
      <c r="AX13" s="96">
        <v>3871</v>
      </c>
      <c r="AY13" s="96">
        <v>1</v>
      </c>
      <c r="AZ13" s="96">
        <v>0</v>
      </c>
      <c r="BA13" s="96">
        <f t="shared" si="0"/>
        <v>3103</v>
      </c>
      <c r="BB13" s="96">
        <f t="shared" si="1"/>
        <v>12780</v>
      </c>
      <c r="BC13" s="96">
        <f t="shared" si="2"/>
        <v>15883</v>
      </c>
      <c r="BD13" s="367" t="s">
        <v>289</v>
      </c>
      <c r="BE13" s="1220"/>
      <c r="BF13" s="322"/>
      <c r="BG13" s="178"/>
      <c r="BH13" s="178"/>
      <c r="BI13" s="178"/>
    </row>
    <row r="14" spans="1:61" ht="19.5" customHeight="1">
      <c r="A14" s="1189"/>
      <c r="B14" s="355" t="s">
        <v>272</v>
      </c>
      <c r="C14" s="157">
        <v>333</v>
      </c>
      <c r="D14" s="157">
        <v>683</v>
      </c>
      <c r="E14" s="157">
        <v>413</v>
      </c>
      <c r="F14" s="157">
        <v>1198</v>
      </c>
      <c r="G14" s="157">
        <v>343</v>
      </c>
      <c r="H14" s="157">
        <v>558</v>
      </c>
      <c r="I14" s="157">
        <v>4</v>
      </c>
      <c r="J14" s="157">
        <v>16</v>
      </c>
      <c r="K14" s="157">
        <v>418</v>
      </c>
      <c r="L14" s="157">
        <v>754</v>
      </c>
      <c r="M14" s="157">
        <v>114</v>
      </c>
      <c r="N14" s="157">
        <v>345</v>
      </c>
      <c r="O14" s="157">
        <v>7</v>
      </c>
      <c r="P14" s="157">
        <v>15</v>
      </c>
      <c r="Q14" s="157">
        <v>10</v>
      </c>
      <c r="R14" s="157">
        <v>28</v>
      </c>
      <c r="S14" s="367" t="s">
        <v>290</v>
      </c>
      <c r="T14" s="1220"/>
      <c r="U14" s="1189"/>
      <c r="V14" s="355" t="s">
        <v>272</v>
      </c>
      <c r="W14" s="157">
        <v>106</v>
      </c>
      <c r="X14" s="157">
        <v>234</v>
      </c>
      <c r="Y14" s="157">
        <v>118</v>
      </c>
      <c r="Z14" s="157">
        <v>265</v>
      </c>
      <c r="AA14" s="157">
        <v>34</v>
      </c>
      <c r="AB14" s="157">
        <v>115</v>
      </c>
      <c r="AC14" s="157">
        <v>0</v>
      </c>
      <c r="AD14" s="157">
        <v>9</v>
      </c>
      <c r="AE14" s="157">
        <v>27</v>
      </c>
      <c r="AF14" s="157">
        <v>61</v>
      </c>
      <c r="AG14" s="157">
        <v>38</v>
      </c>
      <c r="AH14" s="157">
        <v>69</v>
      </c>
      <c r="AI14" s="157">
        <v>153</v>
      </c>
      <c r="AJ14" s="157">
        <v>124</v>
      </c>
      <c r="AK14" s="367" t="s">
        <v>290</v>
      </c>
      <c r="AL14" s="1220"/>
      <c r="AM14" s="1189"/>
      <c r="AN14" s="355" t="s">
        <v>272</v>
      </c>
      <c r="AO14" s="157">
        <v>227</v>
      </c>
      <c r="AP14" s="157">
        <v>175</v>
      </c>
      <c r="AQ14" s="157">
        <v>7</v>
      </c>
      <c r="AR14" s="157">
        <v>18</v>
      </c>
      <c r="AS14" s="157">
        <v>0</v>
      </c>
      <c r="AT14" s="157">
        <v>0</v>
      </c>
      <c r="AU14" s="157">
        <v>0</v>
      </c>
      <c r="AV14" s="96">
        <v>0</v>
      </c>
      <c r="AW14" s="96">
        <v>108</v>
      </c>
      <c r="AX14" s="96">
        <v>729</v>
      </c>
      <c r="AY14" s="96">
        <v>73</v>
      </c>
      <c r="AZ14" s="96">
        <v>208</v>
      </c>
      <c r="BA14" s="96">
        <f t="shared" si="0"/>
        <v>2533</v>
      </c>
      <c r="BB14" s="96">
        <f t="shared" si="1"/>
        <v>5604</v>
      </c>
      <c r="BC14" s="96">
        <f t="shared" si="2"/>
        <v>8137</v>
      </c>
      <c r="BD14" s="367" t="s">
        <v>290</v>
      </c>
      <c r="BE14" s="1220"/>
      <c r="BF14" s="322"/>
      <c r="BG14" s="178"/>
      <c r="BH14" s="178"/>
      <c r="BI14" s="178"/>
    </row>
    <row r="15" spans="1:61" ht="19.5" customHeight="1">
      <c r="A15" s="1189"/>
      <c r="B15" s="355" t="s">
        <v>267</v>
      </c>
      <c r="C15" s="157">
        <v>348</v>
      </c>
      <c r="D15" s="157">
        <v>1039</v>
      </c>
      <c r="E15" s="157">
        <v>296</v>
      </c>
      <c r="F15" s="157">
        <v>1288</v>
      </c>
      <c r="G15" s="157">
        <v>192</v>
      </c>
      <c r="H15" s="157">
        <v>1060</v>
      </c>
      <c r="I15" s="157">
        <v>1</v>
      </c>
      <c r="J15" s="157">
        <v>4</v>
      </c>
      <c r="K15" s="157">
        <v>313</v>
      </c>
      <c r="L15" s="157">
        <v>1239</v>
      </c>
      <c r="M15" s="157">
        <v>154</v>
      </c>
      <c r="N15" s="157">
        <v>550</v>
      </c>
      <c r="O15" s="157">
        <v>2</v>
      </c>
      <c r="P15" s="157">
        <v>52</v>
      </c>
      <c r="Q15" s="157">
        <v>5</v>
      </c>
      <c r="R15" s="157">
        <v>30</v>
      </c>
      <c r="S15" s="367" t="s">
        <v>291</v>
      </c>
      <c r="T15" s="1220"/>
      <c r="U15" s="1189"/>
      <c r="V15" s="355" t="s">
        <v>267</v>
      </c>
      <c r="W15" s="157">
        <v>92</v>
      </c>
      <c r="X15" s="157">
        <v>311</v>
      </c>
      <c r="Y15" s="157">
        <v>112</v>
      </c>
      <c r="Z15" s="157">
        <v>220</v>
      </c>
      <c r="AA15" s="157">
        <v>39</v>
      </c>
      <c r="AB15" s="157">
        <v>115</v>
      </c>
      <c r="AC15" s="157">
        <v>0</v>
      </c>
      <c r="AD15" s="157">
        <v>9</v>
      </c>
      <c r="AE15" s="157">
        <v>18</v>
      </c>
      <c r="AF15" s="157">
        <v>68</v>
      </c>
      <c r="AG15" s="157">
        <v>30</v>
      </c>
      <c r="AH15" s="157">
        <v>127</v>
      </c>
      <c r="AI15" s="157">
        <v>150</v>
      </c>
      <c r="AJ15" s="157">
        <v>249</v>
      </c>
      <c r="AK15" s="367" t="s">
        <v>291</v>
      </c>
      <c r="AL15" s="1220"/>
      <c r="AM15" s="1189"/>
      <c r="AN15" s="355" t="s">
        <v>267</v>
      </c>
      <c r="AO15" s="157">
        <v>134</v>
      </c>
      <c r="AP15" s="157">
        <v>463</v>
      </c>
      <c r="AQ15" s="157">
        <v>8</v>
      </c>
      <c r="AR15" s="157">
        <v>47</v>
      </c>
      <c r="AS15" s="157">
        <v>0</v>
      </c>
      <c r="AT15" s="157">
        <v>0</v>
      </c>
      <c r="AU15" s="157">
        <v>0</v>
      </c>
      <c r="AV15" s="96">
        <v>0</v>
      </c>
      <c r="AW15" s="96">
        <v>126</v>
      </c>
      <c r="AX15" s="96">
        <v>1538</v>
      </c>
      <c r="AY15" s="96">
        <v>66</v>
      </c>
      <c r="AZ15" s="96">
        <v>362</v>
      </c>
      <c r="BA15" s="96">
        <f t="shared" si="0"/>
        <v>2086</v>
      </c>
      <c r="BB15" s="96">
        <f t="shared" si="1"/>
        <v>8771</v>
      </c>
      <c r="BC15" s="96">
        <f t="shared" si="2"/>
        <v>10857</v>
      </c>
      <c r="BD15" s="367" t="s">
        <v>291</v>
      </c>
      <c r="BE15" s="1220"/>
      <c r="BF15" s="322"/>
      <c r="BG15" s="178"/>
      <c r="BH15" s="178"/>
      <c r="BI15" s="178"/>
    </row>
    <row r="16" spans="1:61" ht="19.5" customHeight="1">
      <c r="A16" s="1189"/>
      <c r="B16" s="355" t="s">
        <v>268</v>
      </c>
      <c r="C16" s="157">
        <v>427</v>
      </c>
      <c r="D16" s="157">
        <v>1547</v>
      </c>
      <c r="E16" s="157">
        <v>485</v>
      </c>
      <c r="F16" s="157">
        <v>2640</v>
      </c>
      <c r="G16" s="157">
        <v>315</v>
      </c>
      <c r="H16" s="157">
        <v>1546</v>
      </c>
      <c r="I16" s="157">
        <v>0</v>
      </c>
      <c r="J16" s="157">
        <v>10</v>
      </c>
      <c r="K16" s="157">
        <v>422</v>
      </c>
      <c r="L16" s="157">
        <v>2185</v>
      </c>
      <c r="M16" s="157">
        <v>113</v>
      </c>
      <c r="N16" s="157">
        <v>758</v>
      </c>
      <c r="O16" s="157">
        <v>4</v>
      </c>
      <c r="P16" s="157">
        <v>38</v>
      </c>
      <c r="Q16" s="157">
        <v>10</v>
      </c>
      <c r="R16" s="157">
        <v>54</v>
      </c>
      <c r="S16" s="367" t="s">
        <v>292</v>
      </c>
      <c r="T16" s="1220"/>
      <c r="U16" s="1189"/>
      <c r="V16" s="355" t="s">
        <v>268</v>
      </c>
      <c r="W16" s="157">
        <v>147</v>
      </c>
      <c r="X16" s="157">
        <v>504</v>
      </c>
      <c r="Y16" s="157">
        <v>145</v>
      </c>
      <c r="Z16" s="157">
        <v>367</v>
      </c>
      <c r="AA16" s="157">
        <v>50</v>
      </c>
      <c r="AB16" s="157">
        <v>152</v>
      </c>
      <c r="AC16" s="157">
        <v>0</v>
      </c>
      <c r="AD16" s="157">
        <v>22</v>
      </c>
      <c r="AE16" s="157">
        <v>29</v>
      </c>
      <c r="AF16" s="157">
        <v>95</v>
      </c>
      <c r="AG16" s="157">
        <v>29</v>
      </c>
      <c r="AH16" s="157">
        <v>215</v>
      </c>
      <c r="AI16" s="157">
        <v>285</v>
      </c>
      <c r="AJ16" s="157">
        <v>446</v>
      </c>
      <c r="AK16" s="367" t="s">
        <v>292</v>
      </c>
      <c r="AL16" s="1220"/>
      <c r="AM16" s="1189"/>
      <c r="AN16" s="355" t="s">
        <v>268</v>
      </c>
      <c r="AO16" s="157">
        <v>240</v>
      </c>
      <c r="AP16" s="157">
        <v>702</v>
      </c>
      <c r="AQ16" s="157">
        <v>10</v>
      </c>
      <c r="AR16" s="157">
        <v>69</v>
      </c>
      <c r="AS16" s="157">
        <v>0</v>
      </c>
      <c r="AT16" s="157">
        <v>0</v>
      </c>
      <c r="AU16" s="157">
        <v>0</v>
      </c>
      <c r="AV16" s="96">
        <v>0</v>
      </c>
      <c r="AW16" s="96">
        <v>9</v>
      </c>
      <c r="AX16" s="96">
        <v>38</v>
      </c>
      <c r="AY16" s="96">
        <v>128</v>
      </c>
      <c r="AZ16" s="96">
        <v>821</v>
      </c>
      <c r="BA16" s="96">
        <f t="shared" si="0"/>
        <v>2848</v>
      </c>
      <c r="BB16" s="96">
        <f t="shared" si="1"/>
        <v>12209</v>
      </c>
      <c r="BC16" s="96">
        <f t="shared" si="2"/>
        <v>15057</v>
      </c>
      <c r="BD16" s="367" t="s">
        <v>292</v>
      </c>
      <c r="BE16" s="1220"/>
      <c r="BF16" s="322"/>
      <c r="BG16" s="178"/>
      <c r="BH16" s="178"/>
      <c r="BI16" s="178"/>
    </row>
    <row r="17" spans="1:61" ht="19.5" customHeight="1">
      <c r="A17" s="1189"/>
      <c r="B17" s="355" t="s">
        <v>269</v>
      </c>
      <c r="C17" s="157">
        <v>259</v>
      </c>
      <c r="D17" s="157">
        <v>746</v>
      </c>
      <c r="E17" s="157">
        <v>434</v>
      </c>
      <c r="F17" s="157">
        <v>1134</v>
      </c>
      <c r="G17" s="157">
        <v>242</v>
      </c>
      <c r="H17" s="157">
        <v>776</v>
      </c>
      <c r="I17" s="157">
        <v>0</v>
      </c>
      <c r="J17" s="157">
        <v>6</v>
      </c>
      <c r="K17" s="157">
        <v>316</v>
      </c>
      <c r="L17" s="157">
        <v>1013</v>
      </c>
      <c r="M17" s="157">
        <v>121</v>
      </c>
      <c r="N17" s="157">
        <v>342</v>
      </c>
      <c r="O17" s="157">
        <v>3</v>
      </c>
      <c r="P17" s="157">
        <v>29</v>
      </c>
      <c r="Q17" s="157">
        <v>7</v>
      </c>
      <c r="R17" s="157">
        <v>53</v>
      </c>
      <c r="S17" s="367" t="s">
        <v>293</v>
      </c>
      <c r="T17" s="1220"/>
      <c r="U17" s="1189"/>
      <c r="V17" s="1037" t="s">
        <v>539</v>
      </c>
      <c r="W17" s="157">
        <v>97</v>
      </c>
      <c r="X17" s="157">
        <v>208</v>
      </c>
      <c r="Y17" s="157">
        <v>110</v>
      </c>
      <c r="Z17" s="157">
        <v>191</v>
      </c>
      <c r="AA17" s="157">
        <v>29</v>
      </c>
      <c r="AB17" s="157">
        <v>71</v>
      </c>
      <c r="AC17" s="157">
        <v>0</v>
      </c>
      <c r="AD17" s="157">
        <v>7</v>
      </c>
      <c r="AE17" s="157">
        <v>22</v>
      </c>
      <c r="AF17" s="157">
        <v>59</v>
      </c>
      <c r="AG17" s="157">
        <v>75</v>
      </c>
      <c r="AH17" s="157">
        <v>172</v>
      </c>
      <c r="AI17" s="157">
        <v>286</v>
      </c>
      <c r="AJ17" s="157">
        <v>182</v>
      </c>
      <c r="AK17" s="367" t="s">
        <v>293</v>
      </c>
      <c r="AL17" s="1220"/>
      <c r="AM17" s="1189"/>
      <c r="AN17" s="355" t="s">
        <v>269</v>
      </c>
      <c r="AO17" s="157">
        <v>212</v>
      </c>
      <c r="AP17" s="157">
        <v>306</v>
      </c>
      <c r="AQ17" s="157">
        <v>7</v>
      </c>
      <c r="AR17" s="157">
        <v>52</v>
      </c>
      <c r="AS17" s="157">
        <v>0</v>
      </c>
      <c r="AT17" s="157">
        <v>2</v>
      </c>
      <c r="AU17" s="157">
        <v>0</v>
      </c>
      <c r="AV17" s="96">
        <v>0</v>
      </c>
      <c r="AW17" s="96">
        <v>135</v>
      </c>
      <c r="AX17" s="96">
        <v>1346</v>
      </c>
      <c r="AY17" s="96">
        <v>80</v>
      </c>
      <c r="AZ17" s="96">
        <v>354</v>
      </c>
      <c r="BA17" s="96">
        <f t="shared" si="0"/>
        <v>2435</v>
      </c>
      <c r="BB17" s="96">
        <f t="shared" si="1"/>
        <v>7049</v>
      </c>
      <c r="BC17" s="96">
        <f t="shared" si="2"/>
        <v>9484</v>
      </c>
      <c r="BD17" s="367" t="s">
        <v>293</v>
      </c>
      <c r="BE17" s="1220"/>
      <c r="BF17" s="322"/>
      <c r="BG17" s="178"/>
      <c r="BH17" s="178"/>
      <c r="BI17" s="178"/>
    </row>
    <row r="18" spans="1:61" ht="19.5" customHeight="1">
      <c r="A18" s="1170" t="s">
        <v>63</v>
      </c>
      <c r="B18" s="1170"/>
      <c r="C18" s="621">
        <v>1523</v>
      </c>
      <c r="D18" s="621">
        <v>1686</v>
      </c>
      <c r="E18" s="621">
        <v>1313</v>
      </c>
      <c r="F18" s="621">
        <v>1520</v>
      </c>
      <c r="G18" s="621">
        <v>755</v>
      </c>
      <c r="H18" s="621">
        <v>1615</v>
      </c>
      <c r="I18" s="86">
        <v>6</v>
      </c>
      <c r="J18" s="621">
        <v>16</v>
      </c>
      <c r="K18" s="621">
        <v>1034</v>
      </c>
      <c r="L18" s="86">
        <v>2159</v>
      </c>
      <c r="M18" s="621">
        <v>305</v>
      </c>
      <c r="N18" s="621">
        <v>404</v>
      </c>
      <c r="O18" s="621">
        <v>13</v>
      </c>
      <c r="P18" s="176">
        <v>31</v>
      </c>
      <c r="Q18" s="176">
        <v>25</v>
      </c>
      <c r="R18" s="176">
        <v>51</v>
      </c>
      <c r="S18" s="1178" t="s">
        <v>297</v>
      </c>
      <c r="T18" s="1178"/>
      <c r="U18" s="1170" t="s">
        <v>63</v>
      </c>
      <c r="V18" s="1170"/>
      <c r="W18" s="621">
        <v>279</v>
      </c>
      <c r="X18" s="621">
        <v>265</v>
      </c>
      <c r="Y18" s="621">
        <v>514</v>
      </c>
      <c r="Z18" s="621">
        <v>266</v>
      </c>
      <c r="AA18" s="621">
        <v>168</v>
      </c>
      <c r="AB18" s="621">
        <v>128</v>
      </c>
      <c r="AC18" s="86">
        <v>0</v>
      </c>
      <c r="AD18" s="621">
        <v>17</v>
      </c>
      <c r="AE18" s="621">
        <v>17</v>
      </c>
      <c r="AF18" s="86">
        <v>43</v>
      </c>
      <c r="AG18" s="621">
        <v>106</v>
      </c>
      <c r="AH18" s="621">
        <v>93</v>
      </c>
      <c r="AI18" s="630">
        <v>622</v>
      </c>
      <c r="AJ18" s="176">
        <v>207</v>
      </c>
      <c r="AK18" s="1178" t="s">
        <v>297</v>
      </c>
      <c r="AL18" s="1178"/>
      <c r="AM18" s="549" t="s">
        <v>63</v>
      </c>
      <c r="AN18" s="549"/>
      <c r="AO18" s="157">
        <v>136</v>
      </c>
      <c r="AP18" s="157">
        <v>438</v>
      </c>
      <c r="AQ18" s="157">
        <v>15</v>
      </c>
      <c r="AR18" s="157">
        <v>27</v>
      </c>
      <c r="AS18" s="157">
        <v>0</v>
      </c>
      <c r="AT18" s="157">
        <v>0</v>
      </c>
      <c r="AU18" s="157">
        <v>0</v>
      </c>
      <c r="AV18" s="96">
        <v>0</v>
      </c>
      <c r="AW18" s="96">
        <v>662</v>
      </c>
      <c r="AX18" s="96">
        <v>1829</v>
      </c>
      <c r="AY18" s="96">
        <v>99</v>
      </c>
      <c r="AZ18" s="96">
        <v>208</v>
      </c>
      <c r="BA18" s="96">
        <f t="shared" si="0"/>
        <v>7592</v>
      </c>
      <c r="BB18" s="96">
        <f t="shared" si="1"/>
        <v>11003</v>
      </c>
      <c r="BC18" s="96">
        <f t="shared" si="2"/>
        <v>18595</v>
      </c>
      <c r="BD18" s="1178" t="s">
        <v>297</v>
      </c>
      <c r="BE18" s="1178"/>
      <c r="BF18" s="322"/>
      <c r="BG18" s="178"/>
      <c r="BH18" s="178"/>
      <c r="BI18" s="178"/>
    </row>
    <row r="19" spans="1:61" ht="19.5" customHeight="1">
      <c r="A19" s="1255" t="s">
        <v>64</v>
      </c>
      <c r="B19" s="1255"/>
      <c r="C19" s="157">
        <v>675</v>
      </c>
      <c r="D19" s="157">
        <v>1579</v>
      </c>
      <c r="E19" s="157">
        <v>1290</v>
      </c>
      <c r="F19" s="157">
        <v>3250</v>
      </c>
      <c r="G19" s="157">
        <v>570</v>
      </c>
      <c r="H19" s="157">
        <v>1584</v>
      </c>
      <c r="I19" s="157">
        <v>12</v>
      </c>
      <c r="J19" s="157">
        <v>32</v>
      </c>
      <c r="K19" s="157">
        <v>703</v>
      </c>
      <c r="L19" s="157">
        <v>1827</v>
      </c>
      <c r="M19" s="157">
        <v>316</v>
      </c>
      <c r="N19" s="157">
        <v>855</v>
      </c>
      <c r="O19" s="157">
        <v>26</v>
      </c>
      <c r="P19" s="157">
        <v>81</v>
      </c>
      <c r="Q19" s="157">
        <v>48</v>
      </c>
      <c r="R19" s="157">
        <v>93</v>
      </c>
      <c r="S19" s="1178" t="s">
        <v>177</v>
      </c>
      <c r="T19" s="1178"/>
      <c r="U19" s="1255" t="s">
        <v>64</v>
      </c>
      <c r="V19" s="1255"/>
      <c r="W19" s="157">
        <v>419</v>
      </c>
      <c r="X19" s="157">
        <v>668</v>
      </c>
      <c r="Y19" s="157">
        <v>463</v>
      </c>
      <c r="Z19" s="157">
        <v>348</v>
      </c>
      <c r="AA19" s="157">
        <v>128</v>
      </c>
      <c r="AB19" s="157">
        <v>132</v>
      </c>
      <c r="AC19" s="157">
        <v>0</v>
      </c>
      <c r="AD19" s="157">
        <v>8</v>
      </c>
      <c r="AE19" s="157">
        <v>53</v>
      </c>
      <c r="AF19" s="157">
        <v>106</v>
      </c>
      <c r="AG19" s="157">
        <v>142</v>
      </c>
      <c r="AH19" s="157">
        <v>115</v>
      </c>
      <c r="AI19" s="157">
        <v>712</v>
      </c>
      <c r="AJ19" s="157">
        <v>447</v>
      </c>
      <c r="AK19" s="1178" t="s">
        <v>177</v>
      </c>
      <c r="AL19" s="1178"/>
      <c r="AM19" s="358" t="s">
        <v>64</v>
      </c>
      <c r="AN19" s="358"/>
      <c r="AO19" s="157">
        <v>392</v>
      </c>
      <c r="AP19" s="157">
        <v>901</v>
      </c>
      <c r="AQ19" s="157">
        <v>6</v>
      </c>
      <c r="AR19" s="157">
        <v>29</v>
      </c>
      <c r="AS19" s="157">
        <v>0</v>
      </c>
      <c r="AT19" s="157">
        <v>0</v>
      </c>
      <c r="AU19" s="157">
        <v>0</v>
      </c>
      <c r="AV19" s="96">
        <v>0</v>
      </c>
      <c r="AW19" s="96">
        <v>207</v>
      </c>
      <c r="AX19" s="96">
        <v>428</v>
      </c>
      <c r="AY19" s="96">
        <v>78</v>
      </c>
      <c r="AZ19" s="96">
        <v>95</v>
      </c>
      <c r="BA19" s="96">
        <f t="shared" si="0"/>
        <v>6240</v>
      </c>
      <c r="BB19" s="96">
        <f t="shared" si="1"/>
        <v>12578</v>
      </c>
      <c r="BC19" s="96">
        <f t="shared" si="2"/>
        <v>18818</v>
      </c>
      <c r="BD19" s="1178" t="s">
        <v>177</v>
      </c>
      <c r="BE19" s="1178"/>
      <c r="BF19" s="322"/>
      <c r="BG19" s="178"/>
      <c r="BH19" s="178"/>
      <c r="BI19" s="178"/>
    </row>
    <row r="20" spans="1:61" ht="19.5" customHeight="1">
      <c r="A20" s="1255" t="s">
        <v>65</v>
      </c>
      <c r="B20" s="1255"/>
      <c r="C20" s="157">
        <v>563</v>
      </c>
      <c r="D20" s="157">
        <v>1106</v>
      </c>
      <c r="E20" s="157">
        <v>1028</v>
      </c>
      <c r="F20" s="157">
        <v>2686</v>
      </c>
      <c r="G20" s="157">
        <v>406</v>
      </c>
      <c r="H20" s="157">
        <v>1102</v>
      </c>
      <c r="I20" s="157">
        <v>0</v>
      </c>
      <c r="J20" s="157">
        <v>1</v>
      </c>
      <c r="K20" s="157">
        <v>729</v>
      </c>
      <c r="L20" s="157">
        <v>1720</v>
      </c>
      <c r="M20" s="157">
        <v>242</v>
      </c>
      <c r="N20" s="157">
        <v>667</v>
      </c>
      <c r="O20" s="157">
        <v>17</v>
      </c>
      <c r="P20" s="157">
        <v>49</v>
      </c>
      <c r="Q20" s="157">
        <v>15</v>
      </c>
      <c r="R20" s="157">
        <v>42</v>
      </c>
      <c r="S20" s="1178" t="s">
        <v>178</v>
      </c>
      <c r="T20" s="1178"/>
      <c r="U20" s="1255" t="s">
        <v>65</v>
      </c>
      <c r="V20" s="1255"/>
      <c r="W20" s="157">
        <v>176</v>
      </c>
      <c r="X20" s="157">
        <v>288</v>
      </c>
      <c r="Y20" s="157">
        <v>162</v>
      </c>
      <c r="Z20" s="157">
        <v>210</v>
      </c>
      <c r="AA20" s="157">
        <v>26</v>
      </c>
      <c r="AB20" s="157">
        <v>108</v>
      </c>
      <c r="AC20" s="157">
        <v>0</v>
      </c>
      <c r="AD20" s="157">
        <v>4</v>
      </c>
      <c r="AE20" s="157">
        <v>28</v>
      </c>
      <c r="AF20" s="157">
        <v>160</v>
      </c>
      <c r="AG20" s="157">
        <v>83</v>
      </c>
      <c r="AH20" s="157">
        <v>79</v>
      </c>
      <c r="AI20" s="157">
        <v>542</v>
      </c>
      <c r="AJ20" s="157">
        <v>273</v>
      </c>
      <c r="AK20" s="1178" t="s">
        <v>178</v>
      </c>
      <c r="AL20" s="1178"/>
      <c r="AM20" s="1255" t="s">
        <v>65</v>
      </c>
      <c r="AN20" s="1255"/>
      <c r="AO20" s="157">
        <v>265</v>
      </c>
      <c r="AP20" s="157">
        <v>527</v>
      </c>
      <c r="AQ20" s="157">
        <v>7</v>
      </c>
      <c r="AR20" s="157">
        <v>34</v>
      </c>
      <c r="AS20" s="157">
        <v>0</v>
      </c>
      <c r="AT20" s="157">
        <v>0</v>
      </c>
      <c r="AU20" s="157">
        <v>0</v>
      </c>
      <c r="AV20" s="96">
        <v>0</v>
      </c>
      <c r="AW20" s="96">
        <v>17</v>
      </c>
      <c r="AX20" s="96">
        <v>32</v>
      </c>
      <c r="AY20" s="96">
        <v>29</v>
      </c>
      <c r="AZ20" s="96">
        <v>40</v>
      </c>
      <c r="BA20" s="96">
        <f t="shared" si="0"/>
        <v>4335</v>
      </c>
      <c r="BB20" s="96">
        <f t="shared" si="1"/>
        <v>9128</v>
      </c>
      <c r="BC20" s="96">
        <f t="shared" si="2"/>
        <v>13463</v>
      </c>
      <c r="BD20" s="1178" t="s">
        <v>178</v>
      </c>
      <c r="BE20" s="1178"/>
      <c r="BF20" s="322"/>
      <c r="BG20" s="178"/>
      <c r="BH20" s="178"/>
      <c r="BI20" s="178"/>
    </row>
    <row r="21" spans="1:61" ht="19.5" customHeight="1">
      <c r="A21" s="1255" t="s">
        <v>66</v>
      </c>
      <c r="B21" s="1255"/>
      <c r="C21" s="157">
        <v>754</v>
      </c>
      <c r="D21" s="157">
        <v>1267</v>
      </c>
      <c r="E21" s="157">
        <v>846</v>
      </c>
      <c r="F21" s="157">
        <v>1938</v>
      </c>
      <c r="G21" s="157">
        <v>521</v>
      </c>
      <c r="H21" s="157">
        <v>1212</v>
      </c>
      <c r="I21" s="157">
        <v>4</v>
      </c>
      <c r="J21" s="157">
        <v>4</v>
      </c>
      <c r="K21" s="157">
        <v>630</v>
      </c>
      <c r="L21" s="157">
        <v>1451</v>
      </c>
      <c r="M21" s="157">
        <v>191</v>
      </c>
      <c r="N21" s="157">
        <v>518</v>
      </c>
      <c r="O21" s="157">
        <v>18</v>
      </c>
      <c r="P21" s="157">
        <v>123</v>
      </c>
      <c r="Q21" s="157">
        <v>29</v>
      </c>
      <c r="R21" s="157">
        <v>67</v>
      </c>
      <c r="S21" s="1178" t="s">
        <v>285</v>
      </c>
      <c r="T21" s="1178"/>
      <c r="U21" s="1255" t="s">
        <v>66</v>
      </c>
      <c r="V21" s="1255"/>
      <c r="W21" s="157">
        <v>64</v>
      </c>
      <c r="X21" s="157">
        <v>126</v>
      </c>
      <c r="Y21" s="157">
        <v>227</v>
      </c>
      <c r="Z21" s="157">
        <v>312</v>
      </c>
      <c r="AA21" s="157">
        <v>84</v>
      </c>
      <c r="AB21" s="157">
        <v>454</v>
      </c>
      <c r="AC21" s="157">
        <v>0</v>
      </c>
      <c r="AD21" s="157">
        <v>6</v>
      </c>
      <c r="AE21" s="157">
        <v>25</v>
      </c>
      <c r="AF21" s="157">
        <v>74</v>
      </c>
      <c r="AG21" s="157">
        <v>55</v>
      </c>
      <c r="AH21" s="157">
        <v>59</v>
      </c>
      <c r="AI21" s="157">
        <v>641</v>
      </c>
      <c r="AJ21" s="157">
        <v>282</v>
      </c>
      <c r="AK21" s="1178" t="s">
        <v>285</v>
      </c>
      <c r="AL21" s="1178"/>
      <c r="AM21" s="1255" t="s">
        <v>66</v>
      </c>
      <c r="AN21" s="1255"/>
      <c r="AO21" s="157">
        <v>239</v>
      </c>
      <c r="AP21" s="157">
        <v>243</v>
      </c>
      <c r="AQ21" s="157">
        <v>13</v>
      </c>
      <c r="AR21" s="157">
        <v>135</v>
      </c>
      <c r="AS21" s="157">
        <v>0</v>
      </c>
      <c r="AT21" s="157">
        <v>0</v>
      </c>
      <c r="AU21" s="157">
        <v>0</v>
      </c>
      <c r="AV21" s="96">
        <v>0</v>
      </c>
      <c r="AW21" s="96">
        <v>266</v>
      </c>
      <c r="AX21" s="96">
        <v>927</v>
      </c>
      <c r="AY21" s="96">
        <v>137</v>
      </c>
      <c r="AZ21" s="96">
        <v>324</v>
      </c>
      <c r="BA21" s="96">
        <f t="shared" si="0"/>
        <v>4744</v>
      </c>
      <c r="BB21" s="96">
        <f t="shared" si="1"/>
        <v>9522</v>
      </c>
      <c r="BC21" s="96">
        <f t="shared" si="2"/>
        <v>14266</v>
      </c>
      <c r="BD21" s="1178" t="s">
        <v>285</v>
      </c>
      <c r="BE21" s="1178"/>
      <c r="BF21" s="322"/>
      <c r="BG21" s="178"/>
      <c r="BH21" s="178"/>
      <c r="BI21" s="178"/>
    </row>
    <row r="22" spans="1:61" ht="19.5" customHeight="1">
      <c r="A22" s="1255" t="s">
        <v>133</v>
      </c>
      <c r="B22" s="1255"/>
      <c r="C22" s="157">
        <v>677</v>
      </c>
      <c r="D22" s="157">
        <v>838</v>
      </c>
      <c r="E22" s="157">
        <v>991</v>
      </c>
      <c r="F22" s="157">
        <v>1732</v>
      </c>
      <c r="G22" s="157">
        <v>446</v>
      </c>
      <c r="H22" s="157">
        <v>1108</v>
      </c>
      <c r="I22" s="157">
        <v>8</v>
      </c>
      <c r="J22" s="157">
        <v>28</v>
      </c>
      <c r="K22" s="157">
        <v>626</v>
      </c>
      <c r="L22" s="157">
        <v>1346</v>
      </c>
      <c r="M22" s="157">
        <v>109</v>
      </c>
      <c r="N22" s="157">
        <v>360</v>
      </c>
      <c r="O22" s="157">
        <v>11</v>
      </c>
      <c r="P22" s="157">
        <v>57</v>
      </c>
      <c r="Q22" s="157">
        <v>0</v>
      </c>
      <c r="R22" s="629">
        <v>0</v>
      </c>
      <c r="S22" s="1178" t="s">
        <v>853</v>
      </c>
      <c r="T22" s="1178"/>
      <c r="U22" s="1255" t="s">
        <v>133</v>
      </c>
      <c r="V22" s="1255"/>
      <c r="W22" s="157">
        <v>158</v>
      </c>
      <c r="X22" s="157">
        <v>210</v>
      </c>
      <c r="Y22" s="157">
        <v>463</v>
      </c>
      <c r="Z22" s="157">
        <v>409</v>
      </c>
      <c r="AA22" s="157">
        <v>29</v>
      </c>
      <c r="AB22" s="157">
        <v>100</v>
      </c>
      <c r="AC22" s="157">
        <v>0</v>
      </c>
      <c r="AD22" s="157">
        <v>5</v>
      </c>
      <c r="AE22" s="157">
        <v>12</v>
      </c>
      <c r="AF22" s="157">
        <v>35</v>
      </c>
      <c r="AG22" s="157">
        <v>233</v>
      </c>
      <c r="AH22" s="157">
        <v>173</v>
      </c>
      <c r="AI22" s="157">
        <v>189</v>
      </c>
      <c r="AJ22" s="157">
        <v>291</v>
      </c>
      <c r="AK22" s="1178" t="s">
        <v>853</v>
      </c>
      <c r="AL22" s="1178"/>
      <c r="AM22" s="1255" t="s">
        <v>133</v>
      </c>
      <c r="AN22" s="1255"/>
      <c r="AO22" s="157">
        <v>444</v>
      </c>
      <c r="AP22" s="157">
        <v>257</v>
      </c>
      <c r="AQ22" s="157">
        <v>7</v>
      </c>
      <c r="AR22" s="157">
        <v>9</v>
      </c>
      <c r="AS22" s="157">
        <v>0</v>
      </c>
      <c r="AT22" s="157">
        <v>0</v>
      </c>
      <c r="AU22" s="157">
        <v>0</v>
      </c>
      <c r="AV22" s="96">
        <v>0</v>
      </c>
      <c r="AW22" s="96">
        <v>808</v>
      </c>
      <c r="AX22" s="96">
        <v>1693</v>
      </c>
      <c r="AY22" s="96">
        <v>43</v>
      </c>
      <c r="AZ22" s="96">
        <v>74</v>
      </c>
      <c r="BA22" s="96">
        <f t="shared" si="0"/>
        <v>5254</v>
      </c>
      <c r="BB22" s="96">
        <f t="shared" si="1"/>
        <v>8725</v>
      </c>
      <c r="BC22" s="96">
        <f t="shared" si="2"/>
        <v>13979</v>
      </c>
      <c r="BD22" s="1178" t="s">
        <v>853</v>
      </c>
      <c r="BE22" s="1178"/>
      <c r="BF22" s="322"/>
      <c r="BG22" s="178"/>
      <c r="BH22" s="178"/>
      <c r="BI22" s="178"/>
    </row>
    <row r="23" spans="1:61" ht="19.5" customHeight="1">
      <c r="A23" s="1255" t="s">
        <v>68</v>
      </c>
      <c r="B23" s="1255"/>
      <c r="C23" s="157">
        <v>437</v>
      </c>
      <c r="D23" s="157">
        <v>637</v>
      </c>
      <c r="E23" s="157">
        <v>475</v>
      </c>
      <c r="F23" s="157">
        <v>740</v>
      </c>
      <c r="G23" s="157">
        <v>365</v>
      </c>
      <c r="H23" s="157">
        <v>700</v>
      </c>
      <c r="I23" s="157">
        <v>4</v>
      </c>
      <c r="J23" s="157">
        <v>9</v>
      </c>
      <c r="K23" s="157">
        <v>375</v>
      </c>
      <c r="L23" s="157">
        <v>693</v>
      </c>
      <c r="M23" s="157">
        <v>56</v>
      </c>
      <c r="N23" s="157">
        <v>153</v>
      </c>
      <c r="O23" s="157">
        <v>6</v>
      </c>
      <c r="P23" s="157">
        <v>29</v>
      </c>
      <c r="Q23" s="157">
        <v>12</v>
      </c>
      <c r="R23" s="157">
        <v>39</v>
      </c>
      <c r="S23" s="1178" t="s">
        <v>287</v>
      </c>
      <c r="T23" s="1178"/>
      <c r="U23" s="1255" t="s">
        <v>68</v>
      </c>
      <c r="V23" s="1255"/>
      <c r="W23" s="157">
        <v>81</v>
      </c>
      <c r="X23" s="157">
        <v>116</v>
      </c>
      <c r="Y23" s="157">
        <v>309</v>
      </c>
      <c r="Z23" s="157">
        <v>259</v>
      </c>
      <c r="AA23" s="157">
        <v>94</v>
      </c>
      <c r="AB23" s="157">
        <v>64</v>
      </c>
      <c r="AC23" s="157">
        <v>5</v>
      </c>
      <c r="AD23" s="157">
        <v>4</v>
      </c>
      <c r="AE23" s="157">
        <v>10</v>
      </c>
      <c r="AF23" s="157">
        <v>47</v>
      </c>
      <c r="AG23" s="157">
        <v>41</v>
      </c>
      <c r="AH23" s="157">
        <v>51</v>
      </c>
      <c r="AI23" s="157">
        <v>287</v>
      </c>
      <c r="AJ23" s="157">
        <v>183</v>
      </c>
      <c r="AK23" s="1178" t="s">
        <v>287</v>
      </c>
      <c r="AL23" s="1178"/>
      <c r="AM23" s="1255" t="s">
        <v>68</v>
      </c>
      <c r="AN23" s="1255"/>
      <c r="AO23" s="157">
        <v>137</v>
      </c>
      <c r="AP23" s="157">
        <v>299</v>
      </c>
      <c r="AQ23" s="157">
        <v>2</v>
      </c>
      <c r="AR23" s="157">
        <v>3</v>
      </c>
      <c r="AS23" s="157">
        <v>0</v>
      </c>
      <c r="AT23" s="157">
        <v>1</v>
      </c>
      <c r="AU23" s="157">
        <v>0</v>
      </c>
      <c r="AV23" s="96">
        <v>0</v>
      </c>
      <c r="AW23" s="96">
        <v>394</v>
      </c>
      <c r="AX23" s="96">
        <v>959</v>
      </c>
      <c r="AY23" s="96">
        <v>94</v>
      </c>
      <c r="AZ23" s="96">
        <v>305</v>
      </c>
      <c r="BA23" s="96">
        <f t="shared" si="0"/>
        <v>3184</v>
      </c>
      <c r="BB23" s="96">
        <f t="shared" si="1"/>
        <v>5291</v>
      </c>
      <c r="BC23" s="96">
        <f t="shared" si="2"/>
        <v>8475</v>
      </c>
      <c r="BD23" s="1178" t="s">
        <v>287</v>
      </c>
      <c r="BE23" s="1178"/>
      <c r="BF23" s="322"/>
      <c r="BG23" s="178"/>
      <c r="BH23" s="178"/>
      <c r="BI23" s="178"/>
    </row>
    <row r="24" spans="1:61" ht="19.5" customHeight="1">
      <c r="A24" s="1255" t="s">
        <v>69</v>
      </c>
      <c r="B24" s="1255"/>
      <c r="C24" s="157">
        <v>707</v>
      </c>
      <c r="D24" s="157">
        <v>1077</v>
      </c>
      <c r="E24" s="157">
        <v>1407</v>
      </c>
      <c r="F24" s="157">
        <v>2093</v>
      </c>
      <c r="G24" s="157">
        <v>574</v>
      </c>
      <c r="H24" s="157">
        <v>1268</v>
      </c>
      <c r="I24" s="157">
        <v>0</v>
      </c>
      <c r="J24" s="157">
        <v>48</v>
      </c>
      <c r="K24" s="157">
        <v>1084</v>
      </c>
      <c r="L24" s="157">
        <v>1706</v>
      </c>
      <c r="M24" s="157">
        <v>188</v>
      </c>
      <c r="N24" s="157">
        <v>425</v>
      </c>
      <c r="O24" s="157">
        <v>3</v>
      </c>
      <c r="P24" s="157">
        <v>8</v>
      </c>
      <c r="Q24" s="157">
        <v>14</v>
      </c>
      <c r="R24" s="157">
        <v>28</v>
      </c>
      <c r="S24" s="1178" t="s">
        <v>182</v>
      </c>
      <c r="T24" s="1178"/>
      <c r="U24" s="1255" t="s">
        <v>69</v>
      </c>
      <c r="V24" s="1255"/>
      <c r="W24" s="157">
        <v>310</v>
      </c>
      <c r="X24" s="157">
        <v>410</v>
      </c>
      <c r="Y24" s="157">
        <v>224</v>
      </c>
      <c r="Z24" s="157">
        <v>197</v>
      </c>
      <c r="AA24" s="157">
        <v>157</v>
      </c>
      <c r="AB24" s="157">
        <v>139</v>
      </c>
      <c r="AC24" s="157">
        <v>0</v>
      </c>
      <c r="AD24" s="157">
        <v>1</v>
      </c>
      <c r="AE24" s="157">
        <v>20</v>
      </c>
      <c r="AF24" s="157">
        <v>53</v>
      </c>
      <c r="AG24" s="157">
        <v>187</v>
      </c>
      <c r="AH24" s="157">
        <v>116</v>
      </c>
      <c r="AI24" s="157">
        <v>413</v>
      </c>
      <c r="AJ24" s="157">
        <v>228</v>
      </c>
      <c r="AK24" s="1178" t="s">
        <v>182</v>
      </c>
      <c r="AL24" s="1178"/>
      <c r="AM24" s="1255" t="s">
        <v>69</v>
      </c>
      <c r="AN24" s="1255"/>
      <c r="AO24" s="157">
        <v>205</v>
      </c>
      <c r="AP24" s="157">
        <v>337</v>
      </c>
      <c r="AQ24" s="157">
        <v>4</v>
      </c>
      <c r="AR24" s="157">
        <v>7</v>
      </c>
      <c r="AS24" s="157">
        <v>0</v>
      </c>
      <c r="AT24" s="157">
        <v>0</v>
      </c>
      <c r="AU24" s="157">
        <v>0</v>
      </c>
      <c r="AV24" s="96">
        <v>0</v>
      </c>
      <c r="AW24" s="96">
        <v>75</v>
      </c>
      <c r="AX24" s="96">
        <v>179</v>
      </c>
      <c r="AY24" s="96">
        <v>95</v>
      </c>
      <c r="AZ24" s="96">
        <v>111</v>
      </c>
      <c r="BA24" s="96">
        <f t="shared" si="0"/>
        <v>5667</v>
      </c>
      <c r="BB24" s="96">
        <f t="shared" si="1"/>
        <v>8431</v>
      </c>
      <c r="BC24" s="96">
        <f t="shared" si="2"/>
        <v>14098</v>
      </c>
      <c r="BD24" s="1178" t="s">
        <v>182</v>
      </c>
      <c r="BE24" s="1178"/>
      <c r="BF24" s="322"/>
      <c r="BG24" s="178"/>
      <c r="BH24" s="178"/>
      <c r="BI24" s="178"/>
    </row>
    <row r="25" spans="1:61" ht="19.5" customHeight="1">
      <c r="A25" s="1255" t="s">
        <v>70</v>
      </c>
      <c r="B25" s="1255"/>
      <c r="C25" s="157">
        <v>1594</v>
      </c>
      <c r="D25" s="157">
        <v>1869</v>
      </c>
      <c r="E25" s="157">
        <v>2462</v>
      </c>
      <c r="F25" s="157">
        <v>3761</v>
      </c>
      <c r="G25" s="157">
        <v>1026</v>
      </c>
      <c r="H25" s="157">
        <v>1539</v>
      </c>
      <c r="I25" s="157">
        <v>26</v>
      </c>
      <c r="J25" s="157">
        <v>18</v>
      </c>
      <c r="K25" s="157">
        <v>1413</v>
      </c>
      <c r="L25" s="157">
        <v>2156</v>
      </c>
      <c r="M25" s="157">
        <v>724</v>
      </c>
      <c r="N25" s="157">
        <v>967</v>
      </c>
      <c r="O25" s="157">
        <v>16</v>
      </c>
      <c r="P25" s="157">
        <v>19</v>
      </c>
      <c r="Q25" s="157">
        <v>43</v>
      </c>
      <c r="R25" s="157">
        <v>35</v>
      </c>
      <c r="S25" s="1178" t="s">
        <v>183</v>
      </c>
      <c r="T25" s="1178"/>
      <c r="U25" s="1255" t="s">
        <v>70</v>
      </c>
      <c r="V25" s="1255"/>
      <c r="W25" s="157">
        <v>733</v>
      </c>
      <c r="X25" s="157">
        <v>803</v>
      </c>
      <c r="Y25" s="157">
        <v>377</v>
      </c>
      <c r="Z25" s="157">
        <v>404</v>
      </c>
      <c r="AA25" s="157">
        <v>148</v>
      </c>
      <c r="AB25" s="157">
        <v>160</v>
      </c>
      <c r="AC25" s="157">
        <v>1</v>
      </c>
      <c r="AD25" s="157">
        <v>6</v>
      </c>
      <c r="AE25" s="157">
        <v>31</v>
      </c>
      <c r="AF25" s="157">
        <v>60</v>
      </c>
      <c r="AG25" s="157">
        <v>79</v>
      </c>
      <c r="AH25" s="157">
        <v>64</v>
      </c>
      <c r="AI25" s="157">
        <v>788</v>
      </c>
      <c r="AJ25" s="157">
        <v>416</v>
      </c>
      <c r="AK25" s="1178" t="s">
        <v>183</v>
      </c>
      <c r="AL25" s="1178"/>
      <c r="AM25" s="1255" t="s">
        <v>70</v>
      </c>
      <c r="AN25" s="1255"/>
      <c r="AO25" s="157">
        <v>397</v>
      </c>
      <c r="AP25" s="157">
        <v>566</v>
      </c>
      <c r="AQ25" s="157">
        <v>14</v>
      </c>
      <c r="AR25" s="157">
        <v>20</v>
      </c>
      <c r="AS25" s="157">
        <v>0</v>
      </c>
      <c r="AT25" s="157">
        <v>0</v>
      </c>
      <c r="AU25" s="157">
        <v>0</v>
      </c>
      <c r="AV25" s="96">
        <v>1</v>
      </c>
      <c r="AW25" s="96">
        <v>99</v>
      </c>
      <c r="AX25" s="96">
        <v>103</v>
      </c>
      <c r="AY25" s="96">
        <v>141</v>
      </c>
      <c r="AZ25" s="96">
        <v>111</v>
      </c>
      <c r="BA25" s="96">
        <f t="shared" si="0"/>
        <v>10112</v>
      </c>
      <c r="BB25" s="96">
        <f t="shared" si="1"/>
        <v>13078</v>
      </c>
      <c r="BC25" s="96">
        <f t="shared" si="2"/>
        <v>23190</v>
      </c>
      <c r="BD25" s="1178" t="s">
        <v>183</v>
      </c>
      <c r="BE25" s="1178"/>
      <c r="BF25" s="322"/>
      <c r="BG25" s="178"/>
      <c r="BH25" s="178"/>
      <c r="BI25" s="178"/>
    </row>
    <row r="26" spans="1:61" ht="19.5" customHeight="1">
      <c r="A26" s="1255" t="s">
        <v>71</v>
      </c>
      <c r="B26" s="1255"/>
      <c r="C26" s="157">
        <v>1479</v>
      </c>
      <c r="D26" s="157">
        <v>2402</v>
      </c>
      <c r="E26" s="157">
        <v>1702</v>
      </c>
      <c r="F26" s="157">
        <v>2011</v>
      </c>
      <c r="G26" s="157">
        <v>522</v>
      </c>
      <c r="H26" s="157">
        <v>1066</v>
      </c>
      <c r="I26" s="157">
        <v>0</v>
      </c>
      <c r="J26" s="157">
        <v>0</v>
      </c>
      <c r="K26" s="157">
        <v>505</v>
      </c>
      <c r="L26" s="157">
        <v>745</v>
      </c>
      <c r="M26" s="157">
        <v>122</v>
      </c>
      <c r="N26" s="157">
        <v>147</v>
      </c>
      <c r="O26" s="157">
        <v>1</v>
      </c>
      <c r="P26" s="157">
        <v>0</v>
      </c>
      <c r="Q26" s="157">
        <v>0</v>
      </c>
      <c r="R26" s="157">
        <v>0</v>
      </c>
      <c r="S26" s="1178" t="s">
        <v>671</v>
      </c>
      <c r="T26" s="1178"/>
      <c r="U26" s="1255" t="s">
        <v>71</v>
      </c>
      <c r="V26" s="1255"/>
      <c r="W26" s="157">
        <v>219</v>
      </c>
      <c r="X26" s="157">
        <v>383</v>
      </c>
      <c r="Y26" s="157">
        <v>86</v>
      </c>
      <c r="Z26" s="157">
        <v>66</v>
      </c>
      <c r="AA26" s="157">
        <v>34</v>
      </c>
      <c r="AB26" s="157">
        <v>42</v>
      </c>
      <c r="AC26" s="157">
        <v>0</v>
      </c>
      <c r="AD26" s="157">
        <v>0</v>
      </c>
      <c r="AE26" s="157">
        <v>10</v>
      </c>
      <c r="AF26" s="157">
        <v>5</v>
      </c>
      <c r="AG26" s="157">
        <v>0</v>
      </c>
      <c r="AH26" s="157">
        <v>0</v>
      </c>
      <c r="AI26" s="157">
        <v>428</v>
      </c>
      <c r="AJ26" s="157">
        <v>345</v>
      </c>
      <c r="AK26" s="1178" t="s">
        <v>671</v>
      </c>
      <c r="AL26" s="1178"/>
      <c r="AM26" s="1255" t="s">
        <v>71</v>
      </c>
      <c r="AN26" s="1255"/>
      <c r="AO26" s="157">
        <v>5</v>
      </c>
      <c r="AP26" s="157">
        <v>178</v>
      </c>
      <c r="AQ26" s="157">
        <v>0</v>
      </c>
      <c r="AR26" s="157">
        <v>3</v>
      </c>
      <c r="AS26" s="157">
        <v>0</v>
      </c>
      <c r="AT26" s="157">
        <v>0</v>
      </c>
      <c r="AU26" s="157">
        <v>0</v>
      </c>
      <c r="AV26" s="96">
        <v>0</v>
      </c>
      <c r="AW26" s="96">
        <v>8</v>
      </c>
      <c r="AX26" s="96">
        <v>3</v>
      </c>
      <c r="AY26" s="96">
        <v>17</v>
      </c>
      <c r="AZ26" s="96">
        <v>21</v>
      </c>
      <c r="BA26" s="96">
        <f t="shared" si="0"/>
        <v>5138</v>
      </c>
      <c r="BB26" s="96">
        <f t="shared" si="1"/>
        <v>7417</v>
      </c>
      <c r="BC26" s="96">
        <f t="shared" si="2"/>
        <v>12555</v>
      </c>
      <c r="BD26" s="1178" t="s">
        <v>671</v>
      </c>
      <c r="BE26" s="1178"/>
      <c r="BF26" s="322"/>
      <c r="BG26" s="178"/>
      <c r="BH26" s="178"/>
      <c r="BI26" s="178"/>
    </row>
    <row r="27" spans="1:61" ht="19.5" customHeight="1" thickBot="1">
      <c r="A27" s="1257" t="s">
        <v>72</v>
      </c>
      <c r="B27" s="1257"/>
      <c r="C27" s="626">
        <v>773</v>
      </c>
      <c r="D27" s="626">
        <v>2092</v>
      </c>
      <c r="E27" s="626">
        <v>1060</v>
      </c>
      <c r="F27" s="626">
        <v>2983</v>
      </c>
      <c r="G27" s="626">
        <v>574</v>
      </c>
      <c r="H27" s="626">
        <v>2168</v>
      </c>
      <c r="I27" s="626">
        <v>2</v>
      </c>
      <c r="J27" s="626">
        <v>38</v>
      </c>
      <c r="K27" s="626">
        <v>1005</v>
      </c>
      <c r="L27" s="626">
        <v>3024</v>
      </c>
      <c r="M27" s="626">
        <v>159</v>
      </c>
      <c r="N27" s="626">
        <v>858</v>
      </c>
      <c r="O27" s="626">
        <v>36</v>
      </c>
      <c r="P27" s="626">
        <v>110</v>
      </c>
      <c r="Q27" s="626">
        <v>23</v>
      </c>
      <c r="R27" s="626">
        <v>104</v>
      </c>
      <c r="S27" s="1267" t="s">
        <v>327</v>
      </c>
      <c r="T27" s="1267"/>
      <c r="U27" s="1257" t="s">
        <v>72</v>
      </c>
      <c r="V27" s="1257"/>
      <c r="W27" s="626">
        <v>102</v>
      </c>
      <c r="X27" s="626">
        <v>454</v>
      </c>
      <c r="Y27" s="626">
        <v>311</v>
      </c>
      <c r="Z27" s="626">
        <v>600</v>
      </c>
      <c r="AA27" s="626">
        <v>197</v>
      </c>
      <c r="AB27" s="626">
        <v>439</v>
      </c>
      <c r="AC27" s="626">
        <v>1</v>
      </c>
      <c r="AD27" s="626">
        <v>24</v>
      </c>
      <c r="AE27" s="626">
        <v>23</v>
      </c>
      <c r="AF27" s="626">
        <v>55</v>
      </c>
      <c r="AG27" s="626">
        <v>102</v>
      </c>
      <c r="AH27" s="626">
        <v>184</v>
      </c>
      <c r="AI27" s="626">
        <v>437</v>
      </c>
      <c r="AJ27" s="626">
        <v>371</v>
      </c>
      <c r="AK27" s="1267" t="s">
        <v>327</v>
      </c>
      <c r="AL27" s="1267"/>
      <c r="AM27" s="1257" t="s">
        <v>72</v>
      </c>
      <c r="AN27" s="1257"/>
      <c r="AO27" s="626">
        <v>388</v>
      </c>
      <c r="AP27" s="626">
        <v>893</v>
      </c>
      <c r="AQ27" s="626">
        <v>12</v>
      </c>
      <c r="AR27" s="626">
        <v>125</v>
      </c>
      <c r="AS27" s="626">
        <v>0</v>
      </c>
      <c r="AT27" s="626">
        <v>0</v>
      </c>
      <c r="AU27" s="626">
        <v>1</v>
      </c>
      <c r="AV27" s="624">
        <v>2</v>
      </c>
      <c r="AW27" s="624">
        <v>715</v>
      </c>
      <c r="AX27" s="624">
        <v>2843</v>
      </c>
      <c r="AY27" s="624">
        <v>209</v>
      </c>
      <c r="AZ27" s="624">
        <v>584</v>
      </c>
      <c r="BA27" s="633">
        <f t="shared" si="0"/>
        <v>6130</v>
      </c>
      <c r="BB27" s="633">
        <f t="shared" si="1"/>
        <v>17951</v>
      </c>
      <c r="BC27" s="633">
        <f t="shared" si="2"/>
        <v>24081</v>
      </c>
      <c r="BD27" s="1258" t="s">
        <v>327</v>
      </c>
      <c r="BE27" s="1258"/>
      <c r="BF27" s="322"/>
      <c r="BG27" s="178"/>
      <c r="BH27" s="178"/>
      <c r="BI27" s="178"/>
    </row>
    <row r="28" spans="1:61" ht="19.5" customHeight="1" thickBot="1">
      <c r="A28" s="1265" t="s">
        <v>32</v>
      </c>
      <c r="B28" s="1265"/>
      <c r="C28" s="623">
        <f>SUM(C8:C27)</f>
        <v>14434</v>
      </c>
      <c r="D28" s="623">
        <f t="shared" ref="D28:R28" si="3">SUM(D8:D27)</f>
        <v>24875</v>
      </c>
      <c r="E28" s="623">
        <f t="shared" si="3"/>
        <v>18458</v>
      </c>
      <c r="F28" s="623">
        <f t="shared" si="3"/>
        <v>38929</v>
      </c>
      <c r="G28" s="623">
        <f t="shared" si="3"/>
        <v>8907</v>
      </c>
      <c r="H28" s="623">
        <f t="shared" si="3"/>
        <v>24227</v>
      </c>
      <c r="I28" s="623">
        <f t="shared" si="3"/>
        <v>205</v>
      </c>
      <c r="J28" s="623">
        <f t="shared" si="3"/>
        <v>501</v>
      </c>
      <c r="K28" s="623">
        <f t="shared" si="3"/>
        <v>12511</v>
      </c>
      <c r="L28" s="623">
        <f t="shared" si="3"/>
        <v>29959</v>
      </c>
      <c r="M28" s="623">
        <f t="shared" si="3"/>
        <v>4053</v>
      </c>
      <c r="N28" s="623">
        <f t="shared" si="3"/>
        <v>10520</v>
      </c>
      <c r="O28" s="623">
        <f t="shared" si="3"/>
        <v>310</v>
      </c>
      <c r="P28" s="623">
        <f t="shared" si="3"/>
        <v>861</v>
      </c>
      <c r="Q28" s="623">
        <f t="shared" si="3"/>
        <v>343</v>
      </c>
      <c r="R28" s="623">
        <f t="shared" si="3"/>
        <v>803</v>
      </c>
      <c r="S28" s="1260" t="s">
        <v>169</v>
      </c>
      <c r="T28" s="1260"/>
      <c r="U28" s="1265" t="s">
        <v>32</v>
      </c>
      <c r="V28" s="1265"/>
      <c r="W28" s="631">
        <f>SUM(W8:W27)</f>
        <v>4250</v>
      </c>
      <c r="X28" s="631">
        <f t="shared" ref="X28:AJ28" si="4">SUM(X8:X27)</f>
        <v>7064</v>
      </c>
      <c r="Y28" s="631">
        <f t="shared" si="4"/>
        <v>5290</v>
      </c>
      <c r="Z28" s="631">
        <f t="shared" si="4"/>
        <v>5783</v>
      </c>
      <c r="AA28" s="631">
        <f t="shared" si="4"/>
        <v>1778</v>
      </c>
      <c r="AB28" s="631">
        <f t="shared" si="4"/>
        <v>2908</v>
      </c>
      <c r="AC28" s="631">
        <f t="shared" si="4"/>
        <v>7</v>
      </c>
      <c r="AD28" s="631">
        <f t="shared" si="4"/>
        <v>174</v>
      </c>
      <c r="AE28" s="631">
        <f t="shared" si="4"/>
        <v>495</v>
      </c>
      <c r="AF28" s="631">
        <f t="shared" si="4"/>
        <v>1390</v>
      </c>
      <c r="AG28" s="631">
        <f t="shared" si="4"/>
        <v>1549</v>
      </c>
      <c r="AH28" s="631">
        <f t="shared" si="4"/>
        <v>2304</v>
      </c>
      <c r="AI28" s="631">
        <f t="shared" si="4"/>
        <v>8350</v>
      </c>
      <c r="AJ28" s="631">
        <f t="shared" si="4"/>
        <v>6310</v>
      </c>
      <c r="AK28" s="1260" t="s">
        <v>169</v>
      </c>
      <c r="AL28" s="1260"/>
      <c r="AM28" s="1265" t="s">
        <v>32</v>
      </c>
      <c r="AN28" s="1265"/>
      <c r="AO28" s="631">
        <f>SUM(AO8:AO27)</f>
        <v>5303</v>
      </c>
      <c r="AP28" s="631">
        <f t="shared" ref="AP28:AZ28" si="5">SUM(AP8:AP27)</f>
        <v>8928</v>
      </c>
      <c r="AQ28" s="631">
        <f t="shared" si="5"/>
        <v>167</v>
      </c>
      <c r="AR28" s="631">
        <f t="shared" si="5"/>
        <v>982</v>
      </c>
      <c r="AS28" s="631">
        <f t="shared" si="5"/>
        <v>71</v>
      </c>
      <c r="AT28" s="631">
        <f t="shared" si="5"/>
        <v>215</v>
      </c>
      <c r="AU28" s="631">
        <f t="shared" si="5"/>
        <v>10</v>
      </c>
      <c r="AV28" s="631">
        <f t="shared" si="5"/>
        <v>27</v>
      </c>
      <c r="AW28" s="631">
        <f t="shared" si="5"/>
        <v>7395</v>
      </c>
      <c r="AX28" s="631">
        <f t="shared" si="5"/>
        <v>24681</v>
      </c>
      <c r="AY28" s="631">
        <f t="shared" si="5"/>
        <v>2450</v>
      </c>
      <c r="AZ28" s="631">
        <f t="shared" si="5"/>
        <v>5047</v>
      </c>
      <c r="BA28" s="625">
        <f t="shared" si="0"/>
        <v>96336</v>
      </c>
      <c r="BB28" s="625">
        <f t="shared" si="1"/>
        <v>196488</v>
      </c>
      <c r="BC28" s="625">
        <f t="shared" si="2"/>
        <v>292824</v>
      </c>
      <c r="BD28" s="1260" t="s">
        <v>169</v>
      </c>
      <c r="BE28" s="1260"/>
      <c r="BF28" s="322"/>
      <c r="BG28" s="178"/>
      <c r="BH28" s="178"/>
      <c r="BI28" s="178"/>
    </row>
    <row r="29" spans="1:61" ht="16.5" thickTop="1">
      <c r="C29" s="303"/>
      <c r="D29" s="303"/>
      <c r="E29" s="303"/>
      <c r="F29" s="303"/>
      <c r="G29" s="303"/>
      <c r="H29" s="303"/>
      <c r="I29" s="303"/>
      <c r="J29" s="303"/>
      <c r="K29" s="303"/>
      <c r="L29" s="303"/>
      <c r="M29" s="303"/>
      <c r="N29" s="303"/>
      <c r="O29" s="303"/>
      <c r="P29" s="303"/>
      <c r="Q29" s="303"/>
      <c r="R29" s="303"/>
      <c r="S29" s="322"/>
      <c r="T29" s="322"/>
      <c r="AK29" s="322"/>
      <c r="AL29" s="322"/>
      <c r="AM29" s="206"/>
      <c r="BD29" s="322"/>
      <c r="BE29" s="322"/>
      <c r="BF29" s="322"/>
    </row>
    <row r="38" spans="17:17">
      <c r="Q38" s="133" t="s">
        <v>305</v>
      </c>
    </row>
  </sheetData>
  <protectedRanges>
    <protectedRange sqref="F18:N18" name="نطاق1"/>
    <protectedRange sqref="Z18:AH18" name="نطاق1_1"/>
  </protectedRanges>
  <mergeCells count="152">
    <mergeCell ref="AM27:AN27"/>
    <mergeCell ref="BD27:BE27"/>
    <mergeCell ref="AM28:AN28"/>
    <mergeCell ref="BD28:BE28"/>
    <mergeCell ref="AM24:AN24"/>
    <mergeCell ref="BD24:BE24"/>
    <mergeCell ref="AM25:AN25"/>
    <mergeCell ref="BD25:BE25"/>
    <mergeCell ref="AM26:AN26"/>
    <mergeCell ref="BD26:BE26"/>
    <mergeCell ref="BD21:BE21"/>
    <mergeCell ref="AM22:AN22"/>
    <mergeCell ref="BD22:BE22"/>
    <mergeCell ref="AM23:AN23"/>
    <mergeCell ref="BD23:BE23"/>
    <mergeCell ref="AM12:AM17"/>
    <mergeCell ref="BE12:BE17"/>
    <mergeCell ref="BD18:BE18"/>
    <mergeCell ref="BD19:BE19"/>
    <mergeCell ref="AM20:AN20"/>
    <mergeCell ref="BD20:BE20"/>
    <mergeCell ref="BD8:BE8"/>
    <mergeCell ref="AM9:AN9"/>
    <mergeCell ref="BD9:BE9"/>
    <mergeCell ref="AM10:AN10"/>
    <mergeCell ref="BD10:BE10"/>
    <mergeCell ref="AM11:AN11"/>
    <mergeCell ref="BD11:BE11"/>
    <mergeCell ref="AY4:AZ4"/>
    <mergeCell ref="BA4:BC4"/>
    <mergeCell ref="BD4:BE7"/>
    <mergeCell ref="AO5:AP5"/>
    <mergeCell ref="AQ5:AR5"/>
    <mergeCell ref="AS5:AT5"/>
    <mergeCell ref="AU5:AV5"/>
    <mergeCell ref="AW5:AX5"/>
    <mergeCell ref="AY5:AZ5"/>
    <mergeCell ref="AM8:AN8"/>
    <mergeCell ref="BA5:BC5"/>
    <mergeCell ref="U28:V28"/>
    <mergeCell ref="AK28:AL28"/>
    <mergeCell ref="AM3:AP3"/>
    <mergeCell ref="AM4:AN7"/>
    <mergeCell ref="AO4:AP4"/>
    <mergeCell ref="AQ4:AR4"/>
    <mergeCell ref="AS4:AT4"/>
    <mergeCell ref="AU4:AV4"/>
    <mergeCell ref="AW4:AX4"/>
    <mergeCell ref="U25:V25"/>
    <mergeCell ref="AK25:AL25"/>
    <mergeCell ref="U26:V26"/>
    <mergeCell ref="AK26:AL26"/>
    <mergeCell ref="U27:V27"/>
    <mergeCell ref="AK27:AL27"/>
    <mergeCell ref="U22:V22"/>
    <mergeCell ref="AK22:AL22"/>
    <mergeCell ref="U23:V23"/>
    <mergeCell ref="AK23:AL23"/>
    <mergeCell ref="U24:V24"/>
    <mergeCell ref="AK24:AL24"/>
    <mergeCell ref="U19:V19"/>
    <mergeCell ref="AK19:AL19"/>
    <mergeCell ref="AM21:AN21"/>
    <mergeCell ref="U20:V20"/>
    <mergeCell ref="AK20:AL20"/>
    <mergeCell ref="U21:V21"/>
    <mergeCell ref="AK21:AL21"/>
    <mergeCell ref="U11:V11"/>
    <mergeCell ref="AK11:AL11"/>
    <mergeCell ref="U12:U17"/>
    <mergeCell ref="AL12:AL17"/>
    <mergeCell ref="U18:V18"/>
    <mergeCell ref="AK18:AL18"/>
    <mergeCell ref="U8:V8"/>
    <mergeCell ref="AK8:AL8"/>
    <mergeCell ref="U9:V9"/>
    <mergeCell ref="AK9:AL9"/>
    <mergeCell ref="U10:V10"/>
    <mergeCell ref="AK10:AL10"/>
    <mergeCell ref="AE4:AF4"/>
    <mergeCell ref="AG4:AH4"/>
    <mergeCell ref="AI4:AJ4"/>
    <mergeCell ref="AK4:AL7"/>
    <mergeCell ref="W5:X5"/>
    <mergeCell ref="Y5:Z5"/>
    <mergeCell ref="AA5:AB5"/>
    <mergeCell ref="AC5:AD5"/>
    <mergeCell ref="AE5:AF5"/>
    <mergeCell ref="AG5:AH5"/>
    <mergeCell ref="A28:B28"/>
    <mergeCell ref="S28:T28"/>
    <mergeCell ref="A8:B8"/>
    <mergeCell ref="U3:W3"/>
    <mergeCell ref="AJ3:AL3"/>
    <mergeCell ref="U4:V7"/>
    <mergeCell ref="Y4:Z4"/>
    <mergeCell ref="AA4:AB4"/>
    <mergeCell ref="W4:X4"/>
    <mergeCell ref="AC4:AD4"/>
    <mergeCell ref="A25:B25"/>
    <mergeCell ref="S25:T25"/>
    <mergeCell ref="A26:B26"/>
    <mergeCell ref="S26:T26"/>
    <mergeCell ref="A27:B27"/>
    <mergeCell ref="S27:T27"/>
    <mergeCell ref="A22:B22"/>
    <mergeCell ref="S22:T22"/>
    <mergeCell ref="A23:B23"/>
    <mergeCell ref="S23:T23"/>
    <mergeCell ref="A24:B24"/>
    <mergeCell ref="S24:T24"/>
    <mergeCell ref="A19:B19"/>
    <mergeCell ref="S19:T19"/>
    <mergeCell ref="A20:B20"/>
    <mergeCell ref="S20:T20"/>
    <mergeCell ref="A21:B21"/>
    <mergeCell ref="S21:T21"/>
    <mergeCell ref="A11:B11"/>
    <mergeCell ref="S11:T11"/>
    <mergeCell ref="A12:A17"/>
    <mergeCell ref="T12:T17"/>
    <mergeCell ref="A18:B18"/>
    <mergeCell ref="S18:T18"/>
    <mergeCell ref="S8:T8"/>
    <mergeCell ref="A9:B9"/>
    <mergeCell ref="S9:T9"/>
    <mergeCell ref="A10:B10"/>
    <mergeCell ref="S10:T10"/>
    <mergeCell ref="M4:N4"/>
    <mergeCell ref="O4:P4"/>
    <mergeCell ref="Q4:R4"/>
    <mergeCell ref="S4:T7"/>
    <mergeCell ref="C5:D5"/>
    <mergeCell ref="E5:F5"/>
    <mergeCell ref="G5:H5"/>
    <mergeCell ref="I5:J5"/>
    <mergeCell ref="K5:L5"/>
    <mergeCell ref="M5:N5"/>
    <mergeCell ref="BC3:BE3"/>
    <mergeCell ref="A1:T1"/>
    <mergeCell ref="A2:T2"/>
    <mergeCell ref="A3:C3"/>
    <mergeCell ref="S3:T3"/>
    <mergeCell ref="A4:B7"/>
    <mergeCell ref="C4:D4"/>
    <mergeCell ref="E4:F4"/>
    <mergeCell ref="G4:H4"/>
    <mergeCell ref="I4:J4"/>
    <mergeCell ref="K4:L4"/>
    <mergeCell ref="O5:P5"/>
    <mergeCell ref="Q5:R5"/>
    <mergeCell ref="AI5:AJ5"/>
  </mergeCells>
  <printOptions horizontalCentered="1"/>
  <pageMargins left="1" right="1" top="1" bottom="1" header="1" footer="1"/>
  <pageSetup paperSize="9" scale="80" firstPageNumber="54" orientation="landscape" useFirstPageNumber="1"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tabColor rgb="FFFF0000"/>
  </sheetPr>
  <dimension ref="A1:AR48"/>
  <sheetViews>
    <sheetView rightToLeft="1" view="pageBreakPreview" topLeftCell="I1" zoomScale="70" zoomScaleNormal="75" zoomScaleSheetLayoutView="70" workbookViewId="0">
      <selection activeCell="AA4" sqref="AA4:AC4"/>
    </sheetView>
  </sheetViews>
  <sheetFormatPr defaultRowHeight="12.75"/>
  <cols>
    <col min="1" max="1" width="3.85546875" style="133" customWidth="1"/>
    <col min="2" max="2" width="11.140625" style="133" customWidth="1"/>
    <col min="3" max="4" width="11.85546875" style="133" customWidth="1"/>
    <col min="5" max="5" width="10.28515625" style="133" customWidth="1"/>
    <col min="6" max="6" width="11.5703125" style="133" customWidth="1"/>
    <col min="7" max="7" width="7.42578125" style="133" customWidth="1"/>
    <col min="8" max="9" width="10.28515625" style="133" customWidth="1"/>
    <col min="10" max="10" width="7.28515625" style="133" customWidth="1"/>
    <col min="11" max="12" width="10.28515625" style="133" customWidth="1"/>
    <col min="13" max="13" width="9.85546875" style="133" customWidth="1"/>
    <col min="14" max="14" width="9.140625" style="133" customWidth="1"/>
    <col min="15" max="15" width="16.28515625" style="133" customWidth="1"/>
    <col min="16" max="16" width="4.140625" style="133" customWidth="1"/>
    <col min="17" max="17" width="4.7109375" style="133" customWidth="1"/>
    <col min="18" max="18" width="11.85546875" style="133" customWidth="1"/>
    <col min="19" max="19" width="7.85546875" style="133" customWidth="1"/>
    <col min="20" max="20" width="9.28515625" style="133" customWidth="1"/>
    <col min="21" max="21" width="9.42578125" style="133" customWidth="1"/>
    <col min="22" max="22" width="10.7109375" style="133" customWidth="1"/>
    <col min="23" max="23" width="9.140625" style="133" customWidth="1"/>
    <col min="24" max="24" width="9.7109375" style="133" customWidth="1"/>
    <col min="25" max="25" width="10.7109375" style="133" customWidth="1"/>
    <col min="26" max="26" width="9.7109375" style="133" customWidth="1"/>
    <col min="27" max="28" width="10.7109375" style="133" customWidth="1"/>
    <col min="29" max="29" width="9.7109375" style="133" customWidth="1"/>
    <col min="30" max="39" width="0" style="133" hidden="1" customWidth="1"/>
    <col min="40" max="40" width="15.85546875" style="133" customWidth="1"/>
    <col min="41" max="41" width="4.28515625" style="133" customWidth="1"/>
    <col min="42" max="16384" width="9.140625" style="133"/>
  </cols>
  <sheetData>
    <row r="1" spans="1:44" ht="24" customHeight="1">
      <c r="A1" s="1252" t="s">
        <v>1189</v>
      </c>
      <c r="B1" s="1252"/>
      <c r="C1" s="1252"/>
      <c r="D1" s="1252"/>
      <c r="E1" s="1252"/>
      <c r="F1" s="1252"/>
      <c r="G1" s="1252"/>
      <c r="H1" s="1252"/>
      <c r="I1" s="1252"/>
      <c r="J1" s="1252"/>
      <c r="K1" s="1252"/>
      <c r="L1" s="1252"/>
      <c r="M1" s="1252"/>
      <c r="N1" s="1252"/>
      <c r="O1" s="1252"/>
      <c r="P1" s="1252"/>
      <c r="Q1" s="363"/>
      <c r="R1" s="363"/>
      <c r="S1" s="363"/>
      <c r="T1" s="363"/>
      <c r="U1" s="363"/>
      <c r="V1" s="363"/>
      <c r="W1" s="363"/>
      <c r="X1" s="363"/>
      <c r="Y1" s="363"/>
      <c r="Z1" s="363"/>
      <c r="AA1" s="363"/>
      <c r="AB1" s="363"/>
      <c r="AC1" s="363"/>
      <c r="AD1" s="363"/>
      <c r="AE1" s="363"/>
      <c r="AF1" s="363"/>
      <c r="AG1" s="363"/>
      <c r="AH1" s="363"/>
      <c r="AI1" s="363"/>
      <c r="AJ1" s="363"/>
      <c r="AK1" s="363"/>
      <c r="AL1" s="363"/>
      <c r="AM1" s="363"/>
      <c r="AN1" s="363"/>
      <c r="AO1" s="363"/>
    </row>
    <row r="2" spans="1:44" ht="21" customHeight="1">
      <c r="A2" s="1253" t="s">
        <v>716</v>
      </c>
      <c r="B2" s="1253"/>
      <c r="C2" s="1253"/>
      <c r="D2" s="1253"/>
      <c r="E2" s="1253"/>
      <c r="F2" s="1253"/>
      <c r="G2" s="1253"/>
      <c r="H2" s="1253"/>
      <c r="I2" s="1253"/>
      <c r="J2" s="1253"/>
      <c r="K2" s="1253"/>
      <c r="L2" s="1253"/>
      <c r="M2" s="1253"/>
      <c r="N2" s="1253"/>
      <c r="O2" s="1253"/>
      <c r="P2" s="1253"/>
      <c r="Q2" s="363"/>
      <c r="R2" s="363"/>
      <c r="S2" s="363"/>
      <c r="T2" s="363"/>
      <c r="U2" s="363"/>
      <c r="V2" s="363"/>
      <c r="W2" s="363"/>
      <c r="X2" s="363"/>
      <c r="Y2" s="363"/>
      <c r="Z2" s="363"/>
      <c r="AA2" s="363"/>
      <c r="AB2" s="363"/>
      <c r="AC2" s="363"/>
      <c r="AD2" s="363"/>
      <c r="AE2" s="363"/>
      <c r="AF2" s="363"/>
      <c r="AG2" s="363"/>
      <c r="AH2" s="363"/>
      <c r="AI2" s="363"/>
      <c r="AJ2" s="363"/>
      <c r="AK2" s="363"/>
      <c r="AL2" s="363"/>
      <c r="AM2" s="363"/>
      <c r="AN2" s="363"/>
      <c r="AO2" s="363"/>
    </row>
    <row r="3" spans="1:44" s="174" customFormat="1" ht="19.5" customHeight="1" thickBot="1">
      <c r="A3" s="1268" t="s">
        <v>900</v>
      </c>
      <c r="B3" s="1268"/>
      <c r="C3" s="170"/>
      <c r="D3" s="170"/>
      <c r="E3" s="170"/>
      <c r="F3" s="170"/>
      <c r="G3" s="170"/>
      <c r="H3" s="170"/>
      <c r="I3" s="170"/>
      <c r="J3" s="170"/>
      <c r="K3" s="170"/>
      <c r="L3" s="170"/>
      <c r="M3" s="170"/>
      <c r="N3" s="170"/>
      <c r="O3" s="1269" t="s">
        <v>901</v>
      </c>
      <c r="P3" s="1269"/>
      <c r="Q3" s="1268" t="s">
        <v>902</v>
      </c>
      <c r="R3" s="1268"/>
      <c r="S3" s="170"/>
      <c r="T3" s="179"/>
      <c r="U3" s="179"/>
      <c r="V3" s="128"/>
      <c r="W3" s="128"/>
      <c r="X3" s="128"/>
      <c r="Y3" s="128"/>
      <c r="Z3" s="128"/>
      <c r="AA3" s="128"/>
      <c r="AB3" s="128"/>
      <c r="AC3" s="128"/>
      <c r="AD3" s="180"/>
      <c r="AE3" s="180"/>
      <c r="AF3" s="180"/>
      <c r="AG3" s="180"/>
      <c r="AH3" s="180"/>
      <c r="AI3" s="180"/>
      <c r="AJ3" s="180"/>
      <c r="AK3" s="180"/>
      <c r="AL3" s="180"/>
      <c r="AM3" s="180"/>
      <c r="AN3" s="1269" t="s">
        <v>903</v>
      </c>
      <c r="AO3" s="1269"/>
    </row>
    <row r="4" spans="1:44" ht="22.5" customHeight="1" thickTop="1">
      <c r="A4" s="1254" t="s">
        <v>40</v>
      </c>
      <c r="B4" s="1254"/>
      <c r="C4" s="1254" t="s">
        <v>407</v>
      </c>
      <c r="D4" s="1254"/>
      <c r="E4" s="1254" t="s">
        <v>607</v>
      </c>
      <c r="F4" s="1254"/>
      <c r="G4" s="1254" t="s">
        <v>406</v>
      </c>
      <c r="H4" s="1254"/>
      <c r="I4" s="1270" t="s">
        <v>409</v>
      </c>
      <c r="J4" s="1270"/>
      <c r="K4" s="1254" t="s">
        <v>410</v>
      </c>
      <c r="L4" s="1254"/>
      <c r="M4" s="1254"/>
      <c r="N4" s="1254"/>
      <c r="O4" s="1271" t="s">
        <v>168</v>
      </c>
      <c r="P4" s="1271"/>
      <c r="Q4" s="1254" t="s">
        <v>40</v>
      </c>
      <c r="R4" s="1254"/>
      <c r="S4" s="1254" t="s">
        <v>411</v>
      </c>
      <c r="T4" s="1254"/>
      <c r="U4" s="1254"/>
      <c r="V4" s="1254"/>
      <c r="W4" s="1254"/>
      <c r="X4" s="1254"/>
      <c r="Y4" s="1254" t="s">
        <v>386</v>
      </c>
      <c r="Z4" s="1254"/>
      <c r="AA4" s="1254" t="s">
        <v>1335</v>
      </c>
      <c r="AB4" s="1254"/>
      <c r="AC4" s="1254"/>
      <c r="AD4" s="413"/>
      <c r="AE4" s="413"/>
      <c r="AF4" s="413"/>
      <c r="AG4" s="413"/>
      <c r="AH4" s="413"/>
      <c r="AI4" s="413"/>
      <c r="AJ4" s="413"/>
      <c r="AK4" s="413"/>
      <c r="AL4" s="413"/>
      <c r="AM4" s="413"/>
      <c r="AN4" s="1271" t="s">
        <v>168</v>
      </c>
      <c r="AO4" s="1271"/>
      <c r="AP4" s="206"/>
      <c r="AQ4" s="206"/>
      <c r="AR4" s="177"/>
    </row>
    <row r="5" spans="1:44" ht="21.75" customHeight="1">
      <c r="A5" s="1263"/>
      <c r="B5" s="1263"/>
      <c r="C5" s="1273" t="s">
        <v>413</v>
      </c>
      <c r="D5" s="1273"/>
      <c r="E5" s="1273" t="s">
        <v>414</v>
      </c>
      <c r="F5" s="1273"/>
      <c r="G5" s="1273" t="s">
        <v>412</v>
      </c>
      <c r="H5" s="1273"/>
      <c r="I5" s="1273" t="s">
        <v>415</v>
      </c>
      <c r="J5" s="1273"/>
      <c r="K5" s="1256" t="s">
        <v>416</v>
      </c>
      <c r="L5" s="1256"/>
      <c r="M5" s="1256"/>
      <c r="N5" s="1256"/>
      <c r="O5" s="1272"/>
      <c r="P5" s="1272"/>
      <c r="Q5" s="1263"/>
      <c r="R5" s="1263"/>
      <c r="S5" s="1256" t="s">
        <v>417</v>
      </c>
      <c r="T5" s="1256"/>
      <c r="U5" s="1256"/>
      <c r="V5" s="1256"/>
      <c r="W5" s="1256"/>
      <c r="X5" s="1256"/>
      <c r="Y5" s="1256" t="s">
        <v>418</v>
      </c>
      <c r="Z5" s="1256"/>
      <c r="AA5" s="1256" t="s">
        <v>169</v>
      </c>
      <c r="AB5" s="1256"/>
      <c r="AC5" s="1256"/>
      <c r="AD5" s="414"/>
      <c r="AE5" s="414"/>
      <c r="AF5" s="414"/>
      <c r="AG5" s="414"/>
      <c r="AH5" s="414"/>
      <c r="AI5" s="414"/>
      <c r="AJ5" s="414"/>
      <c r="AK5" s="414"/>
      <c r="AL5" s="414"/>
      <c r="AM5" s="414"/>
      <c r="AN5" s="1272"/>
      <c r="AO5" s="1272"/>
      <c r="AP5" s="206"/>
      <c r="AQ5" s="206"/>
      <c r="AR5" s="177"/>
    </row>
    <row r="6" spans="1:44" ht="18.75" customHeight="1">
      <c r="A6" s="1263"/>
      <c r="B6" s="1263"/>
      <c r="C6" s="1263" t="s">
        <v>102</v>
      </c>
      <c r="D6" s="1263" t="s">
        <v>103</v>
      </c>
      <c r="E6" s="1263" t="s">
        <v>102</v>
      </c>
      <c r="F6" s="1263" t="s">
        <v>103</v>
      </c>
      <c r="G6" s="1263" t="s">
        <v>102</v>
      </c>
      <c r="H6" s="1263" t="s">
        <v>103</v>
      </c>
      <c r="I6" s="1263" t="s">
        <v>102</v>
      </c>
      <c r="J6" s="1263" t="s">
        <v>103</v>
      </c>
      <c r="K6" s="1263" t="s">
        <v>419</v>
      </c>
      <c r="L6" s="1263"/>
      <c r="M6" s="1263" t="s">
        <v>420</v>
      </c>
      <c r="N6" s="1263"/>
      <c r="O6" s="1272"/>
      <c r="P6" s="1272"/>
      <c r="Q6" s="1263"/>
      <c r="R6" s="1263"/>
      <c r="S6" s="1263" t="s">
        <v>421</v>
      </c>
      <c r="T6" s="1263"/>
      <c r="U6" s="1263" t="s">
        <v>422</v>
      </c>
      <c r="V6" s="1263"/>
      <c r="W6" s="1263" t="s">
        <v>423</v>
      </c>
      <c r="X6" s="1263"/>
      <c r="Y6" s="1263" t="s">
        <v>102</v>
      </c>
      <c r="Z6" s="1263" t="s">
        <v>103</v>
      </c>
      <c r="AA6" s="1263" t="s">
        <v>102</v>
      </c>
      <c r="AB6" s="1263" t="s">
        <v>103</v>
      </c>
      <c r="AC6" s="1263" t="s">
        <v>35</v>
      </c>
      <c r="AD6" s="414"/>
      <c r="AE6" s="414"/>
      <c r="AF6" s="414"/>
      <c r="AG6" s="414"/>
      <c r="AH6" s="414"/>
      <c r="AI6" s="414"/>
      <c r="AJ6" s="414"/>
      <c r="AK6" s="414"/>
      <c r="AL6" s="414"/>
      <c r="AM6" s="414"/>
      <c r="AN6" s="1272"/>
      <c r="AO6" s="1272"/>
      <c r="AP6" s="206"/>
      <c r="AQ6" s="206"/>
      <c r="AR6" s="177"/>
    </row>
    <row r="7" spans="1:44" ht="23.25" customHeight="1">
      <c r="A7" s="1263"/>
      <c r="B7" s="1263"/>
      <c r="C7" s="1263"/>
      <c r="D7" s="1263"/>
      <c r="E7" s="1263"/>
      <c r="F7" s="1263"/>
      <c r="G7" s="1263"/>
      <c r="H7" s="1263"/>
      <c r="I7" s="1263"/>
      <c r="J7" s="1263"/>
      <c r="K7" s="1256" t="s">
        <v>424</v>
      </c>
      <c r="L7" s="1256"/>
      <c r="M7" s="1273" t="s">
        <v>425</v>
      </c>
      <c r="N7" s="1273"/>
      <c r="O7" s="1272"/>
      <c r="P7" s="1272"/>
      <c r="Q7" s="1263"/>
      <c r="R7" s="1263"/>
      <c r="S7" s="1256" t="s">
        <v>426</v>
      </c>
      <c r="T7" s="1256"/>
      <c r="U7" s="1256" t="s">
        <v>427</v>
      </c>
      <c r="V7" s="1256"/>
      <c r="W7" s="1256" t="s">
        <v>428</v>
      </c>
      <c r="X7" s="1256"/>
      <c r="Y7" s="1263"/>
      <c r="Z7" s="1263"/>
      <c r="AA7" s="1263"/>
      <c r="AB7" s="1263"/>
      <c r="AC7" s="1263"/>
      <c r="AD7" s="414"/>
      <c r="AE7" s="414"/>
      <c r="AF7" s="414"/>
      <c r="AG7" s="414"/>
      <c r="AH7" s="414"/>
      <c r="AI7" s="414"/>
      <c r="AJ7" s="414"/>
      <c r="AK7" s="414"/>
      <c r="AL7" s="414"/>
      <c r="AM7" s="414"/>
      <c r="AN7" s="1272"/>
      <c r="AO7" s="1272"/>
      <c r="AP7" s="206"/>
      <c r="AQ7" s="206"/>
      <c r="AR7" s="177"/>
    </row>
    <row r="8" spans="1:44" ht="18" customHeight="1">
      <c r="A8" s="1263"/>
      <c r="B8" s="1263"/>
      <c r="C8" s="1263"/>
      <c r="D8" s="1263"/>
      <c r="E8" s="1263"/>
      <c r="F8" s="1263"/>
      <c r="G8" s="1263"/>
      <c r="H8" s="1263"/>
      <c r="I8" s="1263"/>
      <c r="J8" s="1263"/>
      <c r="K8" s="127" t="s">
        <v>340</v>
      </c>
      <c r="L8" s="127" t="s">
        <v>103</v>
      </c>
      <c r="M8" s="127" t="s">
        <v>102</v>
      </c>
      <c r="N8" s="127" t="s">
        <v>103</v>
      </c>
      <c r="O8" s="1272"/>
      <c r="P8" s="1272"/>
      <c r="Q8" s="1263"/>
      <c r="R8" s="1263"/>
      <c r="S8" s="359" t="s">
        <v>102</v>
      </c>
      <c r="T8" s="359" t="s">
        <v>103</v>
      </c>
      <c r="U8" s="359" t="s">
        <v>102</v>
      </c>
      <c r="V8" s="359" t="s">
        <v>103</v>
      </c>
      <c r="W8" s="359" t="s">
        <v>102</v>
      </c>
      <c r="X8" s="359" t="s">
        <v>103</v>
      </c>
      <c r="Y8" s="1263"/>
      <c r="Z8" s="1263"/>
      <c r="AA8" s="1263"/>
      <c r="AB8" s="1263"/>
      <c r="AC8" s="1263"/>
      <c r="AD8" s="414"/>
      <c r="AE8" s="414"/>
      <c r="AF8" s="414"/>
      <c r="AG8" s="414"/>
      <c r="AH8" s="414"/>
      <c r="AI8" s="414"/>
      <c r="AJ8" s="414"/>
      <c r="AK8" s="414"/>
      <c r="AL8" s="414"/>
      <c r="AM8" s="414"/>
      <c r="AN8" s="1272"/>
      <c r="AO8" s="1272"/>
      <c r="AP8" s="206"/>
      <c r="AQ8" s="206"/>
      <c r="AR8" s="177"/>
    </row>
    <row r="9" spans="1:44" ht="21.75" customHeight="1" thickBot="1">
      <c r="A9" s="1263"/>
      <c r="B9" s="1263"/>
      <c r="C9" s="411" t="s">
        <v>318</v>
      </c>
      <c r="D9" s="411" t="s">
        <v>319</v>
      </c>
      <c r="E9" s="411" t="s">
        <v>318</v>
      </c>
      <c r="F9" s="411" t="s">
        <v>319</v>
      </c>
      <c r="G9" s="411" t="s">
        <v>318</v>
      </c>
      <c r="H9" s="411" t="s">
        <v>319</v>
      </c>
      <c r="I9" s="411" t="s">
        <v>318</v>
      </c>
      <c r="J9" s="411" t="s">
        <v>319</v>
      </c>
      <c r="K9" s="411" t="s">
        <v>318</v>
      </c>
      <c r="L9" s="411" t="s">
        <v>319</v>
      </c>
      <c r="M9" s="411" t="s">
        <v>318</v>
      </c>
      <c r="N9" s="411" t="s">
        <v>319</v>
      </c>
      <c r="O9" s="1272"/>
      <c r="P9" s="1272"/>
      <c r="Q9" s="1263"/>
      <c r="R9" s="1263"/>
      <c r="S9" s="411" t="s">
        <v>318</v>
      </c>
      <c r="T9" s="411" t="s">
        <v>319</v>
      </c>
      <c r="U9" s="411" t="s">
        <v>318</v>
      </c>
      <c r="V9" s="411" t="s">
        <v>319</v>
      </c>
      <c r="W9" s="411" t="s">
        <v>318</v>
      </c>
      <c r="X9" s="411" t="s">
        <v>319</v>
      </c>
      <c r="Y9" s="1021" t="s">
        <v>318</v>
      </c>
      <c r="Z9" s="1021" t="s">
        <v>319</v>
      </c>
      <c r="AA9" s="1021" t="s">
        <v>318</v>
      </c>
      <c r="AB9" s="1021" t="s">
        <v>319</v>
      </c>
      <c r="AC9" s="1021" t="s">
        <v>169</v>
      </c>
      <c r="AD9" s="414"/>
      <c r="AE9" s="414"/>
      <c r="AF9" s="414"/>
      <c r="AG9" s="414"/>
      <c r="AH9" s="414"/>
      <c r="AI9" s="414"/>
      <c r="AJ9" s="414"/>
      <c r="AK9" s="414"/>
      <c r="AL9" s="414"/>
      <c r="AM9" s="414"/>
      <c r="AN9" s="1272"/>
      <c r="AO9" s="1272"/>
      <c r="AP9" s="206"/>
      <c r="AQ9" s="206"/>
      <c r="AR9" s="177"/>
    </row>
    <row r="10" spans="1:44" ht="18" customHeight="1">
      <c r="A10" s="1266" t="s">
        <v>52</v>
      </c>
      <c r="B10" s="1266"/>
      <c r="C10" s="326">
        <v>800</v>
      </c>
      <c r="D10" s="326">
        <v>2438</v>
      </c>
      <c r="E10" s="326">
        <v>1952</v>
      </c>
      <c r="F10" s="326">
        <v>3280</v>
      </c>
      <c r="G10" s="326">
        <v>346</v>
      </c>
      <c r="H10" s="326">
        <v>264</v>
      </c>
      <c r="I10" s="326">
        <v>433</v>
      </c>
      <c r="J10" s="326">
        <v>294</v>
      </c>
      <c r="K10" s="326">
        <v>2652</v>
      </c>
      <c r="L10" s="326">
        <v>1793</v>
      </c>
      <c r="M10" s="326">
        <v>899</v>
      </c>
      <c r="N10" s="326">
        <v>780</v>
      </c>
      <c r="O10" s="1274" t="s">
        <v>583</v>
      </c>
      <c r="P10" s="1274"/>
      <c r="Q10" s="1266" t="s">
        <v>52</v>
      </c>
      <c r="R10" s="1266"/>
      <c r="S10" s="326">
        <v>1</v>
      </c>
      <c r="T10" s="326">
        <v>2</v>
      </c>
      <c r="U10" s="326">
        <v>25</v>
      </c>
      <c r="V10" s="326">
        <v>22</v>
      </c>
      <c r="W10" s="326">
        <v>4</v>
      </c>
      <c r="X10" s="326">
        <v>0</v>
      </c>
      <c r="Y10" s="326">
        <v>2</v>
      </c>
      <c r="Z10" s="326">
        <v>1</v>
      </c>
      <c r="AA10" s="326">
        <f>Y10+W10+U10+S10+M10+K10+I10+G10+E10+C10</f>
        <v>7114</v>
      </c>
      <c r="AB10" s="326">
        <f>Z10+X10+V10+T10+N10+L10+J10+H10+F10+D10</f>
        <v>8874</v>
      </c>
      <c r="AC10" s="326">
        <f>AB10+AA10</f>
        <v>15988</v>
      </c>
      <c r="AD10" s="415"/>
      <c r="AE10" s="415"/>
      <c r="AF10" s="415"/>
      <c r="AG10" s="415"/>
      <c r="AH10" s="415"/>
      <c r="AI10" s="415"/>
      <c r="AJ10" s="415"/>
      <c r="AK10" s="415"/>
      <c r="AL10" s="415"/>
      <c r="AM10" s="415"/>
      <c r="AN10" s="1274" t="s">
        <v>583</v>
      </c>
      <c r="AO10" s="1274"/>
      <c r="AP10" s="206"/>
      <c r="AQ10" s="206"/>
      <c r="AR10" s="177"/>
    </row>
    <row r="11" spans="1:44" ht="18" customHeight="1">
      <c r="A11" s="1255" t="s">
        <v>53</v>
      </c>
      <c r="B11" s="1255"/>
      <c r="C11" s="157">
        <v>309</v>
      </c>
      <c r="D11" s="157">
        <v>784</v>
      </c>
      <c r="E11" s="157">
        <v>2267</v>
      </c>
      <c r="F11" s="157">
        <v>5002</v>
      </c>
      <c r="G11" s="157">
        <v>459</v>
      </c>
      <c r="H11" s="157">
        <v>1228</v>
      </c>
      <c r="I11" s="157">
        <v>28</v>
      </c>
      <c r="J11" s="157">
        <v>32</v>
      </c>
      <c r="K11" s="157">
        <v>1874</v>
      </c>
      <c r="L11" s="157">
        <v>1370</v>
      </c>
      <c r="M11" s="157">
        <v>331</v>
      </c>
      <c r="N11" s="157">
        <v>141</v>
      </c>
      <c r="O11" s="1186" t="s">
        <v>284</v>
      </c>
      <c r="P11" s="1186"/>
      <c r="Q11" s="1255" t="s">
        <v>53</v>
      </c>
      <c r="R11" s="1255"/>
      <c r="S11" s="157">
        <v>16</v>
      </c>
      <c r="T11" s="157">
        <v>50</v>
      </c>
      <c r="U11" s="157">
        <v>96</v>
      </c>
      <c r="V11" s="157">
        <v>38</v>
      </c>
      <c r="W11" s="157">
        <v>22</v>
      </c>
      <c r="X11" s="157">
        <v>2</v>
      </c>
      <c r="Y11" s="157">
        <v>51</v>
      </c>
      <c r="Z11" s="157">
        <v>145</v>
      </c>
      <c r="AA11" s="157">
        <f t="shared" ref="AA11:AA30" si="0">Y11+W11+U11+S11+M11+K11+I11+G11+E11+C11</f>
        <v>5453</v>
      </c>
      <c r="AB11" s="157">
        <f t="shared" ref="AB11:AB30" si="1">Z11+X11+V11+T11+N11+L11+J11+H11+F11+D11</f>
        <v>8792</v>
      </c>
      <c r="AC11" s="157">
        <f t="shared" ref="AC11:AC30" si="2">AB11+AA11</f>
        <v>14245</v>
      </c>
      <c r="AD11" s="226"/>
      <c r="AE11" s="226"/>
      <c r="AF11" s="226"/>
      <c r="AG11" s="226"/>
      <c r="AH11" s="226"/>
      <c r="AI11" s="226"/>
      <c r="AJ11" s="226"/>
      <c r="AK11" s="226"/>
      <c r="AL11" s="226"/>
      <c r="AM11" s="226"/>
      <c r="AN11" s="1186" t="s">
        <v>284</v>
      </c>
      <c r="AO11" s="1186"/>
      <c r="AP11" s="206"/>
      <c r="AQ11" s="206"/>
      <c r="AR11" s="177"/>
    </row>
    <row r="12" spans="1:44" ht="18" customHeight="1">
      <c r="A12" s="1255" t="s">
        <v>54</v>
      </c>
      <c r="B12" s="1255"/>
      <c r="C12" s="157">
        <v>377</v>
      </c>
      <c r="D12" s="157">
        <v>962</v>
      </c>
      <c r="E12" s="157">
        <v>1357</v>
      </c>
      <c r="F12" s="157">
        <v>3113</v>
      </c>
      <c r="G12" s="157">
        <v>414</v>
      </c>
      <c r="H12" s="157">
        <v>916</v>
      </c>
      <c r="I12" s="157">
        <v>61</v>
      </c>
      <c r="J12" s="157">
        <v>83</v>
      </c>
      <c r="K12" s="157">
        <v>1108</v>
      </c>
      <c r="L12" s="157">
        <v>1141</v>
      </c>
      <c r="M12" s="157">
        <v>371</v>
      </c>
      <c r="N12" s="157">
        <v>546</v>
      </c>
      <c r="O12" s="1187" t="s">
        <v>175</v>
      </c>
      <c r="P12" s="1187"/>
      <c r="Q12" s="1255" t="s">
        <v>54</v>
      </c>
      <c r="R12" s="1255"/>
      <c r="S12" s="157">
        <v>17</v>
      </c>
      <c r="T12" s="157">
        <v>7</v>
      </c>
      <c r="U12" s="157">
        <v>52</v>
      </c>
      <c r="V12" s="157">
        <v>15</v>
      </c>
      <c r="W12" s="157">
        <v>10</v>
      </c>
      <c r="X12" s="157">
        <v>2</v>
      </c>
      <c r="Y12" s="157">
        <v>89</v>
      </c>
      <c r="Z12" s="157">
        <v>260</v>
      </c>
      <c r="AA12" s="157">
        <f t="shared" si="0"/>
        <v>3856</v>
      </c>
      <c r="AB12" s="157">
        <f t="shared" si="1"/>
        <v>7045</v>
      </c>
      <c r="AC12" s="157">
        <f t="shared" si="2"/>
        <v>10901</v>
      </c>
      <c r="AD12" s="226"/>
      <c r="AE12" s="226"/>
      <c r="AF12" s="226"/>
      <c r="AG12" s="226"/>
      <c r="AH12" s="226"/>
      <c r="AI12" s="226"/>
      <c r="AJ12" s="226"/>
      <c r="AK12" s="226"/>
      <c r="AL12" s="226"/>
      <c r="AM12" s="226"/>
      <c r="AN12" s="1187" t="s">
        <v>175</v>
      </c>
      <c r="AO12" s="1187"/>
      <c r="AP12" s="206"/>
      <c r="AQ12" s="206"/>
      <c r="AR12" s="177"/>
    </row>
    <row r="13" spans="1:44" ht="18" customHeight="1">
      <c r="A13" s="1255" t="s">
        <v>55</v>
      </c>
      <c r="B13" s="1255"/>
      <c r="C13" s="157">
        <v>275</v>
      </c>
      <c r="D13" s="157">
        <v>893</v>
      </c>
      <c r="E13" s="157">
        <v>3217</v>
      </c>
      <c r="F13" s="157">
        <v>6427</v>
      </c>
      <c r="G13" s="157">
        <v>246</v>
      </c>
      <c r="H13" s="157">
        <v>502</v>
      </c>
      <c r="I13" s="157">
        <v>52</v>
      </c>
      <c r="J13" s="157">
        <v>123</v>
      </c>
      <c r="K13" s="157">
        <v>2320</v>
      </c>
      <c r="L13" s="157">
        <v>3071</v>
      </c>
      <c r="M13" s="157">
        <v>202</v>
      </c>
      <c r="N13" s="157">
        <v>354</v>
      </c>
      <c r="O13" s="1187" t="s">
        <v>676</v>
      </c>
      <c r="P13" s="1187"/>
      <c r="Q13" s="1255" t="s">
        <v>55</v>
      </c>
      <c r="R13" s="1255"/>
      <c r="S13" s="157">
        <v>1</v>
      </c>
      <c r="T13" s="157">
        <v>4</v>
      </c>
      <c r="U13" s="157">
        <v>58</v>
      </c>
      <c r="V13" s="157">
        <v>49</v>
      </c>
      <c r="W13" s="157">
        <v>7</v>
      </c>
      <c r="X13" s="157">
        <v>7</v>
      </c>
      <c r="Y13" s="157">
        <v>111</v>
      </c>
      <c r="Z13" s="157">
        <v>348</v>
      </c>
      <c r="AA13" s="157">
        <f t="shared" si="0"/>
        <v>6489</v>
      </c>
      <c r="AB13" s="157">
        <f t="shared" si="1"/>
        <v>11778</v>
      </c>
      <c r="AC13" s="157">
        <f t="shared" si="2"/>
        <v>18267</v>
      </c>
      <c r="AD13" s="226"/>
      <c r="AE13" s="226"/>
      <c r="AF13" s="226"/>
      <c r="AG13" s="226"/>
      <c r="AH13" s="226"/>
      <c r="AI13" s="226"/>
      <c r="AJ13" s="226"/>
      <c r="AK13" s="226"/>
      <c r="AL13" s="226"/>
      <c r="AM13" s="226"/>
      <c r="AN13" s="1187" t="s">
        <v>676</v>
      </c>
      <c r="AO13" s="1187"/>
      <c r="AP13" s="206"/>
      <c r="AQ13" s="206"/>
      <c r="AR13" s="177"/>
    </row>
    <row r="14" spans="1:44" ht="18" customHeight="1">
      <c r="A14" s="1189" t="s">
        <v>283</v>
      </c>
      <c r="B14" s="355" t="s">
        <v>270</v>
      </c>
      <c r="C14" s="157">
        <v>18</v>
      </c>
      <c r="D14" s="157">
        <v>1020</v>
      </c>
      <c r="E14" s="157">
        <v>748</v>
      </c>
      <c r="F14" s="157">
        <v>4022</v>
      </c>
      <c r="G14" s="157">
        <v>73</v>
      </c>
      <c r="H14" s="157">
        <v>188</v>
      </c>
      <c r="I14" s="157">
        <v>146</v>
      </c>
      <c r="J14" s="157">
        <v>1023</v>
      </c>
      <c r="K14" s="157">
        <v>822</v>
      </c>
      <c r="L14" s="157">
        <v>3327</v>
      </c>
      <c r="M14" s="157">
        <v>154</v>
      </c>
      <c r="N14" s="157">
        <v>740</v>
      </c>
      <c r="O14" s="364" t="s">
        <v>288</v>
      </c>
      <c r="P14" s="1226" t="s">
        <v>167</v>
      </c>
      <c r="Q14" s="1189" t="s">
        <v>283</v>
      </c>
      <c r="R14" s="355" t="s">
        <v>270</v>
      </c>
      <c r="S14" s="157">
        <v>2</v>
      </c>
      <c r="T14" s="157">
        <v>15</v>
      </c>
      <c r="U14" s="157">
        <v>44</v>
      </c>
      <c r="V14" s="157">
        <v>70</v>
      </c>
      <c r="W14" s="157">
        <v>6</v>
      </c>
      <c r="X14" s="157">
        <v>6</v>
      </c>
      <c r="Y14" s="157">
        <v>10</v>
      </c>
      <c r="Z14" s="157">
        <v>51</v>
      </c>
      <c r="AA14" s="157">
        <f t="shared" si="0"/>
        <v>2023</v>
      </c>
      <c r="AB14" s="157">
        <f t="shared" si="1"/>
        <v>10462</v>
      </c>
      <c r="AC14" s="157">
        <f t="shared" si="2"/>
        <v>12485</v>
      </c>
      <c r="AD14" s="226"/>
      <c r="AE14" s="226"/>
      <c r="AF14" s="226"/>
      <c r="AG14" s="226"/>
      <c r="AH14" s="226"/>
      <c r="AI14" s="226"/>
      <c r="AJ14" s="226"/>
      <c r="AK14" s="226"/>
      <c r="AL14" s="226"/>
      <c r="AM14" s="226"/>
      <c r="AN14" s="364" t="s">
        <v>288</v>
      </c>
      <c r="AO14" s="1226" t="s">
        <v>167</v>
      </c>
      <c r="AP14" s="206"/>
      <c r="AQ14" s="206"/>
      <c r="AR14" s="177"/>
    </row>
    <row r="15" spans="1:44" ht="18" customHeight="1">
      <c r="A15" s="1189"/>
      <c r="B15" s="355" t="s">
        <v>271</v>
      </c>
      <c r="C15" s="157">
        <v>38</v>
      </c>
      <c r="D15" s="157">
        <v>1539</v>
      </c>
      <c r="E15" s="157">
        <v>1451</v>
      </c>
      <c r="F15" s="157">
        <v>5130</v>
      </c>
      <c r="G15" s="157">
        <v>135</v>
      </c>
      <c r="H15" s="157">
        <v>571</v>
      </c>
      <c r="I15" s="157">
        <v>55</v>
      </c>
      <c r="J15" s="157">
        <v>149</v>
      </c>
      <c r="K15" s="157">
        <v>1063</v>
      </c>
      <c r="L15" s="157">
        <v>3513</v>
      </c>
      <c r="M15" s="157">
        <v>342</v>
      </c>
      <c r="N15" s="157">
        <v>1841</v>
      </c>
      <c r="O15" s="364" t="s">
        <v>289</v>
      </c>
      <c r="P15" s="1226"/>
      <c r="Q15" s="1189"/>
      <c r="R15" s="355" t="s">
        <v>271</v>
      </c>
      <c r="S15" s="157">
        <v>3</v>
      </c>
      <c r="T15" s="157">
        <v>7</v>
      </c>
      <c r="U15" s="157">
        <v>16</v>
      </c>
      <c r="V15" s="157">
        <v>30</v>
      </c>
      <c r="W15" s="157">
        <v>0</v>
      </c>
      <c r="X15" s="157">
        <v>0</v>
      </c>
      <c r="Y15" s="157">
        <v>0</v>
      </c>
      <c r="Z15" s="157">
        <v>0</v>
      </c>
      <c r="AA15" s="157">
        <f t="shared" si="0"/>
        <v>3103</v>
      </c>
      <c r="AB15" s="157">
        <f t="shared" si="1"/>
        <v>12780</v>
      </c>
      <c r="AC15" s="157">
        <f t="shared" si="2"/>
        <v>15883</v>
      </c>
      <c r="AD15" s="226"/>
      <c r="AE15" s="226"/>
      <c r="AF15" s="226"/>
      <c r="AG15" s="226"/>
      <c r="AH15" s="226"/>
      <c r="AI15" s="226"/>
      <c r="AJ15" s="226"/>
      <c r="AK15" s="226"/>
      <c r="AL15" s="226"/>
      <c r="AM15" s="226"/>
      <c r="AN15" s="364" t="s">
        <v>289</v>
      </c>
      <c r="AO15" s="1226"/>
      <c r="AP15" s="206"/>
      <c r="AQ15" s="206"/>
      <c r="AR15" s="177"/>
    </row>
    <row r="16" spans="1:44" ht="18" customHeight="1">
      <c r="A16" s="1189"/>
      <c r="B16" s="355" t="s">
        <v>272</v>
      </c>
      <c r="C16" s="157">
        <v>19</v>
      </c>
      <c r="D16" s="157">
        <v>1114</v>
      </c>
      <c r="E16" s="157">
        <v>1374</v>
      </c>
      <c r="F16" s="157">
        <v>2352</v>
      </c>
      <c r="G16" s="157">
        <v>42</v>
      </c>
      <c r="H16" s="157">
        <v>234</v>
      </c>
      <c r="I16" s="157">
        <v>55</v>
      </c>
      <c r="J16" s="157">
        <v>42</v>
      </c>
      <c r="K16" s="157">
        <v>923</v>
      </c>
      <c r="L16" s="157">
        <v>1716</v>
      </c>
      <c r="M16" s="157">
        <v>45</v>
      </c>
      <c r="N16" s="157">
        <v>119</v>
      </c>
      <c r="O16" s="364" t="s">
        <v>290</v>
      </c>
      <c r="P16" s="1226"/>
      <c r="Q16" s="1189"/>
      <c r="R16" s="355" t="s">
        <v>272</v>
      </c>
      <c r="S16" s="157">
        <v>0</v>
      </c>
      <c r="T16" s="157">
        <v>0</v>
      </c>
      <c r="U16" s="157">
        <v>53</v>
      </c>
      <c r="V16" s="157">
        <v>24</v>
      </c>
      <c r="W16" s="157">
        <v>22</v>
      </c>
      <c r="X16" s="157">
        <v>3</v>
      </c>
      <c r="Y16" s="157">
        <v>0</v>
      </c>
      <c r="Z16" s="157">
        <v>0</v>
      </c>
      <c r="AA16" s="157">
        <f t="shared" si="0"/>
        <v>2533</v>
      </c>
      <c r="AB16" s="157">
        <f t="shared" si="1"/>
        <v>5604</v>
      </c>
      <c r="AC16" s="157">
        <f t="shared" si="2"/>
        <v>8137</v>
      </c>
      <c r="AD16" s="226"/>
      <c r="AE16" s="226"/>
      <c r="AF16" s="226"/>
      <c r="AG16" s="226"/>
      <c r="AH16" s="226"/>
      <c r="AI16" s="226"/>
      <c r="AJ16" s="226"/>
      <c r="AK16" s="226"/>
      <c r="AL16" s="226"/>
      <c r="AM16" s="226"/>
      <c r="AN16" s="364" t="s">
        <v>290</v>
      </c>
      <c r="AO16" s="1226"/>
      <c r="AP16" s="206"/>
      <c r="AQ16" s="206"/>
      <c r="AR16" s="177"/>
    </row>
    <row r="17" spans="1:44" ht="18" customHeight="1">
      <c r="A17" s="1189"/>
      <c r="B17" s="355" t="s">
        <v>267</v>
      </c>
      <c r="C17" s="157">
        <v>47</v>
      </c>
      <c r="D17" s="157">
        <v>874</v>
      </c>
      <c r="E17" s="157">
        <v>879</v>
      </c>
      <c r="F17" s="157">
        <v>3487</v>
      </c>
      <c r="G17" s="157">
        <v>213</v>
      </c>
      <c r="H17" s="157">
        <v>1020</v>
      </c>
      <c r="I17" s="157">
        <v>58</v>
      </c>
      <c r="J17" s="157">
        <v>109</v>
      </c>
      <c r="K17" s="157">
        <v>718</v>
      </c>
      <c r="L17" s="157">
        <v>2307</v>
      </c>
      <c r="M17" s="157">
        <v>127</v>
      </c>
      <c r="N17" s="157">
        <v>719</v>
      </c>
      <c r="O17" s="364" t="s">
        <v>291</v>
      </c>
      <c r="P17" s="1226"/>
      <c r="Q17" s="1189"/>
      <c r="R17" s="355" t="s">
        <v>267</v>
      </c>
      <c r="S17" s="157">
        <v>2</v>
      </c>
      <c r="T17" s="157">
        <v>7</v>
      </c>
      <c r="U17" s="157">
        <v>20</v>
      </c>
      <c r="V17" s="157">
        <v>41</v>
      </c>
      <c r="W17" s="157">
        <v>1</v>
      </c>
      <c r="X17" s="157">
        <v>4</v>
      </c>
      <c r="Y17" s="157">
        <v>21</v>
      </c>
      <c r="Z17" s="157">
        <v>203</v>
      </c>
      <c r="AA17" s="157">
        <f t="shared" si="0"/>
        <v>2086</v>
      </c>
      <c r="AB17" s="157">
        <f t="shared" si="1"/>
        <v>8771</v>
      </c>
      <c r="AC17" s="157">
        <f t="shared" si="2"/>
        <v>10857</v>
      </c>
      <c r="AD17" s="226"/>
      <c r="AE17" s="226"/>
      <c r="AF17" s="226"/>
      <c r="AG17" s="226"/>
      <c r="AH17" s="226"/>
      <c r="AI17" s="226"/>
      <c r="AJ17" s="226"/>
      <c r="AK17" s="226"/>
      <c r="AL17" s="226"/>
      <c r="AM17" s="226"/>
      <c r="AN17" s="364" t="s">
        <v>291</v>
      </c>
      <c r="AO17" s="1226"/>
      <c r="AP17" s="206"/>
      <c r="AQ17" s="206"/>
      <c r="AR17" s="177"/>
    </row>
    <row r="18" spans="1:44" ht="18" customHeight="1">
      <c r="A18" s="1189"/>
      <c r="B18" s="355" t="s">
        <v>268</v>
      </c>
      <c r="C18" s="157">
        <v>70</v>
      </c>
      <c r="D18" s="157">
        <v>1214</v>
      </c>
      <c r="E18" s="157">
        <v>1489</v>
      </c>
      <c r="F18" s="157">
        <v>6493</v>
      </c>
      <c r="G18" s="157">
        <v>32</v>
      </c>
      <c r="H18" s="157">
        <v>383</v>
      </c>
      <c r="I18" s="157">
        <v>89</v>
      </c>
      <c r="J18" s="157">
        <v>153</v>
      </c>
      <c r="K18" s="157">
        <v>954</v>
      </c>
      <c r="L18" s="157">
        <v>3255</v>
      </c>
      <c r="M18" s="157">
        <v>185</v>
      </c>
      <c r="N18" s="157">
        <v>655</v>
      </c>
      <c r="O18" s="364" t="s">
        <v>292</v>
      </c>
      <c r="P18" s="1226"/>
      <c r="Q18" s="1189"/>
      <c r="R18" s="355" t="s">
        <v>268</v>
      </c>
      <c r="S18" s="157">
        <v>5</v>
      </c>
      <c r="T18" s="157">
        <v>9</v>
      </c>
      <c r="U18" s="157">
        <v>21</v>
      </c>
      <c r="V18" s="157">
        <v>43</v>
      </c>
      <c r="W18" s="157">
        <v>3</v>
      </c>
      <c r="X18" s="157">
        <v>4</v>
      </c>
      <c r="Y18" s="157">
        <v>0</v>
      </c>
      <c r="Z18" s="157">
        <v>0</v>
      </c>
      <c r="AA18" s="157">
        <f t="shared" si="0"/>
        <v>2848</v>
      </c>
      <c r="AB18" s="157">
        <f t="shared" si="1"/>
        <v>12209</v>
      </c>
      <c r="AC18" s="157">
        <f t="shared" si="2"/>
        <v>15057</v>
      </c>
      <c r="AD18" s="226"/>
      <c r="AE18" s="226"/>
      <c r="AF18" s="226"/>
      <c r="AG18" s="226"/>
      <c r="AH18" s="226"/>
      <c r="AI18" s="226"/>
      <c r="AJ18" s="226"/>
      <c r="AK18" s="226"/>
      <c r="AL18" s="226"/>
      <c r="AM18" s="226"/>
      <c r="AN18" s="364" t="s">
        <v>292</v>
      </c>
      <c r="AO18" s="1226"/>
      <c r="AP18" s="206"/>
      <c r="AQ18" s="206"/>
      <c r="AR18" s="177"/>
    </row>
    <row r="19" spans="1:44" ht="18" customHeight="1">
      <c r="A19" s="1189"/>
      <c r="B19" s="355" t="s">
        <v>269</v>
      </c>
      <c r="C19" s="157">
        <v>42</v>
      </c>
      <c r="D19" s="157">
        <v>881</v>
      </c>
      <c r="E19" s="157">
        <v>1310</v>
      </c>
      <c r="F19" s="157">
        <v>3354</v>
      </c>
      <c r="G19" s="157">
        <v>17</v>
      </c>
      <c r="H19" s="157">
        <v>275</v>
      </c>
      <c r="I19" s="157">
        <v>50</v>
      </c>
      <c r="J19" s="157">
        <v>91</v>
      </c>
      <c r="K19" s="157">
        <v>829</v>
      </c>
      <c r="L19" s="157">
        <v>1888</v>
      </c>
      <c r="M19" s="157">
        <v>136</v>
      </c>
      <c r="N19" s="157">
        <v>477</v>
      </c>
      <c r="O19" s="364" t="s">
        <v>293</v>
      </c>
      <c r="P19" s="1226"/>
      <c r="Q19" s="1189"/>
      <c r="R19" s="355" t="s">
        <v>269</v>
      </c>
      <c r="S19" s="157">
        <v>2</v>
      </c>
      <c r="T19" s="157">
        <v>2</v>
      </c>
      <c r="U19" s="157">
        <v>18</v>
      </c>
      <c r="V19" s="157">
        <v>31</v>
      </c>
      <c r="W19" s="157">
        <v>3</v>
      </c>
      <c r="X19" s="157">
        <v>2</v>
      </c>
      <c r="Y19" s="157">
        <v>28</v>
      </c>
      <c r="Z19" s="157">
        <v>48</v>
      </c>
      <c r="AA19" s="157">
        <f t="shared" si="0"/>
        <v>2435</v>
      </c>
      <c r="AB19" s="157">
        <f t="shared" si="1"/>
        <v>7049</v>
      </c>
      <c r="AC19" s="157">
        <f t="shared" si="2"/>
        <v>9484</v>
      </c>
      <c r="AD19" s="226"/>
      <c r="AE19" s="226"/>
      <c r="AF19" s="226"/>
      <c r="AG19" s="226"/>
      <c r="AH19" s="226"/>
      <c r="AI19" s="226"/>
      <c r="AJ19" s="226"/>
      <c r="AK19" s="226"/>
      <c r="AL19" s="226"/>
      <c r="AM19" s="226"/>
      <c r="AN19" s="364" t="s">
        <v>293</v>
      </c>
      <c r="AO19" s="1226"/>
      <c r="AP19" s="206"/>
      <c r="AQ19" s="206"/>
      <c r="AR19" s="177"/>
    </row>
    <row r="20" spans="1:44" ht="18" customHeight="1">
      <c r="A20" s="1170" t="s">
        <v>63</v>
      </c>
      <c r="B20" s="1170"/>
      <c r="C20" s="621">
        <v>436</v>
      </c>
      <c r="D20" s="621">
        <v>1138</v>
      </c>
      <c r="E20" s="621">
        <v>3703</v>
      </c>
      <c r="F20" s="621">
        <v>6459</v>
      </c>
      <c r="G20" s="621">
        <v>654</v>
      </c>
      <c r="H20" s="621">
        <v>1480</v>
      </c>
      <c r="I20" s="86">
        <v>32</v>
      </c>
      <c r="J20" s="621">
        <v>103</v>
      </c>
      <c r="K20" s="621">
        <v>1914</v>
      </c>
      <c r="L20" s="86">
        <v>978</v>
      </c>
      <c r="M20" s="621">
        <v>694</v>
      </c>
      <c r="N20" s="621">
        <v>495</v>
      </c>
      <c r="O20" s="1187" t="s">
        <v>281</v>
      </c>
      <c r="P20" s="1187"/>
      <c r="Q20" s="1170" t="s">
        <v>63</v>
      </c>
      <c r="R20" s="1170"/>
      <c r="S20" s="621">
        <v>12</v>
      </c>
      <c r="T20" s="176">
        <v>49</v>
      </c>
      <c r="U20" s="176">
        <v>62</v>
      </c>
      <c r="V20" s="176">
        <v>116</v>
      </c>
      <c r="W20" s="176">
        <v>14</v>
      </c>
      <c r="X20" s="176">
        <v>1</v>
      </c>
      <c r="Y20" s="176">
        <v>71</v>
      </c>
      <c r="Z20" s="176">
        <v>184</v>
      </c>
      <c r="AA20" s="176">
        <f t="shared" si="0"/>
        <v>7592</v>
      </c>
      <c r="AB20" s="176">
        <f t="shared" si="1"/>
        <v>11003</v>
      </c>
      <c r="AC20" s="176">
        <f t="shared" si="2"/>
        <v>18595</v>
      </c>
      <c r="AD20" s="357"/>
      <c r="AE20" s="357" t="s">
        <v>281</v>
      </c>
      <c r="AF20" s="357"/>
      <c r="AG20" s="357" t="s">
        <v>281</v>
      </c>
      <c r="AH20" s="357"/>
      <c r="AI20" s="357" t="s">
        <v>281</v>
      </c>
      <c r="AJ20" s="357"/>
      <c r="AK20" s="357" t="s">
        <v>281</v>
      </c>
      <c r="AL20" s="357"/>
      <c r="AM20" s="357" t="s">
        <v>281</v>
      </c>
      <c r="AN20" s="1187" t="s">
        <v>281</v>
      </c>
      <c r="AO20" s="1187"/>
      <c r="AP20" s="206"/>
      <c r="AQ20" s="206"/>
      <c r="AR20" s="177"/>
    </row>
    <row r="21" spans="1:44" ht="18" customHeight="1">
      <c r="A21" s="1255" t="s">
        <v>64</v>
      </c>
      <c r="B21" s="1255"/>
      <c r="C21" s="157">
        <v>0</v>
      </c>
      <c r="D21" s="157">
        <v>0</v>
      </c>
      <c r="E21" s="157">
        <v>2277</v>
      </c>
      <c r="F21" s="157">
        <v>6190</v>
      </c>
      <c r="G21" s="157">
        <v>398</v>
      </c>
      <c r="H21" s="157">
        <v>1069</v>
      </c>
      <c r="I21" s="157">
        <v>68</v>
      </c>
      <c r="J21" s="157">
        <v>76</v>
      </c>
      <c r="K21" s="157">
        <v>2689</v>
      </c>
      <c r="L21" s="157">
        <v>3884</v>
      </c>
      <c r="M21" s="157">
        <v>646</v>
      </c>
      <c r="N21" s="157">
        <v>1094</v>
      </c>
      <c r="O21" s="1187" t="s">
        <v>177</v>
      </c>
      <c r="P21" s="1187"/>
      <c r="Q21" s="1255" t="s">
        <v>64</v>
      </c>
      <c r="R21" s="1255"/>
      <c r="S21" s="157">
        <v>15</v>
      </c>
      <c r="T21" s="157">
        <v>32</v>
      </c>
      <c r="U21" s="157">
        <v>108</v>
      </c>
      <c r="V21" s="157">
        <v>86</v>
      </c>
      <c r="W21" s="157">
        <v>14</v>
      </c>
      <c r="X21" s="157">
        <v>3</v>
      </c>
      <c r="Y21" s="157">
        <v>25</v>
      </c>
      <c r="Z21" s="157">
        <v>144</v>
      </c>
      <c r="AA21" s="157">
        <f t="shared" si="0"/>
        <v>6240</v>
      </c>
      <c r="AB21" s="157">
        <f t="shared" si="1"/>
        <v>12578</v>
      </c>
      <c r="AC21" s="157">
        <f t="shared" si="2"/>
        <v>18818</v>
      </c>
      <c r="AD21" s="226"/>
      <c r="AE21" s="226"/>
      <c r="AF21" s="226"/>
      <c r="AG21" s="226"/>
      <c r="AH21" s="226"/>
      <c r="AI21" s="226"/>
      <c r="AJ21" s="226"/>
      <c r="AK21" s="226"/>
      <c r="AL21" s="226"/>
      <c r="AM21" s="226"/>
      <c r="AN21" s="1187" t="s">
        <v>177</v>
      </c>
      <c r="AO21" s="1187"/>
      <c r="AP21" s="206"/>
      <c r="AQ21" s="206"/>
      <c r="AR21" s="177"/>
    </row>
    <row r="22" spans="1:44" ht="18" customHeight="1">
      <c r="A22" s="1255" t="s">
        <v>65</v>
      </c>
      <c r="B22" s="1255"/>
      <c r="C22" s="157">
        <v>103</v>
      </c>
      <c r="D22" s="157">
        <v>593</v>
      </c>
      <c r="E22" s="157">
        <v>2294</v>
      </c>
      <c r="F22" s="157">
        <v>5281</v>
      </c>
      <c r="G22" s="157">
        <v>79</v>
      </c>
      <c r="H22" s="157">
        <v>37</v>
      </c>
      <c r="I22" s="157">
        <v>12</v>
      </c>
      <c r="J22" s="157">
        <v>90</v>
      </c>
      <c r="K22" s="157">
        <v>1493</v>
      </c>
      <c r="L22" s="157">
        <v>2172</v>
      </c>
      <c r="M22" s="157">
        <v>98</v>
      </c>
      <c r="N22" s="157">
        <v>355</v>
      </c>
      <c r="O22" s="1187" t="s">
        <v>178</v>
      </c>
      <c r="P22" s="1187"/>
      <c r="Q22" s="1255" t="s">
        <v>65</v>
      </c>
      <c r="R22" s="1255"/>
      <c r="S22" s="157">
        <v>0</v>
      </c>
      <c r="T22" s="157">
        <v>3</v>
      </c>
      <c r="U22" s="157">
        <v>33</v>
      </c>
      <c r="V22" s="157">
        <v>42</v>
      </c>
      <c r="W22" s="157">
        <v>2</v>
      </c>
      <c r="X22" s="157">
        <v>1</v>
      </c>
      <c r="Y22" s="157">
        <v>221</v>
      </c>
      <c r="Z22" s="157">
        <v>554</v>
      </c>
      <c r="AA22" s="157">
        <f t="shared" si="0"/>
        <v>4335</v>
      </c>
      <c r="AB22" s="157">
        <f t="shared" si="1"/>
        <v>9128</v>
      </c>
      <c r="AC22" s="157">
        <f t="shared" si="2"/>
        <v>13463</v>
      </c>
      <c r="AD22" s="226"/>
      <c r="AE22" s="226"/>
      <c r="AF22" s="226"/>
      <c r="AG22" s="226"/>
      <c r="AH22" s="226"/>
      <c r="AI22" s="226"/>
      <c r="AJ22" s="226"/>
      <c r="AK22" s="226"/>
      <c r="AL22" s="226"/>
      <c r="AM22" s="226"/>
      <c r="AN22" s="1187" t="s">
        <v>178</v>
      </c>
      <c r="AO22" s="1187"/>
      <c r="AP22" s="206"/>
      <c r="AQ22" s="206"/>
      <c r="AR22" s="177"/>
    </row>
    <row r="23" spans="1:44" ht="18" customHeight="1">
      <c r="A23" s="1255" t="s">
        <v>66</v>
      </c>
      <c r="B23" s="1255"/>
      <c r="C23" s="157">
        <v>243</v>
      </c>
      <c r="D23" s="157">
        <v>804</v>
      </c>
      <c r="E23" s="157">
        <v>2158</v>
      </c>
      <c r="F23" s="157">
        <v>4296</v>
      </c>
      <c r="G23" s="157">
        <v>84</v>
      </c>
      <c r="H23" s="157">
        <v>269</v>
      </c>
      <c r="I23" s="157">
        <v>69</v>
      </c>
      <c r="J23" s="157">
        <v>62</v>
      </c>
      <c r="K23" s="157">
        <v>1871</v>
      </c>
      <c r="L23" s="157">
        <v>3425</v>
      </c>
      <c r="M23" s="157">
        <v>256</v>
      </c>
      <c r="N23" s="157">
        <v>588</v>
      </c>
      <c r="O23" s="1187" t="s">
        <v>285</v>
      </c>
      <c r="P23" s="1187"/>
      <c r="Q23" s="1255" t="s">
        <v>66</v>
      </c>
      <c r="R23" s="1255"/>
      <c r="S23" s="157">
        <v>3</v>
      </c>
      <c r="T23" s="157">
        <v>13</v>
      </c>
      <c r="U23" s="157">
        <v>44</v>
      </c>
      <c r="V23" s="157">
        <v>38</v>
      </c>
      <c r="W23" s="157">
        <v>9</v>
      </c>
      <c r="X23" s="157">
        <v>0</v>
      </c>
      <c r="Y23" s="157">
        <v>7</v>
      </c>
      <c r="Z23" s="157">
        <v>27</v>
      </c>
      <c r="AA23" s="157">
        <f t="shared" si="0"/>
        <v>4744</v>
      </c>
      <c r="AB23" s="157">
        <f t="shared" si="1"/>
        <v>9522</v>
      </c>
      <c r="AC23" s="157">
        <f t="shared" si="2"/>
        <v>14266</v>
      </c>
      <c r="AD23" s="226"/>
      <c r="AE23" s="226"/>
      <c r="AF23" s="226"/>
      <c r="AG23" s="226"/>
      <c r="AH23" s="226"/>
      <c r="AI23" s="226"/>
      <c r="AJ23" s="226"/>
      <c r="AK23" s="226"/>
      <c r="AL23" s="226"/>
      <c r="AM23" s="226"/>
      <c r="AN23" s="1187" t="s">
        <v>285</v>
      </c>
      <c r="AO23" s="1187"/>
      <c r="AP23" s="206"/>
      <c r="AQ23" s="206"/>
      <c r="AR23" s="177"/>
    </row>
    <row r="24" spans="1:44" ht="18" customHeight="1">
      <c r="A24" s="1255" t="s">
        <v>133</v>
      </c>
      <c r="B24" s="1255"/>
      <c r="C24" s="157">
        <v>262</v>
      </c>
      <c r="D24" s="157">
        <v>705</v>
      </c>
      <c r="E24" s="157">
        <v>2292</v>
      </c>
      <c r="F24" s="157">
        <v>4506</v>
      </c>
      <c r="G24" s="157">
        <v>381</v>
      </c>
      <c r="H24" s="157">
        <v>710</v>
      </c>
      <c r="I24" s="157">
        <v>60</v>
      </c>
      <c r="J24" s="157">
        <v>37</v>
      </c>
      <c r="K24" s="157">
        <v>1914</v>
      </c>
      <c r="L24" s="157">
        <v>2193</v>
      </c>
      <c r="M24" s="157">
        <v>235</v>
      </c>
      <c r="N24" s="157">
        <v>412</v>
      </c>
      <c r="O24" s="1187" t="s">
        <v>853</v>
      </c>
      <c r="P24" s="1187"/>
      <c r="Q24" s="1255" t="s">
        <v>133</v>
      </c>
      <c r="R24" s="1255"/>
      <c r="S24" s="157">
        <v>14</v>
      </c>
      <c r="T24" s="157">
        <v>22</v>
      </c>
      <c r="U24" s="157">
        <v>19</v>
      </c>
      <c r="V24" s="157">
        <v>14</v>
      </c>
      <c r="W24" s="157">
        <v>3</v>
      </c>
      <c r="X24" s="157">
        <v>2</v>
      </c>
      <c r="Y24" s="157">
        <v>74</v>
      </c>
      <c r="Z24" s="157">
        <v>124</v>
      </c>
      <c r="AA24" s="157">
        <f t="shared" si="0"/>
        <v>5254</v>
      </c>
      <c r="AB24" s="157">
        <f t="shared" si="1"/>
        <v>8725</v>
      </c>
      <c r="AC24" s="157">
        <f t="shared" si="2"/>
        <v>13979</v>
      </c>
      <c r="AD24" s="226"/>
      <c r="AE24" s="226"/>
      <c r="AF24" s="226"/>
      <c r="AG24" s="226"/>
      <c r="AH24" s="226"/>
      <c r="AI24" s="226"/>
      <c r="AJ24" s="226"/>
      <c r="AK24" s="226"/>
      <c r="AL24" s="226"/>
      <c r="AM24" s="226"/>
      <c r="AN24" s="1187" t="s">
        <v>853</v>
      </c>
      <c r="AO24" s="1187"/>
      <c r="AP24" s="206"/>
      <c r="AQ24" s="206"/>
      <c r="AR24" s="177"/>
    </row>
    <row r="25" spans="1:44" ht="18" customHeight="1">
      <c r="A25" s="1255" t="s">
        <v>68</v>
      </c>
      <c r="B25" s="1255"/>
      <c r="C25" s="157">
        <v>93</v>
      </c>
      <c r="D25" s="157">
        <v>494</v>
      </c>
      <c r="E25" s="157">
        <v>1612</v>
      </c>
      <c r="F25" s="157">
        <v>2752</v>
      </c>
      <c r="G25" s="157">
        <v>270</v>
      </c>
      <c r="H25" s="157">
        <v>522</v>
      </c>
      <c r="I25" s="157">
        <v>49</v>
      </c>
      <c r="J25" s="157">
        <v>48</v>
      </c>
      <c r="K25" s="157">
        <v>761</v>
      </c>
      <c r="L25" s="157">
        <v>772</v>
      </c>
      <c r="M25" s="157">
        <v>259</v>
      </c>
      <c r="N25" s="157">
        <v>295</v>
      </c>
      <c r="O25" s="1187" t="s">
        <v>287</v>
      </c>
      <c r="P25" s="1187"/>
      <c r="Q25" s="1255" t="s">
        <v>68</v>
      </c>
      <c r="R25" s="1255"/>
      <c r="S25" s="157">
        <v>11</v>
      </c>
      <c r="T25" s="157">
        <v>53</v>
      </c>
      <c r="U25" s="157">
        <v>16</v>
      </c>
      <c r="V25" s="157">
        <v>6</v>
      </c>
      <c r="W25" s="157">
        <v>5</v>
      </c>
      <c r="X25" s="157">
        <v>11</v>
      </c>
      <c r="Y25" s="157">
        <v>108</v>
      </c>
      <c r="Z25" s="157">
        <v>338</v>
      </c>
      <c r="AA25" s="157">
        <f t="shared" si="0"/>
        <v>3184</v>
      </c>
      <c r="AB25" s="157">
        <f t="shared" si="1"/>
        <v>5291</v>
      </c>
      <c r="AC25" s="157">
        <f t="shared" si="2"/>
        <v>8475</v>
      </c>
      <c r="AD25" s="226"/>
      <c r="AE25" s="226"/>
      <c r="AF25" s="226"/>
      <c r="AG25" s="226"/>
      <c r="AH25" s="226"/>
      <c r="AI25" s="226"/>
      <c r="AJ25" s="226"/>
      <c r="AK25" s="226"/>
      <c r="AL25" s="226"/>
      <c r="AM25" s="226"/>
      <c r="AN25" s="1187" t="s">
        <v>287</v>
      </c>
      <c r="AO25" s="1187"/>
      <c r="AP25" s="206"/>
      <c r="AQ25" s="206"/>
      <c r="AR25" s="177"/>
    </row>
    <row r="26" spans="1:44" ht="18" customHeight="1">
      <c r="A26" s="1255" t="s">
        <v>69</v>
      </c>
      <c r="B26" s="1255"/>
      <c r="C26" s="157">
        <v>258</v>
      </c>
      <c r="D26" s="157">
        <v>629</v>
      </c>
      <c r="E26" s="157">
        <v>3139</v>
      </c>
      <c r="F26" s="157">
        <v>4743</v>
      </c>
      <c r="G26" s="157">
        <v>364</v>
      </c>
      <c r="H26" s="157">
        <v>938</v>
      </c>
      <c r="I26" s="157">
        <v>111</v>
      </c>
      <c r="J26" s="157">
        <v>65</v>
      </c>
      <c r="K26" s="157">
        <v>1576</v>
      </c>
      <c r="L26" s="157">
        <v>1778</v>
      </c>
      <c r="M26" s="157">
        <v>79</v>
      </c>
      <c r="N26" s="157">
        <v>63</v>
      </c>
      <c r="O26" s="1187" t="s">
        <v>182</v>
      </c>
      <c r="P26" s="1187"/>
      <c r="Q26" s="1255" t="s">
        <v>69</v>
      </c>
      <c r="R26" s="1255"/>
      <c r="S26" s="157">
        <v>12</v>
      </c>
      <c r="T26" s="157">
        <v>10</v>
      </c>
      <c r="U26" s="157">
        <v>36</v>
      </c>
      <c r="V26" s="157">
        <v>24</v>
      </c>
      <c r="W26" s="157">
        <v>3</v>
      </c>
      <c r="X26" s="157">
        <v>2</v>
      </c>
      <c r="Y26" s="157">
        <v>89</v>
      </c>
      <c r="Z26" s="157">
        <v>179</v>
      </c>
      <c r="AA26" s="157">
        <f t="shared" si="0"/>
        <v>5667</v>
      </c>
      <c r="AB26" s="157">
        <f t="shared" si="1"/>
        <v>8431</v>
      </c>
      <c r="AC26" s="157">
        <f t="shared" si="2"/>
        <v>14098</v>
      </c>
      <c r="AD26" s="226"/>
      <c r="AE26" s="226"/>
      <c r="AF26" s="226"/>
      <c r="AG26" s="226"/>
      <c r="AH26" s="226"/>
      <c r="AI26" s="226"/>
      <c r="AJ26" s="226"/>
      <c r="AK26" s="226"/>
      <c r="AL26" s="226"/>
      <c r="AM26" s="226"/>
      <c r="AN26" s="1187" t="s">
        <v>182</v>
      </c>
      <c r="AO26" s="1187"/>
      <c r="AP26" s="206"/>
      <c r="AQ26" s="206"/>
      <c r="AR26" s="177"/>
    </row>
    <row r="27" spans="1:44" ht="18" customHeight="1">
      <c r="A27" s="1255" t="s">
        <v>70</v>
      </c>
      <c r="B27" s="1255"/>
      <c r="C27" s="157">
        <v>732</v>
      </c>
      <c r="D27" s="157">
        <v>1751</v>
      </c>
      <c r="E27" s="157">
        <v>5451</v>
      </c>
      <c r="F27" s="157">
        <v>7127</v>
      </c>
      <c r="G27" s="157">
        <v>422</v>
      </c>
      <c r="H27" s="157">
        <v>462</v>
      </c>
      <c r="I27" s="157">
        <v>83</v>
      </c>
      <c r="J27" s="157">
        <v>45</v>
      </c>
      <c r="K27" s="157">
        <v>2879</v>
      </c>
      <c r="L27" s="157">
        <v>2967</v>
      </c>
      <c r="M27" s="157">
        <v>314</v>
      </c>
      <c r="N27" s="157">
        <v>444</v>
      </c>
      <c r="O27" s="1187" t="s">
        <v>183</v>
      </c>
      <c r="P27" s="1187"/>
      <c r="Q27" s="1255" t="s">
        <v>70</v>
      </c>
      <c r="R27" s="1255"/>
      <c r="S27" s="157">
        <v>20</v>
      </c>
      <c r="T27" s="157">
        <v>28</v>
      </c>
      <c r="U27" s="157">
        <v>48</v>
      </c>
      <c r="V27" s="157">
        <v>17</v>
      </c>
      <c r="W27" s="157">
        <v>2</v>
      </c>
      <c r="X27" s="157">
        <v>3</v>
      </c>
      <c r="Y27" s="157">
        <v>161</v>
      </c>
      <c r="Z27" s="157">
        <v>234</v>
      </c>
      <c r="AA27" s="157">
        <f t="shared" si="0"/>
        <v>10112</v>
      </c>
      <c r="AB27" s="157">
        <f t="shared" si="1"/>
        <v>13078</v>
      </c>
      <c r="AC27" s="157">
        <f t="shared" si="2"/>
        <v>23190</v>
      </c>
      <c r="AD27" s="226"/>
      <c r="AE27" s="226"/>
      <c r="AF27" s="226"/>
      <c r="AG27" s="226"/>
      <c r="AH27" s="226"/>
      <c r="AI27" s="226"/>
      <c r="AJ27" s="226"/>
      <c r="AK27" s="226"/>
      <c r="AL27" s="226"/>
      <c r="AM27" s="226"/>
      <c r="AN27" s="1187" t="s">
        <v>183</v>
      </c>
      <c r="AO27" s="1187"/>
      <c r="AP27" s="206"/>
      <c r="AQ27" s="206"/>
      <c r="AR27" s="177"/>
    </row>
    <row r="28" spans="1:44" ht="18" customHeight="1">
      <c r="A28" s="1255" t="s">
        <v>71</v>
      </c>
      <c r="B28" s="1255"/>
      <c r="C28" s="157">
        <v>267</v>
      </c>
      <c r="D28" s="157">
        <v>397</v>
      </c>
      <c r="E28" s="157">
        <v>1793</v>
      </c>
      <c r="F28" s="157">
        <v>3065</v>
      </c>
      <c r="G28" s="157">
        <v>148</v>
      </c>
      <c r="H28" s="157">
        <v>489</v>
      </c>
      <c r="I28" s="157">
        <v>25</v>
      </c>
      <c r="J28" s="157">
        <v>38</v>
      </c>
      <c r="K28" s="157">
        <v>2846</v>
      </c>
      <c r="L28" s="157">
        <v>3372</v>
      </c>
      <c r="M28" s="157">
        <v>0</v>
      </c>
      <c r="N28" s="157">
        <v>0</v>
      </c>
      <c r="O28" s="1187" t="s">
        <v>671</v>
      </c>
      <c r="P28" s="1187"/>
      <c r="Q28" s="1255" t="s">
        <v>71</v>
      </c>
      <c r="R28" s="1255"/>
      <c r="S28" s="157">
        <v>16</v>
      </c>
      <c r="T28" s="157">
        <v>26</v>
      </c>
      <c r="U28" s="157">
        <v>42</v>
      </c>
      <c r="V28" s="157">
        <v>28</v>
      </c>
      <c r="W28" s="157">
        <v>1</v>
      </c>
      <c r="X28" s="157">
        <v>2</v>
      </c>
      <c r="Y28" s="157">
        <v>0</v>
      </c>
      <c r="Z28" s="157">
        <v>0</v>
      </c>
      <c r="AA28" s="157">
        <f t="shared" si="0"/>
        <v>5138</v>
      </c>
      <c r="AB28" s="157">
        <f t="shared" si="1"/>
        <v>7417</v>
      </c>
      <c r="AC28" s="157">
        <f t="shared" si="2"/>
        <v>12555</v>
      </c>
      <c r="AD28" s="226"/>
      <c r="AE28" s="226"/>
      <c r="AF28" s="226"/>
      <c r="AG28" s="226"/>
      <c r="AH28" s="226"/>
      <c r="AI28" s="226"/>
      <c r="AJ28" s="226"/>
      <c r="AK28" s="226"/>
      <c r="AL28" s="226"/>
      <c r="AM28" s="226"/>
      <c r="AN28" s="1187" t="s">
        <v>671</v>
      </c>
      <c r="AO28" s="1187"/>
      <c r="AP28" s="206"/>
      <c r="AQ28" s="206"/>
      <c r="AR28" s="177"/>
    </row>
    <row r="29" spans="1:44" ht="18" customHeight="1" thickBot="1">
      <c r="A29" s="1257" t="s">
        <v>72</v>
      </c>
      <c r="B29" s="1257"/>
      <c r="C29" s="626">
        <v>312</v>
      </c>
      <c r="D29" s="626">
        <v>1501</v>
      </c>
      <c r="E29" s="626">
        <v>3150</v>
      </c>
      <c r="F29" s="626">
        <v>8889</v>
      </c>
      <c r="G29" s="626">
        <v>403</v>
      </c>
      <c r="H29" s="626">
        <v>1594</v>
      </c>
      <c r="I29" s="626">
        <v>133</v>
      </c>
      <c r="J29" s="626">
        <v>426</v>
      </c>
      <c r="K29" s="626">
        <v>1614</v>
      </c>
      <c r="L29" s="626">
        <v>3629</v>
      </c>
      <c r="M29" s="626">
        <v>370</v>
      </c>
      <c r="N29" s="626">
        <v>1324</v>
      </c>
      <c r="O29" s="1245" t="s">
        <v>327</v>
      </c>
      <c r="P29" s="1245"/>
      <c r="Q29" s="1257" t="s">
        <v>72</v>
      </c>
      <c r="R29" s="1257"/>
      <c r="S29" s="626">
        <v>8</v>
      </c>
      <c r="T29" s="626">
        <v>36</v>
      </c>
      <c r="U29" s="626">
        <v>34</v>
      </c>
      <c r="V29" s="626">
        <v>19</v>
      </c>
      <c r="W29" s="626">
        <v>2</v>
      </c>
      <c r="X29" s="626">
        <v>2</v>
      </c>
      <c r="Y29" s="1022">
        <v>104</v>
      </c>
      <c r="Z29" s="1022">
        <v>531</v>
      </c>
      <c r="AA29" s="1022">
        <f t="shared" si="0"/>
        <v>6130</v>
      </c>
      <c r="AB29" s="1022">
        <f t="shared" si="1"/>
        <v>17951</v>
      </c>
      <c r="AC29" s="1022">
        <f t="shared" si="2"/>
        <v>24081</v>
      </c>
      <c r="AD29" s="416"/>
      <c r="AE29" s="416"/>
      <c r="AF29" s="416"/>
      <c r="AG29" s="416"/>
      <c r="AH29" s="416"/>
      <c r="AI29" s="416"/>
      <c r="AJ29" s="416"/>
      <c r="AK29" s="416"/>
      <c r="AL29" s="416"/>
      <c r="AM29" s="416"/>
      <c r="AN29" s="1245" t="s">
        <v>327</v>
      </c>
      <c r="AO29" s="1245"/>
      <c r="AP29" s="206"/>
      <c r="AQ29" s="206"/>
      <c r="AR29" s="177"/>
    </row>
    <row r="30" spans="1:44" ht="18" customHeight="1" thickBot="1">
      <c r="A30" s="1259" t="s">
        <v>32</v>
      </c>
      <c r="B30" s="1259"/>
      <c r="C30" s="631">
        <f>SUM(C10:C29)</f>
        <v>4701</v>
      </c>
      <c r="D30" s="631">
        <f t="shared" ref="D30:Z30" si="3">SUM(D10:D29)</f>
        <v>19731</v>
      </c>
      <c r="E30" s="631">
        <f t="shared" si="3"/>
        <v>43913</v>
      </c>
      <c r="F30" s="631">
        <f t="shared" si="3"/>
        <v>95968</v>
      </c>
      <c r="G30" s="631">
        <f t="shared" si="3"/>
        <v>5180</v>
      </c>
      <c r="H30" s="631">
        <f t="shared" si="3"/>
        <v>13151</v>
      </c>
      <c r="I30" s="631">
        <f t="shared" si="3"/>
        <v>1669</v>
      </c>
      <c r="J30" s="631">
        <f t="shared" si="3"/>
        <v>3089</v>
      </c>
      <c r="K30" s="631">
        <f t="shared" si="3"/>
        <v>32820</v>
      </c>
      <c r="L30" s="631">
        <f t="shared" si="3"/>
        <v>48551</v>
      </c>
      <c r="M30" s="631">
        <f t="shared" si="3"/>
        <v>5743</v>
      </c>
      <c r="N30" s="631">
        <f t="shared" si="3"/>
        <v>11442</v>
      </c>
      <c r="O30" s="1247" t="s">
        <v>169</v>
      </c>
      <c r="P30" s="1247"/>
      <c r="Q30" s="1259" t="s">
        <v>32</v>
      </c>
      <c r="R30" s="1259"/>
      <c r="S30" s="631">
        <f t="shared" si="3"/>
        <v>160</v>
      </c>
      <c r="T30" s="631">
        <f t="shared" si="3"/>
        <v>375</v>
      </c>
      <c r="U30" s="631">
        <f t="shared" si="3"/>
        <v>845</v>
      </c>
      <c r="V30" s="631">
        <f t="shared" si="3"/>
        <v>753</v>
      </c>
      <c r="W30" s="631">
        <f t="shared" si="3"/>
        <v>133</v>
      </c>
      <c r="X30" s="631">
        <f t="shared" si="3"/>
        <v>57</v>
      </c>
      <c r="Y30" s="631">
        <f t="shared" si="3"/>
        <v>1172</v>
      </c>
      <c r="Z30" s="631">
        <f t="shared" si="3"/>
        <v>3371</v>
      </c>
      <c r="AA30" s="631">
        <f t="shared" si="0"/>
        <v>96336</v>
      </c>
      <c r="AB30" s="631">
        <f t="shared" si="1"/>
        <v>196488</v>
      </c>
      <c r="AC30" s="631">
        <f t="shared" si="2"/>
        <v>292824</v>
      </c>
      <c r="AD30" s="273"/>
      <c r="AE30" s="273"/>
      <c r="AF30" s="273"/>
      <c r="AG30" s="273"/>
      <c r="AH30" s="273"/>
      <c r="AI30" s="273"/>
      <c r="AJ30" s="273"/>
      <c r="AK30" s="273"/>
      <c r="AL30" s="273"/>
      <c r="AM30" s="273"/>
      <c r="AN30" s="1247" t="s">
        <v>169</v>
      </c>
      <c r="AO30" s="1247"/>
      <c r="AP30" s="206"/>
      <c r="AQ30" s="206"/>
      <c r="AR30" s="177"/>
    </row>
    <row r="31" spans="1:44" ht="18.95" customHeight="1" thickTop="1">
      <c r="Q31" s="206"/>
      <c r="R31" s="206"/>
      <c r="S31" s="206"/>
      <c r="T31" s="206"/>
      <c r="U31" s="206"/>
      <c r="V31" s="206"/>
      <c r="W31" s="206"/>
      <c r="X31" s="206"/>
      <c r="Y31" s="206"/>
      <c r="Z31" s="206"/>
      <c r="AA31" s="206"/>
      <c r="AB31" s="206"/>
      <c r="AC31" s="206"/>
      <c r="AD31" s="206"/>
      <c r="AE31" s="206"/>
      <c r="AF31" s="206"/>
      <c r="AG31" s="206"/>
      <c r="AH31" s="206"/>
      <c r="AI31" s="206"/>
      <c r="AJ31" s="206"/>
      <c r="AK31" s="206"/>
      <c r="AL31" s="206"/>
      <c r="AM31" s="206"/>
      <c r="AN31" s="206"/>
      <c r="AO31" s="206"/>
      <c r="AP31" s="206"/>
      <c r="AQ31" s="206"/>
      <c r="AR31" s="177"/>
    </row>
    <row r="32" spans="1:44" ht="18.95" customHeight="1"/>
    <row r="33" spans="3:19" ht="18.95" customHeight="1"/>
    <row r="34" spans="3:19" ht="18.95" customHeight="1"/>
    <row r="35" spans="3:19" ht="18.95" customHeight="1"/>
    <row r="36" spans="3:19" ht="18.95" customHeight="1"/>
    <row r="37" spans="3:19" ht="18.95" customHeight="1"/>
    <row r="38" spans="3:19" ht="18.95" customHeight="1">
      <c r="Q38" s="133" t="s">
        <v>305</v>
      </c>
    </row>
    <row r="39" spans="3:19" ht="18.95" customHeight="1"/>
    <row r="40" spans="3:19" ht="18.95" customHeight="1"/>
    <row r="41" spans="3:19" ht="18.95" customHeight="1"/>
    <row r="42" spans="3:19" ht="18.95" customHeight="1"/>
    <row r="43" spans="3:19" ht="18.95" customHeight="1"/>
    <row r="44" spans="3:19" ht="18.95" customHeight="1"/>
    <row r="45" spans="3:19" ht="18.95" customHeight="1">
      <c r="C45" s="140"/>
      <c r="D45" s="140"/>
      <c r="E45" s="140"/>
      <c r="F45" s="140"/>
      <c r="G45" s="140"/>
      <c r="H45" s="140"/>
      <c r="I45" s="140"/>
      <c r="J45" s="140"/>
      <c r="K45" s="140"/>
      <c r="L45" s="140"/>
      <c r="M45" s="140"/>
      <c r="N45" s="140"/>
      <c r="S45" s="140"/>
    </row>
    <row r="46" spans="3:19" ht="18.95" customHeight="1">
      <c r="C46" s="140"/>
      <c r="D46" s="140"/>
      <c r="E46" s="140"/>
      <c r="F46" s="140"/>
      <c r="G46" s="140"/>
      <c r="H46" s="140"/>
      <c r="I46" s="140"/>
      <c r="J46" s="140"/>
      <c r="K46" s="140"/>
      <c r="L46" s="140"/>
      <c r="M46" s="140"/>
      <c r="N46" s="140"/>
      <c r="S46" s="140"/>
    </row>
    <row r="47" spans="3:19">
      <c r="C47" s="140"/>
      <c r="D47" s="140"/>
      <c r="E47" s="140"/>
      <c r="F47" s="140"/>
      <c r="G47" s="140"/>
      <c r="H47" s="140"/>
      <c r="I47" s="140"/>
      <c r="J47" s="140"/>
      <c r="K47" s="140"/>
      <c r="L47" s="140"/>
      <c r="M47" s="140"/>
      <c r="N47" s="140"/>
      <c r="S47" s="140"/>
    </row>
    <row r="48" spans="3:19">
      <c r="C48" s="140"/>
      <c r="D48" s="140"/>
      <c r="E48" s="140"/>
      <c r="F48" s="140"/>
      <c r="G48" s="140"/>
      <c r="H48" s="140"/>
      <c r="I48" s="140"/>
      <c r="J48" s="140"/>
      <c r="K48" s="140"/>
      <c r="L48" s="140"/>
      <c r="M48" s="140"/>
      <c r="N48" s="140"/>
      <c r="S48" s="140"/>
    </row>
  </sheetData>
  <protectedRanges>
    <protectedRange sqref="D20:N20" name="نطاق1"/>
  </protectedRanges>
  <mergeCells count="113">
    <mergeCell ref="A29:B29"/>
    <mergeCell ref="AN29:AO29"/>
    <mergeCell ref="A30:B30"/>
    <mergeCell ref="AN30:AO30"/>
    <mergeCell ref="AN26:AO26"/>
    <mergeCell ref="AN27:AO27"/>
    <mergeCell ref="AN28:AO28"/>
    <mergeCell ref="AN23:AO23"/>
    <mergeCell ref="AN24:AO24"/>
    <mergeCell ref="AN25:AO25"/>
    <mergeCell ref="A28:B28"/>
    <mergeCell ref="A25:B25"/>
    <mergeCell ref="O28:P28"/>
    <mergeCell ref="O29:P29"/>
    <mergeCell ref="O23:P23"/>
    <mergeCell ref="O24:P24"/>
    <mergeCell ref="Q30:R30"/>
    <mergeCell ref="A22:B22"/>
    <mergeCell ref="A14:A19"/>
    <mergeCell ref="A13:B13"/>
    <mergeCell ref="C6:C8"/>
    <mergeCell ref="D6:D8"/>
    <mergeCell ref="E6:E8"/>
    <mergeCell ref="A26:B26"/>
    <mergeCell ref="A27:B27"/>
    <mergeCell ref="A23:B23"/>
    <mergeCell ref="A24:B24"/>
    <mergeCell ref="A10:B10"/>
    <mergeCell ref="A11:B11"/>
    <mergeCell ref="A12:B12"/>
    <mergeCell ref="A20:B20"/>
    <mergeCell ref="A21:B21"/>
    <mergeCell ref="AN22:AO22"/>
    <mergeCell ref="K7:L7"/>
    <mergeCell ref="M7:N7"/>
    <mergeCell ref="S7:T7"/>
    <mergeCell ref="U7:V7"/>
    <mergeCell ref="W7:X7"/>
    <mergeCell ref="AN11:AO11"/>
    <mergeCell ref="AN12:AO12"/>
    <mergeCell ref="AO14:AO19"/>
    <mergeCell ref="AN13:AO13"/>
    <mergeCell ref="O13:P13"/>
    <mergeCell ref="P14:P19"/>
    <mergeCell ref="AN20:AO20"/>
    <mergeCell ref="AN21:AO21"/>
    <mergeCell ref="AN10:AO10"/>
    <mergeCell ref="O20:P20"/>
    <mergeCell ref="O21:P21"/>
    <mergeCell ref="O22:P22"/>
    <mergeCell ref="O10:P10"/>
    <mergeCell ref="O11:P11"/>
    <mergeCell ref="O12:P12"/>
    <mergeCell ref="I5:J5"/>
    <mergeCell ref="J6:J8"/>
    <mergeCell ref="AA5:AC5"/>
    <mergeCell ref="W6:X6"/>
    <mergeCell ref="Z6:Z8"/>
    <mergeCell ref="AA6:AA8"/>
    <mergeCell ref="AB6:AB8"/>
    <mergeCell ref="AC6:AC8"/>
    <mergeCell ref="K6:L6"/>
    <mergeCell ref="M6:N6"/>
    <mergeCell ref="S6:T6"/>
    <mergeCell ref="U6:V6"/>
    <mergeCell ref="AN3:AO3"/>
    <mergeCell ref="A4:B9"/>
    <mergeCell ref="C4:D4"/>
    <mergeCell ref="E4:F4"/>
    <mergeCell ref="I4:J4"/>
    <mergeCell ref="K4:N4"/>
    <mergeCell ref="S4:X4"/>
    <mergeCell ref="Y4:Z4"/>
    <mergeCell ref="AA4:AC4"/>
    <mergeCell ref="AN4:AO9"/>
    <mergeCell ref="C5:D5"/>
    <mergeCell ref="G4:H4"/>
    <mergeCell ref="G5:H5"/>
    <mergeCell ref="G6:G8"/>
    <mergeCell ref="H6:H8"/>
    <mergeCell ref="F6:F8"/>
    <mergeCell ref="E5:F5"/>
    <mergeCell ref="O3:P3"/>
    <mergeCell ref="O4:P9"/>
    <mergeCell ref="I6:I8"/>
    <mergeCell ref="K5:N5"/>
    <mergeCell ref="S5:X5"/>
    <mergeCell ref="Y6:Y8"/>
    <mergeCell ref="Y5:Z5"/>
    <mergeCell ref="A1:P1"/>
    <mergeCell ref="Q25:R25"/>
    <mergeCell ref="Q26:R26"/>
    <mergeCell ref="Q27:R27"/>
    <mergeCell ref="Q28:R28"/>
    <mergeCell ref="Q29:R29"/>
    <mergeCell ref="O30:P30"/>
    <mergeCell ref="A2:P2"/>
    <mergeCell ref="Q3:R3"/>
    <mergeCell ref="Q4:R9"/>
    <mergeCell ref="Q10:R10"/>
    <mergeCell ref="Q11:R11"/>
    <mergeCell ref="Q12:R12"/>
    <mergeCell ref="Q13:R13"/>
    <mergeCell ref="Q14:Q19"/>
    <mergeCell ref="Q20:R20"/>
    <mergeCell ref="Q21:R21"/>
    <mergeCell ref="Q22:R22"/>
    <mergeCell ref="Q23:R23"/>
    <mergeCell ref="Q24:R24"/>
    <mergeCell ref="O25:P25"/>
    <mergeCell ref="O26:P26"/>
    <mergeCell ref="O27:P27"/>
    <mergeCell ref="A3:B3"/>
  </mergeCells>
  <printOptions horizontalCentered="1"/>
  <pageMargins left="1" right="1" top="1" bottom="0.75" header="1" footer="0.75"/>
  <pageSetup paperSize="9" scale="80" firstPageNumber="57" orientation="landscape" useFirstPageNumber="1"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rgb="FFFF0000"/>
  </sheetPr>
  <dimension ref="A1:T118"/>
  <sheetViews>
    <sheetView rightToLeft="1" view="pageBreakPreview" zoomScale="75" zoomScaleSheetLayoutView="75" workbookViewId="0">
      <selection activeCell="F30" sqref="F30"/>
    </sheetView>
  </sheetViews>
  <sheetFormatPr defaultRowHeight="12.75"/>
  <cols>
    <col min="1" max="1" width="5.5703125" style="121" customWidth="1"/>
    <col min="2" max="2" width="10.28515625" style="121" customWidth="1"/>
    <col min="3" max="14" width="9.5703125" style="121" customWidth="1"/>
    <col min="15" max="15" width="16.140625" style="121" customWidth="1"/>
    <col min="16" max="16" width="5.42578125" style="121" customWidth="1"/>
    <col min="17" max="16384" width="9.140625" style="121"/>
  </cols>
  <sheetData>
    <row r="1" spans="1:20" ht="35.25" customHeight="1">
      <c r="A1" s="1152" t="s">
        <v>1188</v>
      </c>
      <c r="B1" s="1152"/>
      <c r="C1" s="1152"/>
      <c r="D1" s="1152"/>
      <c r="E1" s="1152"/>
      <c r="F1" s="1152"/>
      <c r="G1" s="1152"/>
      <c r="H1" s="1152"/>
      <c r="I1" s="1152"/>
      <c r="J1" s="1152"/>
      <c r="K1" s="1152"/>
      <c r="L1" s="1152"/>
      <c r="M1" s="1152"/>
      <c r="N1" s="1152"/>
      <c r="O1" s="1152"/>
      <c r="P1" s="1152"/>
    </row>
    <row r="2" spans="1:20" ht="36" customHeight="1">
      <c r="A2" s="1193" t="s">
        <v>703</v>
      </c>
      <c r="B2" s="1193"/>
      <c r="C2" s="1193"/>
      <c r="D2" s="1193"/>
      <c r="E2" s="1193"/>
      <c r="F2" s="1193"/>
      <c r="G2" s="1193"/>
      <c r="H2" s="1193"/>
      <c r="I2" s="1193"/>
      <c r="J2" s="1193"/>
      <c r="K2" s="1193"/>
      <c r="L2" s="1193"/>
      <c r="M2" s="1193"/>
      <c r="N2" s="1193"/>
      <c r="O2" s="1193"/>
      <c r="P2" s="1193"/>
    </row>
    <row r="3" spans="1:20" ht="20.25" customHeight="1" thickBot="1">
      <c r="A3" s="1176" t="s">
        <v>705</v>
      </c>
      <c r="B3" s="1176"/>
      <c r="C3" s="1176"/>
      <c r="D3" s="1176"/>
      <c r="E3" s="1176"/>
      <c r="F3" s="1176"/>
      <c r="G3" s="1176"/>
      <c r="H3" s="1176"/>
      <c r="I3" s="1176"/>
      <c r="J3" s="1176"/>
      <c r="K3" s="1176"/>
      <c r="L3" s="1176"/>
      <c r="M3" s="143"/>
      <c r="N3" s="143"/>
      <c r="O3" s="1154" t="s">
        <v>706</v>
      </c>
      <c r="P3" s="1154"/>
      <c r="Q3" s="634"/>
      <c r="R3" s="634"/>
      <c r="S3" s="634"/>
      <c r="T3" s="634"/>
    </row>
    <row r="4" spans="1:20" ht="44.25" customHeight="1" thickTop="1">
      <c r="A4" s="1140" t="s">
        <v>40</v>
      </c>
      <c r="B4" s="1140"/>
      <c r="C4" s="1188" t="s">
        <v>699</v>
      </c>
      <c r="D4" s="1188"/>
      <c r="E4" s="1188"/>
      <c r="F4" s="1188" t="s">
        <v>429</v>
      </c>
      <c r="G4" s="1188"/>
      <c r="H4" s="1188"/>
      <c r="I4" s="1140" t="s">
        <v>700</v>
      </c>
      <c r="J4" s="1140"/>
      <c r="K4" s="1140"/>
      <c r="L4" s="1276" t="s">
        <v>432</v>
      </c>
      <c r="M4" s="1276"/>
      <c r="N4" s="1276"/>
      <c r="O4" s="1164" t="s">
        <v>168</v>
      </c>
      <c r="P4" s="1164"/>
      <c r="Q4" s="634"/>
      <c r="R4" s="634"/>
      <c r="S4" s="634"/>
      <c r="T4" s="634"/>
    </row>
    <row r="5" spans="1:20" ht="48" customHeight="1">
      <c r="A5" s="1141"/>
      <c r="B5" s="1141"/>
      <c r="C5" s="1277" t="s">
        <v>701</v>
      </c>
      <c r="D5" s="1277"/>
      <c r="E5" s="1277"/>
      <c r="F5" s="1277" t="s">
        <v>430</v>
      </c>
      <c r="G5" s="1277"/>
      <c r="H5" s="1277"/>
      <c r="I5" s="1277" t="s">
        <v>702</v>
      </c>
      <c r="J5" s="1277"/>
      <c r="K5" s="1277"/>
      <c r="L5" s="1278" t="s">
        <v>433</v>
      </c>
      <c r="M5" s="1278"/>
      <c r="N5" s="1278"/>
      <c r="O5" s="1165"/>
      <c r="P5" s="1165"/>
      <c r="Q5" s="634"/>
      <c r="R5" s="634"/>
      <c r="S5" s="634"/>
      <c r="T5" s="634"/>
    </row>
    <row r="6" spans="1:20" ht="14.25" customHeight="1">
      <c r="A6" s="1141"/>
      <c r="B6" s="1141"/>
      <c r="C6" s="501" t="s">
        <v>102</v>
      </c>
      <c r="D6" s="501" t="s">
        <v>103</v>
      </c>
      <c r="E6" s="501" t="s">
        <v>35</v>
      </c>
      <c r="F6" s="501" t="s">
        <v>102</v>
      </c>
      <c r="G6" s="501" t="s">
        <v>103</v>
      </c>
      <c r="H6" s="501" t="s">
        <v>35</v>
      </c>
      <c r="I6" s="501" t="s">
        <v>102</v>
      </c>
      <c r="J6" s="501" t="s">
        <v>103</v>
      </c>
      <c r="K6" s="501" t="s">
        <v>35</v>
      </c>
      <c r="L6" s="501" t="s">
        <v>102</v>
      </c>
      <c r="M6" s="501" t="s">
        <v>103</v>
      </c>
      <c r="N6" s="501" t="s">
        <v>35</v>
      </c>
      <c r="O6" s="1165"/>
      <c r="P6" s="1165"/>
    </row>
    <row r="7" spans="1:20" ht="19.5" customHeight="1" thickBot="1">
      <c r="A7" s="1141"/>
      <c r="B7" s="1141"/>
      <c r="C7" s="501" t="s">
        <v>318</v>
      </c>
      <c r="D7" s="501" t="s">
        <v>319</v>
      </c>
      <c r="E7" s="501" t="s">
        <v>169</v>
      </c>
      <c r="F7" s="501" t="s">
        <v>318</v>
      </c>
      <c r="G7" s="501" t="s">
        <v>319</v>
      </c>
      <c r="H7" s="501" t="s">
        <v>169</v>
      </c>
      <c r="I7" s="501" t="s">
        <v>318</v>
      </c>
      <c r="J7" s="501" t="s">
        <v>319</v>
      </c>
      <c r="K7" s="501" t="s">
        <v>169</v>
      </c>
      <c r="L7" s="501" t="s">
        <v>318</v>
      </c>
      <c r="M7" s="501" t="s">
        <v>319</v>
      </c>
      <c r="N7" s="501" t="s">
        <v>169</v>
      </c>
      <c r="O7" s="1166"/>
      <c r="P7" s="1166"/>
    </row>
    <row r="8" spans="1:20" ht="22.5" customHeight="1">
      <c r="A8" s="914" t="s">
        <v>52</v>
      </c>
      <c r="B8" s="329"/>
      <c r="C8" s="330">
        <v>6900</v>
      </c>
      <c r="D8" s="330">
        <v>8247</v>
      </c>
      <c r="E8" s="330">
        <f>SUM(C8:D8)</f>
        <v>15147</v>
      </c>
      <c r="F8" s="330">
        <v>214</v>
      </c>
      <c r="G8" s="330">
        <v>627</v>
      </c>
      <c r="H8" s="330">
        <f>SUM(F8:G8)</f>
        <v>841</v>
      </c>
      <c r="I8" s="330">
        <f>F8+C8</f>
        <v>7114</v>
      </c>
      <c r="J8" s="330">
        <f>G8+D8</f>
        <v>8874</v>
      </c>
      <c r="K8" s="330">
        <f>SUM(I8:J8)</f>
        <v>15988</v>
      </c>
      <c r="L8" s="330">
        <v>1628</v>
      </c>
      <c r="M8" s="330">
        <v>1749</v>
      </c>
      <c r="N8" s="330">
        <f>M8+L8</f>
        <v>3377</v>
      </c>
      <c r="O8" s="1199" t="s">
        <v>583</v>
      </c>
      <c r="P8" s="1199"/>
    </row>
    <row r="9" spans="1:20" ht="22.5" customHeight="1">
      <c r="A9" s="915" t="s">
        <v>53</v>
      </c>
      <c r="B9" s="915"/>
      <c r="C9" s="621">
        <v>4752</v>
      </c>
      <c r="D9" s="86">
        <v>7838</v>
      </c>
      <c r="E9" s="621">
        <f t="shared" ref="E9:E27" si="0">SUM(C9:D9)</f>
        <v>12590</v>
      </c>
      <c r="F9" s="621">
        <v>701</v>
      </c>
      <c r="G9" s="86">
        <v>954</v>
      </c>
      <c r="H9" s="621">
        <f t="shared" ref="H9:H27" si="1">SUM(F9:G9)</f>
        <v>1655</v>
      </c>
      <c r="I9" s="621">
        <f t="shared" ref="I9:I27" si="2">F9+C9</f>
        <v>5453</v>
      </c>
      <c r="J9" s="86">
        <f t="shared" ref="J9:J27" si="3">G9+D9</f>
        <v>8792</v>
      </c>
      <c r="K9" s="621">
        <f t="shared" ref="K9:K27" si="4">SUM(I9:J9)</f>
        <v>14245</v>
      </c>
      <c r="L9" s="86">
        <v>1734</v>
      </c>
      <c r="M9" s="86">
        <v>2600</v>
      </c>
      <c r="N9" s="86">
        <f t="shared" ref="N9:N28" si="5">M9+L9</f>
        <v>4334</v>
      </c>
      <c r="O9" s="1159" t="s">
        <v>284</v>
      </c>
      <c r="P9" s="1159"/>
    </row>
    <row r="10" spans="1:20" ht="22.5" customHeight="1">
      <c r="A10" s="915" t="s">
        <v>54</v>
      </c>
      <c r="B10" s="915"/>
      <c r="C10" s="86">
        <v>3728</v>
      </c>
      <c r="D10" s="86">
        <v>6566</v>
      </c>
      <c r="E10" s="86">
        <f t="shared" si="0"/>
        <v>10294</v>
      </c>
      <c r="F10" s="86">
        <v>128</v>
      </c>
      <c r="G10" s="86">
        <v>479</v>
      </c>
      <c r="H10" s="86">
        <f t="shared" si="1"/>
        <v>607</v>
      </c>
      <c r="I10" s="86">
        <f t="shared" si="2"/>
        <v>3856</v>
      </c>
      <c r="J10" s="86">
        <f t="shared" si="3"/>
        <v>7045</v>
      </c>
      <c r="K10" s="86">
        <f t="shared" si="4"/>
        <v>10901</v>
      </c>
      <c r="L10" s="86">
        <v>1360</v>
      </c>
      <c r="M10" s="86">
        <v>2370</v>
      </c>
      <c r="N10" s="86">
        <f t="shared" si="5"/>
        <v>3730</v>
      </c>
      <c r="O10" s="1178" t="s">
        <v>175</v>
      </c>
      <c r="P10" s="1178"/>
    </row>
    <row r="11" spans="1:20" ht="20.25" customHeight="1">
      <c r="A11" s="915" t="s">
        <v>55</v>
      </c>
      <c r="B11" s="915"/>
      <c r="C11" s="86">
        <v>6354</v>
      </c>
      <c r="D11" s="86">
        <v>11109</v>
      </c>
      <c r="E11" s="86">
        <f t="shared" si="0"/>
        <v>17463</v>
      </c>
      <c r="F11" s="86">
        <v>135</v>
      </c>
      <c r="G11" s="86">
        <v>669</v>
      </c>
      <c r="H11" s="86">
        <f t="shared" si="1"/>
        <v>804</v>
      </c>
      <c r="I11" s="86">
        <f t="shared" si="2"/>
        <v>6489</v>
      </c>
      <c r="J11" s="86">
        <f t="shared" si="3"/>
        <v>11778</v>
      </c>
      <c r="K11" s="86">
        <f t="shared" si="4"/>
        <v>18267</v>
      </c>
      <c r="L11" s="86">
        <v>2951</v>
      </c>
      <c r="M11" s="86">
        <v>4079</v>
      </c>
      <c r="N11" s="86">
        <f t="shared" si="5"/>
        <v>7030</v>
      </c>
      <c r="O11" s="1178" t="s">
        <v>676</v>
      </c>
      <c r="P11" s="1178"/>
    </row>
    <row r="12" spans="1:20" ht="20.25" customHeight="1">
      <c r="A12" s="1189" t="s">
        <v>283</v>
      </c>
      <c r="B12" s="627" t="s">
        <v>270</v>
      </c>
      <c r="C12" s="86">
        <v>1888</v>
      </c>
      <c r="D12" s="86">
        <v>9630</v>
      </c>
      <c r="E12" s="86">
        <f t="shared" si="0"/>
        <v>11518</v>
      </c>
      <c r="F12" s="86">
        <v>135</v>
      </c>
      <c r="G12" s="86">
        <v>832</v>
      </c>
      <c r="H12" s="86">
        <f t="shared" si="1"/>
        <v>967</v>
      </c>
      <c r="I12" s="86">
        <f t="shared" si="2"/>
        <v>2023</v>
      </c>
      <c r="J12" s="86">
        <f t="shared" si="3"/>
        <v>10462</v>
      </c>
      <c r="K12" s="86">
        <f t="shared" si="4"/>
        <v>12485</v>
      </c>
      <c r="L12" s="86">
        <v>965</v>
      </c>
      <c r="M12" s="86">
        <v>3628</v>
      </c>
      <c r="N12" s="86">
        <f t="shared" si="5"/>
        <v>4593</v>
      </c>
      <c r="O12" s="452" t="s">
        <v>288</v>
      </c>
      <c r="P12" s="1226" t="s">
        <v>167</v>
      </c>
    </row>
    <row r="13" spans="1:20" ht="20.25" customHeight="1">
      <c r="A13" s="1189"/>
      <c r="B13" s="627" t="s">
        <v>271</v>
      </c>
      <c r="C13" s="86">
        <v>3006</v>
      </c>
      <c r="D13" s="86">
        <v>11841</v>
      </c>
      <c r="E13" s="86">
        <f t="shared" si="0"/>
        <v>14847</v>
      </c>
      <c r="F13" s="86">
        <v>97</v>
      </c>
      <c r="G13" s="86">
        <v>939</v>
      </c>
      <c r="H13" s="86">
        <f t="shared" si="1"/>
        <v>1036</v>
      </c>
      <c r="I13" s="86">
        <f t="shared" si="2"/>
        <v>3103</v>
      </c>
      <c r="J13" s="86">
        <f t="shared" si="3"/>
        <v>12780</v>
      </c>
      <c r="K13" s="86">
        <f t="shared" si="4"/>
        <v>15883</v>
      </c>
      <c r="L13" s="86">
        <v>1110</v>
      </c>
      <c r="M13" s="86">
        <v>2724</v>
      </c>
      <c r="N13" s="86">
        <f t="shared" si="5"/>
        <v>3834</v>
      </c>
      <c r="O13" s="452" t="s">
        <v>289</v>
      </c>
      <c r="P13" s="1226"/>
    </row>
    <row r="14" spans="1:20" ht="20.25" customHeight="1">
      <c r="A14" s="1189"/>
      <c r="B14" s="627" t="s">
        <v>272</v>
      </c>
      <c r="C14" s="86">
        <v>2365</v>
      </c>
      <c r="D14" s="86">
        <v>4987</v>
      </c>
      <c r="E14" s="86">
        <f t="shared" si="0"/>
        <v>7352</v>
      </c>
      <c r="F14" s="86">
        <v>168</v>
      </c>
      <c r="G14" s="86">
        <v>617</v>
      </c>
      <c r="H14" s="86">
        <f t="shared" si="1"/>
        <v>785</v>
      </c>
      <c r="I14" s="86">
        <f t="shared" si="2"/>
        <v>2533</v>
      </c>
      <c r="J14" s="86">
        <f t="shared" si="3"/>
        <v>5604</v>
      </c>
      <c r="K14" s="86">
        <f t="shared" si="4"/>
        <v>8137</v>
      </c>
      <c r="L14" s="86">
        <v>1269</v>
      </c>
      <c r="M14" s="86">
        <v>2244</v>
      </c>
      <c r="N14" s="86">
        <f t="shared" si="5"/>
        <v>3513</v>
      </c>
      <c r="O14" s="452" t="s">
        <v>290</v>
      </c>
      <c r="P14" s="1226"/>
    </row>
    <row r="15" spans="1:20" ht="17.25" customHeight="1">
      <c r="A15" s="1189"/>
      <c r="B15" s="627" t="s">
        <v>267</v>
      </c>
      <c r="C15" s="86">
        <v>1958</v>
      </c>
      <c r="D15" s="86">
        <v>8063</v>
      </c>
      <c r="E15" s="86">
        <f t="shared" si="0"/>
        <v>10021</v>
      </c>
      <c r="F15" s="86">
        <v>128</v>
      </c>
      <c r="G15" s="86">
        <v>708</v>
      </c>
      <c r="H15" s="86">
        <f t="shared" si="1"/>
        <v>836</v>
      </c>
      <c r="I15" s="86">
        <f t="shared" si="2"/>
        <v>2086</v>
      </c>
      <c r="J15" s="86">
        <f t="shared" si="3"/>
        <v>8771</v>
      </c>
      <c r="K15" s="86">
        <f t="shared" si="4"/>
        <v>10857</v>
      </c>
      <c r="L15" s="86">
        <v>1146</v>
      </c>
      <c r="M15" s="86">
        <v>3491</v>
      </c>
      <c r="N15" s="86">
        <f t="shared" si="5"/>
        <v>4637</v>
      </c>
      <c r="O15" s="452" t="s">
        <v>291</v>
      </c>
      <c r="P15" s="1226"/>
    </row>
    <row r="16" spans="1:20" ht="20.25" customHeight="1">
      <c r="A16" s="1189"/>
      <c r="B16" s="627" t="s">
        <v>268</v>
      </c>
      <c r="C16" s="86">
        <v>2739</v>
      </c>
      <c r="D16" s="86">
        <v>11278</v>
      </c>
      <c r="E16" s="86">
        <f t="shared" si="0"/>
        <v>14017</v>
      </c>
      <c r="F16" s="86">
        <v>109</v>
      </c>
      <c r="G16" s="86">
        <v>931</v>
      </c>
      <c r="H16" s="86">
        <f t="shared" si="1"/>
        <v>1040</v>
      </c>
      <c r="I16" s="86">
        <f t="shared" si="2"/>
        <v>2848</v>
      </c>
      <c r="J16" s="86">
        <f t="shared" si="3"/>
        <v>12209</v>
      </c>
      <c r="K16" s="86">
        <f t="shared" si="4"/>
        <v>15057</v>
      </c>
      <c r="L16" s="86">
        <v>1591</v>
      </c>
      <c r="M16" s="86">
        <v>5089</v>
      </c>
      <c r="N16" s="86">
        <f t="shared" si="5"/>
        <v>6680</v>
      </c>
      <c r="O16" s="452" t="s">
        <v>292</v>
      </c>
      <c r="P16" s="1226"/>
    </row>
    <row r="17" spans="1:16" ht="20.25" customHeight="1">
      <c r="A17" s="1189"/>
      <c r="B17" s="627" t="s">
        <v>269</v>
      </c>
      <c r="C17" s="86">
        <v>2287</v>
      </c>
      <c r="D17" s="86">
        <v>6454</v>
      </c>
      <c r="E17" s="86">
        <f t="shared" si="0"/>
        <v>8741</v>
      </c>
      <c r="F17" s="86">
        <v>148</v>
      </c>
      <c r="G17" s="86">
        <v>595</v>
      </c>
      <c r="H17" s="86">
        <f t="shared" si="1"/>
        <v>743</v>
      </c>
      <c r="I17" s="86">
        <f t="shared" si="2"/>
        <v>2435</v>
      </c>
      <c r="J17" s="86">
        <f t="shared" si="3"/>
        <v>7049</v>
      </c>
      <c r="K17" s="86">
        <f t="shared" si="4"/>
        <v>9484</v>
      </c>
      <c r="L17" s="86">
        <v>1531</v>
      </c>
      <c r="M17" s="86">
        <v>3367</v>
      </c>
      <c r="N17" s="86">
        <f t="shared" si="5"/>
        <v>4898</v>
      </c>
      <c r="O17" s="452" t="s">
        <v>293</v>
      </c>
      <c r="P17" s="1226"/>
    </row>
    <row r="18" spans="1:16" ht="20.25" customHeight="1">
      <c r="A18" s="915" t="s">
        <v>63</v>
      </c>
      <c r="B18" s="915"/>
      <c r="C18" s="86">
        <v>7072</v>
      </c>
      <c r="D18" s="86">
        <v>9238</v>
      </c>
      <c r="E18" s="86">
        <f t="shared" si="0"/>
        <v>16310</v>
      </c>
      <c r="F18" s="86">
        <v>520</v>
      </c>
      <c r="G18" s="86">
        <v>1765</v>
      </c>
      <c r="H18" s="86">
        <f t="shared" si="1"/>
        <v>2285</v>
      </c>
      <c r="I18" s="86">
        <f t="shared" si="2"/>
        <v>7592</v>
      </c>
      <c r="J18" s="86">
        <f t="shared" si="3"/>
        <v>11003</v>
      </c>
      <c r="K18" s="86">
        <f t="shared" si="4"/>
        <v>18595</v>
      </c>
      <c r="L18" s="86">
        <v>2460</v>
      </c>
      <c r="M18" s="86">
        <v>2660</v>
      </c>
      <c r="N18" s="86">
        <f t="shared" si="5"/>
        <v>5120</v>
      </c>
      <c r="O18" s="1178" t="s">
        <v>281</v>
      </c>
      <c r="P18" s="1178"/>
    </row>
    <row r="19" spans="1:16" ht="20.25" customHeight="1">
      <c r="A19" s="915" t="s">
        <v>64</v>
      </c>
      <c r="B19" s="915"/>
      <c r="C19" s="86">
        <v>6066</v>
      </c>
      <c r="D19" s="86">
        <v>11795</v>
      </c>
      <c r="E19" s="86">
        <f t="shared" si="0"/>
        <v>17861</v>
      </c>
      <c r="F19" s="86">
        <v>174</v>
      </c>
      <c r="G19" s="86">
        <v>783</v>
      </c>
      <c r="H19" s="86">
        <f t="shared" si="1"/>
        <v>957</v>
      </c>
      <c r="I19" s="86">
        <f t="shared" si="2"/>
        <v>6240</v>
      </c>
      <c r="J19" s="86">
        <f t="shared" si="3"/>
        <v>12578</v>
      </c>
      <c r="K19" s="86">
        <f t="shared" si="4"/>
        <v>18818</v>
      </c>
      <c r="L19" s="86">
        <v>1572</v>
      </c>
      <c r="M19" s="86">
        <v>2203</v>
      </c>
      <c r="N19" s="86">
        <f t="shared" si="5"/>
        <v>3775</v>
      </c>
      <c r="O19" s="1178" t="s">
        <v>177</v>
      </c>
      <c r="P19" s="1178"/>
    </row>
    <row r="20" spans="1:16" ht="20.25" customHeight="1">
      <c r="A20" s="915" t="s">
        <v>65</v>
      </c>
      <c r="B20" s="915"/>
      <c r="C20" s="86">
        <v>4146</v>
      </c>
      <c r="D20" s="86">
        <v>8523</v>
      </c>
      <c r="E20" s="86">
        <f t="shared" si="0"/>
        <v>12669</v>
      </c>
      <c r="F20" s="86">
        <v>189</v>
      </c>
      <c r="G20" s="86">
        <v>605</v>
      </c>
      <c r="H20" s="86">
        <f t="shared" si="1"/>
        <v>794</v>
      </c>
      <c r="I20" s="86">
        <f t="shared" si="2"/>
        <v>4335</v>
      </c>
      <c r="J20" s="86">
        <f t="shared" si="3"/>
        <v>9128</v>
      </c>
      <c r="K20" s="86">
        <f t="shared" si="4"/>
        <v>13463</v>
      </c>
      <c r="L20" s="86">
        <v>1669</v>
      </c>
      <c r="M20" s="86">
        <v>3095</v>
      </c>
      <c r="N20" s="86">
        <f t="shared" si="5"/>
        <v>4764</v>
      </c>
      <c r="O20" s="1178" t="s">
        <v>178</v>
      </c>
      <c r="P20" s="1178"/>
    </row>
    <row r="21" spans="1:16" ht="20.25" customHeight="1">
      <c r="A21" s="915" t="s">
        <v>66</v>
      </c>
      <c r="B21" s="915"/>
      <c r="C21" s="621">
        <v>4534</v>
      </c>
      <c r="D21" s="621">
        <v>8990</v>
      </c>
      <c r="E21" s="621">
        <f t="shared" si="0"/>
        <v>13524</v>
      </c>
      <c r="F21" s="621">
        <v>210</v>
      </c>
      <c r="G21" s="621">
        <v>532</v>
      </c>
      <c r="H21" s="621">
        <f t="shared" si="1"/>
        <v>742</v>
      </c>
      <c r="I21" s="621">
        <f t="shared" si="2"/>
        <v>4744</v>
      </c>
      <c r="J21" s="621">
        <f t="shared" si="3"/>
        <v>9522</v>
      </c>
      <c r="K21" s="621">
        <f t="shared" si="4"/>
        <v>14266</v>
      </c>
      <c r="L21" s="86">
        <v>946</v>
      </c>
      <c r="M21" s="86">
        <v>1441</v>
      </c>
      <c r="N21" s="86">
        <f t="shared" si="5"/>
        <v>2387</v>
      </c>
      <c r="O21" s="1178" t="s">
        <v>285</v>
      </c>
      <c r="P21" s="1178"/>
    </row>
    <row r="22" spans="1:16" ht="20.25" customHeight="1">
      <c r="A22" s="915" t="s">
        <v>133</v>
      </c>
      <c r="B22" s="915"/>
      <c r="C22" s="86">
        <v>4978</v>
      </c>
      <c r="D22" s="86">
        <v>7791</v>
      </c>
      <c r="E22" s="86">
        <f t="shared" si="0"/>
        <v>12769</v>
      </c>
      <c r="F22" s="86">
        <v>276</v>
      </c>
      <c r="G22" s="86">
        <v>934</v>
      </c>
      <c r="H22" s="86">
        <f t="shared" si="1"/>
        <v>1210</v>
      </c>
      <c r="I22" s="86">
        <f t="shared" si="2"/>
        <v>5254</v>
      </c>
      <c r="J22" s="86">
        <f t="shared" si="3"/>
        <v>8725</v>
      </c>
      <c r="K22" s="86">
        <f t="shared" si="4"/>
        <v>13979</v>
      </c>
      <c r="L22" s="86">
        <v>1326</v>
      </c>
      <c r="M22" s="86">
        <v>1685</v>
      </c>
      <c r="N22" s="86">
        <f t="shared" si="5"/>
        <v>3011</v>
      </c>
      <c r="O22" s="1178" t="s">
        <v>853</v>
      </c>
      <c r="P22" s="1178"/>
    </row>
    <row r="23" spans="1:16" ht="20.25" customHeight="1">
      <c r="A23" s="915" t="s">
        <v>68</v>
      </c>
      <c r="B23" s="915"/>
      <c r="C23" s="86">
        <v>2908</v>
      </c>
      <c r="D23" s="86">
        <v>4529</v>
      </c>
      <c r="E23" s="86">
        <f t="shared" si="0"/>
        <v>7437</v>
      </c>
      <c r="F23" s="86">
        <v>276</v>
      </c>
      <c r="G23" s="86">
        <v>762</v>
      </c>
      <c r="H23" s="86">
        <f t="shared" si="1"/>
        <v>1038</v>
      </c>
      <c r="I23" s="86">
        <f t="shared" si="2"/>
        <v>3184</v>
      </c>
      <c r="J23" s="86">
        <f t="shared" si="3"/>
        <v>5291</v>
      </c>
      <c r="K23" s="86">
        <f t="shared" si="4"/>
        <v>8475</v>
      </c>
      <c r="L23" s="86">
        <v>804</v>
      </c>
      <c r="M23" s="86">
        <v>804</v>
      </c>
      <c r="N23" s="86">
        <f t="shared" si="5"/>
        <v>1608</v>
      </c>
      <c r="O23" s="1178" t="s">
        <v>287</v>
      </c>
      <c r="P23" s="1178"/>
    </row>
    <row r="24" spans="1:16" ht="20.25" customHeight="1">
      <c r="A24" s="915" t="s">
        <v>69</v>
      </c>
      <c r="B24" s="915"/>
      <c r="C24" s="86">
        <v>5486</v>
      </c>
      <c r="D24" s="86">
        <v>7947</v>
      </c>
      <c r="E24" s="86">
        <f t="shared" si="0"/>
        <v>13433</v>
      </c>
      <c r="F24" s="86">
        <v>181</v>
      </c>
      <c r="G24" s="86">
        <v>484</v>
      </c>
      <c r="H24" s="86">
        <f t="shared" si="1"/>
        <v>665</v>
      </c>
      <c r="I24" s="86">
        <f t="shared" si="2"/>
        <v>5667</v>
      </c>
      <c r="J24" s="86">
        <f t="shared" si="3"/>
        <v>8431</v>
      </c>
      <c r="K24" s="86">
        <f t="shared" si="4"/>
        <v>14098</v>
      </c>
      <c r="L24" s="86">
        <v>2246</v>
      </c>
      <c r="M24" s="86">
        <v>2906</v>
      </c>
      <c r="N24" s="86">
        <f t="shared" si="5"/>
        <v>5152</v>
      </c>
      <c r="O24" s="1178" t="s">
        <v>182</v>
      </c>
      <c r="P24" s="1178"/>
    </row>
    <row r="25" spans="1:16" ht="20.25" customHeight="1">
      <c r="A25" s="915" t="s">
        <v>70</v>
      </c>
      <c r="B25" s="915"/>
      <c r="C25" s="86">
        <v>9808</v>
      </c>
      <c r="D25" s="86">
        <v>12310</v>
      </c>
      <c r="E25" s="86">
        <f t="shared" si="0"/>
        <v>22118</v>
      </c>
      <c r="F25" s="86">
        <v>304</v>
      </c>
      <c r="G25" s="86">
        <v>768</v>
      </c>
      <c r="H25" s="86">
        <f t="shared" si="1"/>
        <v>1072</v>
      </c>
      <c r="I25" s="86">
        <f t="shared" si="2"/>
        <v>10112</v>
      </c>
      <c r="J25" s="86">
        <f t="shared" si="3"/>
        <v>13078</v>
      </c>
      <c r="K25" s="86">
        <f t="shared" si="4"/>
        <v>23190</v>
      </c>
      <c r="L25" s="86">
        <v>2488</v>
      </c>
      <c r="M25" s="86">
        <v>2498</v>
      </c>
      <c r="N25" s="86">
        <f t="shared" si="5"/>
        <v>4986</v>
      </c>
      <c r="O25" s="1178" t="s">
        <v>183</v>
      </c>
      <c r="P25" s="1178"/>
    </row>
    <row r="26" spans="1:16" ht="20.25" customHeight="1">
      <c r="A26" s="915" t="s">
        <v>71</v>
      </c>
      <c r="B26" s="915"/>
      <c r="C26" s="86">
        <v>4958</v>
      </c>
      <c r="D26" s="86">
        <v>6746</v>
      </c>
      <c r="E26" s="86">
        <f t="shared" si="0"/>
        <v>11704</v>
      </c>
      <c r="F26" s="86">
        <v>180</v>
      </c>
      <c r="G26" s="86">
        <v>671</v>
      </c>
      <c r="H26" s="86">
        <f t="shared" si="1"/>
        <v>851</v>
      </c>
      <c r="I26" s="86">
        <f t="shared" si="2"/>
        <v>5138</v>
      </c>
      <c r="J26" s="86">
        <f t="shared" si="3"/>
        <v>7417</v>
      </c>
      <c r="K26" s="86">
        <f t="shared" si="4"/>
        <v>12555</v>
      </c>
      <c r="L26" s="86">
        <v>1541</v>
      </c>
      <c r="M26" s="86">
        <v>1762</v>
      </c>
      <c r="N26" s="86">
        <f t="shared" si="5"/>
        <v>3303</v>
      </c>
      <c r="O26" s="1178" t="s">
        <v>671</v>
      </c>
      <c r="P26" s="1178"/>
    </row>
    <row r="27" spans="1:16" ht="20.25" customHeight="1" thickBot="1">
      <c r="A27" s="1038" t="s">
        <v>72</v>
      </c>
      <c r="B27" s="1038"/>
      <c r="C27" s="635">
        <v>5990</v>
      </c>
      <c r="D27" s="635">
        <v>16989</v>
      </c>
      <c r="E27" s="635">
        <f t="shared" si="0"/>
        <v>22979</v>
      </c>
      <c r="F27" s="635">
        <v>140</v>
      </c>
      <c r="G27" s="635">
        <v>962</v>
      </c>
      <c r="H27" s="635">
        <f t="shared" si="1"/>
        <v>1102</v>
      </c>
      <c r="I27" s="635">
        <f t="shared" si="2"/>
        <v>6130</v>
      </c>
      <c r="J27" s="635">
        <f t="shared" si="3"/>
        <v>17951</v>
      </c>
      <c r="K27" s="635">
        <f t="shared" si="4"/>
        <v>24081</v>
      </c>
      <c r="L27" s="635">
        <v>937</v>
      </c>
      <c r="M27" s="635">
        <v>2030</v>
      </c>
      <c r="N27" s="635">
        <f t="shared" si="5"/>
        <v>2967</v>
      </c>
      <c r="O27" s="1258" t="s">
        <v>282</v>
      </c>
      <c r="P27" s="1258"/>
    </row>
    <row r="28" spans="1:16" ht="20.25" customHeight="1" thickBot="1">
      <c r="A28" s="1174" t="s">
        <v>32</v>
      </c>
      <c r="B28" s="1174"/>
      <c r="C28" s="203">
        <f>SUM(C8:C27)</f>
        <v>91923</v>
      </c>
      <c r="D28" s="203">
        <f t="shared" ref="D28:M28" si="6">SUM(D8:D27)</f>
        <v>180871</v>
      </c>
      <c r="E28" s="203">
        <f t="shared" si="6"/>
        <v>272794</v>
      </c>
      <c r="F28" s="203">
        <f t="shared" si="6"/>
        <v>4413</v>
      </c>
      <c r="G28" s="203">
        <f t="shared" si="6"/>
        <v>15617</v>
      </c>
      <c r="H28" s="203">
        <f t="shared" si="6"/>
        <v>20030</v>
      </c>
      <c r="I28" s="203">
        <f t="shared" si="6"/>
        <v>96336</v>
      </c>
      <c r="J28" s="203">
        <f t="shared" si="6"/>
        <v>196488</v>
      </c>
      <c r="K28" s="203">
        <f>SUM(K8:K27)</f>
        <v>292824</v>
      </c>
      <c r="L28" s="203">
        <f>SUM(L8:L27)</f>
        <v>31274</v>
      </c>
      <c r="M28" s="203">
        <f t="shared" si="6"/>
        <v>52425</v>
      </c>
      <c r="N28" s="203">
        <f t="shared" si="5"/>
        <v>83699</v>
      </c>
      <c r="O28" s="1275" t="s">
        <v>169</v>
      </c>
      <c r="P28" s="1275"/>
    </row>
    <row r="29" spans="1:16" ht="13.5" thickTop="1">
      <c r="O29" s="331"/>
      <c r="P29" s="331"/>
    </row>
    <row r="30" spans="1:16">
      <c r="O30" s="331"/>
      <c r="P30" s="331"/>
    </row>
    <row r="31" spans="1:16">
      <c r="O31" s="331"/>
      <c r="P31" s="331"/>
    </row>
    <row r="32" spans="1:16">
      <c r="O32" s="331"/>
      <c r="P32" s="331"/>
    </row>
    <row r="33" spans="15:17">
      <c r="O33" s="331"/>
      <c r="P33" s="331"/>
    </row>
    <row r="34" spans="15:17">
      <c r="O34" s="331"/>
      <c r="P34" s="331"/>
    </row>
    <row r="35" spans="15:17">
      <c r="O35" s="331"/>
      <c r="P35" s="331"/>
    </row>
    <row r="36" spans="15:17">
      <c r="O36" s="331"/>
      <c r="P36" s="331"/>
    </row>
    <row r="37" spans="15:17">
      <c r="O37" s="331"/>
      <c r="P37" s="331"/>
    </row>
    <row r="38" spans="15:17">
      <c r="O38" s="331"/>
      <c r="P38" s="331"/>
      <c r="Q38" s="121" t="s">
        <v>305</v>
      </c>
    </row>
    <row r="39" spans="15:17">
      <c r="O39" s="331"/>
      <c r="P39" s="331"/>
    </row>
    <row r="40" spans="15:17">
      <c r="O40" s="331"/>
      <c r="P40" s="331"/>
    </row>
    <row r="41" spans="15:17">
      <c r="O41" s="331"/>
      <c r="P41" s="331"/>
    </row>
    <row r="42" spans="15:17">
      <c r="O42" s="331"/>
      <c r="P42" s="331"/>
    </row>
    <row r="43" spans="15:17">
      <c r="O43" s="331"/>
      <c r="P43" s="331"/>
    </row>
    <row r="44" spans="15:17">
      <c r="O44" s="331"/>
      <c r="P44" s="331"/>
    </row>
    <row r="45" spans="15:17">
      <c r="O45" s="331"/>
      <c r="P45" s="331"/>
    </row>
    <row r="46" spans="15:17">
      <c r="O46" s="331"/>
      <c r="P46" s="331"/>
    </row>
    <row r="47" spans="15:17">
      <c r="O47" s="331"/>
      <c r="P47" s="331"/>
    </row>
    <row r="48" spans="15:17">
      <c r="O48" s="331"/>
      <c r="P48" s="331"/>
    </row>
    <row r="49" spans="15:16">
      <c r="O49" s="331"/>
      <c r="P49" s="331"/>
    </row>
    <row r="50" spans="15:16">
      <c r="O50" s="331"/>
      <c r="P50" s="331"/>
    </row>
    <row r="51" spans="15:16">
      <c r="O51" s="331"/>
      <c r="P51" s="331"/>
    </row>
    <row r="52" spans="15:16">
      <c r="O52" s="331"/>
      <c r="P52" s="331"/>
    </row>
    <row r="53" spans="15:16">
      <c r="O53" s="331"/>
      <c r="P53" s="331"/>
    </row>
    <row r="54" spans="15:16">
      <c r="O54" s="331"/>
      <c r="P54" s="331"/>
    </row>
    <row r="55" spans="15:16">
      <c r="O55" s="331"/>
      <c r="P55" s="331"/>
    </row>
    <row r="56" spans="15:16">
      <c r="O56" s="331"/>
      <c r="P56" s="331"/>
    </row>
    <row r="57" spans="15:16">
      <c r="O57" s="331"/>
      <c r="P57" s="331"/>
    </row>
    <row r="58" spans="15:16">
      <c r="O58" s="331"/>
      <c r="P58" s="331"/>
    </row>
    <row r="59" spans="15:16">
      <c r="O59" s="331"/>
      <c r="P59" s="331"/>
    </row>
    <row r="60" spans="15:16">
      <c r="O60" s="331"/>
      <c r="P60" s="331"/>
    </row>
    <row r="61" spans="15:16">
      <c r="O61" s="331"/>
      <c r="P61" s="331"/>
    </row>
    <row r="62" spans="15:16">
      <c r="O62" s="331"/>
      <c r="P62" s="331"/>
    </row>
    <row r="63" spans="15:16">
      <c r="O63" s="331"/>
      <c r="P63" s="331"/>
    </row>
    <row r="64" spans="15:16">
      <c r="O64" s="331"/>
      <c r="P64" s="331"/>
    </row>
    <row r="65" spans="15:16">
      <c r="O65" s="331"/>
      <c r="P65" s="331"/>
    </row>
    <row r="66" spans="15:16">
      <c r="O66" s="331"/>
      <c r="P66" s="331"/>
    </row>
    <row r="67" spans="15:16">
      <c r="O67" s="331"/>
      <c r="P67" s="331"/>
    </row>
    <row r="68" spans="15:16">
      <c r="O68" s="331"/>
      <c r="P68" s="331"/>
    </row>
    <row r="69" spans="15:16">
      <c r="O69" s="331"/>
      <c r="P69" s="331"/>
    </row>
    <row r="70" spans="15:16">
      <c r="O70" s="331"/>
      <c r="P70" s="331"/>
    </row>
    <row r="71" spans="15:16">
      <c r="O71" s="331"/>
      <c r="P71" s="331"/>
    </row>
    <row r="72" spans="15:16">
      <c r="O72" s="331"/>
      <c r="P72" s="331"/>
    </row>
    <row r="73" spans="15:16">
      <c r="O73" s="331"/>
      <c r="P73" s="331"/>
    </row>
    <row r="74" spans="15:16">
      <c r="O74" s="331"/>
      <c r="P74" s="331"/>
    </row>
    <row r="75" spans="15:16">
      <c r="O75" s="331"/>
      <c r="P75" s="331"/>
    </row>
    <row r="76" spans="15:16">
      <c r="O76" s="331"/>
      <c r="P76" s="331"/>
    </row>
    <row r="77" spans="15:16">
      <c r="O77" s="331"/>
      <c r="P77" s="331"/>
    </row>
    <row r="115" spans="12:14">
      <c r="L115" s="167"/>
      <c r="M115" s="167"/>
      <c r="N115" s="167"/>
    </row>
    <row r="116" spans="12:14">
      <c r="L116" s="167"/>
      <c r="M116" s="167"/>
      <c r="N116" s="167"/>
    </row>
    <row r="117" spans="12:14">
      <c r="L117" s="167"/>
      <c r="M117" s="167"/>
      <c r="N117" s="167"/>
    </row>
    <row r="118" spans="12:14">
      <c r="L118" s="167"/>
      <c r="M118" s="167"/>
      <c r="N118" s="167"/>
    </row>
  </sheetData>
  <mergeCells count="32">
    <mergeCell ref="A12:A17"/>
    <mergeCell ref="P12:P17"/>
    <mergeCell ref="O18:P18"/>
    <mergeCell ref="O10:P10"/>
    <mergeCell ref="O8:P8"/>
    <mergeCell ref="O9:P9"/>
    <mergeCell ref="O11:P11"/>
    <mergeCell ref="A1:P1"/>
    <mergeCell ref="A2:P2"/>
    <mergeCell ref="A3:L3"/>
    <mergeCell ref="O3:P3"/>
    <mergeCell ref="A4:B7"/>
    <mergeCell ref="C4:E4"/>
    <mergeCell ref="F4:H4"/>
    <mergeCell ref="I4:K4"/>
    <mergeCell ref="L4:N4"/>
    <mergeCell ref="O4:P7"/>
    <mergeCell ref="C5:E5"/>
    <mergeCell ref="F5:H5"/>
    <mergeCell ref="I5:K5"/>
    <mergeCell ref="L5:N5"/>
    <mergeCell ref="A28:B28"/>
    <mergeCell ref="O28:P28"/>
    <mergeCell ref="O23:P23"/>
    <mergeCell ref="O24:P24"/>
    <mergeCell ref="O25:P25"/>
    <mergeCell ref="O21:P21"/>
    <mergeCell ref="O26:P26"/>
    <mergeCell ref="O27:P27"/>
    <mergeCell ref="O19:P19"/>
    <mergeCell ref="O20:P20"/>
    <mergeCell ref="O22:P22"/>
  </mergeCells>
  <printOptions horizontalCentered="1"/>
  <pageMargins left="1.5" right="1.5" top="1" bottom="1" header="1" footer="1"/>
  <pageSetup paperSize="9" scale="70" firstPageNumber="58" orientation="landscape" useFirstPageNumber="1"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rgb="FFFF0000"/>
  </sheetPr>
  <dimension ref="A1:AJ119"/>
  <sheetViews>
    <sheetView rightToLeft="1" view="pageBreakPreview" topLeftCell="A4" zoomScale="75" zoomScaleSheetLayoutView="75" workbookViewId="0">
      <selection activeCell="F30" sqref="F30"/>
    </sheetView>
  </sheetViews>
  <sheetFormatPr defaultRowHeight="12.75"/>
  <cols>
    <col min="1" max="1" width="3.42578125" style="121" customWidth="1"/>
    <col min="2" max="2" width="9.5703125" style="121" customWidth="1"/>
    <col min="3" max="3" width="7.42578125" style="121" customWidth="1"/>
    <col min="4" max="4" width="6.85546875" style="121" customWidth="1"/>
    <col min="5" max="5" width="7.28515625" style="121" customWidth="1"/>
    <col min="6" max="6" width="7.5703125" style="121" customWidth="1"/>
    <col min="7" max="7" width="7.140625" style="121" customWidth="1"/>
    <col min="8" max="8" width="7.28515625" style="121" customWidth="1"/>
    <col min="9" max="9" width="7" style="121" customWidth="1"/>
    <col min="10" max="10" width="7.5703125" style="121" customWidth="1"/>
    <col min="11" max="11" width="7" style="121" customWidth="1"/>
    <col min="12" max="12" width="7.85546875" style="121" customWidth="1"/>
    <col min="13" max="13" width="7" style="121" customWidth="1"/>
    <col min="14" max="14" width="7.5703125" style="121" customWidth="1"/>
    <col min="15" max="15" width="7" style="121" customWidth="1"/>
    <col min="16" max="16" width="8" style="121" customWidth="1"/>
    <col min="17" max="17" width="6.85546875" style="121" customWidth="1"/>
    <col min="18" max="18" width="7.85546875" style="121" customWidth="1"/>
    <col min="19" max="19" width="7" style="121" customWidth="1"/>
    <col min="20" max="20" width="7.28515625" style="121" customWidth="1"/>
    <col min="21" max="21" width="8.5703125" style="121" customWidth="1"/>
    <col min="22" max="22" width="8.42578125" style="121" customWidth="1"/>
    <col min="23" max="23" width="8.140625" style="121" customWidth="1"/>
    <col min="24" max="24" width="9.5703125" style="121" customWidth="1"/>
    <col min="25" max="25" width="13.5703125" style="121" customWidth="1"/>
    <col min="26" max="26" width="3.85546875" style="121" customWidth="1"/>
    <col min="27" max="16384" width="9.140625" style="121"/>
  </cols>
  <sheetData>
    <row r="1" spans="1:36" ht="22.5" customHeight="1">
      <c r="A1" s="1205" t="s">
        <v>1187</v>
      </c>
      <c r="B1" s="1205"/>
      <c r="C1" s="1205"/>
      <c r="D1" s="1205"/>
      <c r="E1" s="1205"/>
      <c r="F1" s="1205"/>
      <c r="G1" s="1205"/>
      <c r="H1" s="1205"/>
      <c r="I1" s="1205"/>
      <c r="J1" s="1205"/>
      <c r="K1" s="1205"/>
      <c r="L1" s="1205"/>
      <c r="M1" s="1205"/>
      <c r="N1" s="1205"/>
      <c r="O1" s="1205"/>
      <c r="P1" s="1205"/>
      <c r="Q1" s="1205"/>
      <c r="R1" s="1205"/>
      <c r="S1" s="1205"/>
      <c r="T1" s="1205"/>
      <c r="U1" s="1205"/>
      <c r="V1" s="1205"/>
      <c r="W1" s="1205"/>
      <c r="X1" s="1205"/>
      <c r="Y1" s="1205"/>
      <c r="Z1" s="1205"/>
      <c r="AA1" s="159"/>
      <c r="AB1" s="159"/>
      <c r="AC1" s="159"/>
      <c r="AD1" s="159"/>
    </row>
    <row r="2" spans="1:36" ht="23.25" customHeight="1">
      <c r="A2" s="1206" t="s">
        <v>704</v>
      </c>
      <c r="B2" s="1206"/>
      <c r="C2" s="1206"/>
      <c r="D2" s="1206"/>
      <c r="E2" s="1206"/>
      <c r="F2" s="1206"/>
      <c r="G2" s="1206"/>
      <c r="H2" s="1206"/>
      <c r="I2" s="1206"/>
      <c r="J2" s="1206"/>
      <c r="K2" s="1206"/>
      <c r="L2" s="1206"/>
      <c r="M2" s="1206"/>
      <c r="N2" s="1206"/>
      <c r="O2" s="1206"/>
      <c r="P2" s="1206"/>
      <c r="Q2" s="1206"/>
      <c r="R2" s="1206"/>
      <c r="S2" s="1206"/>
      <c r="T2" s="1206"/>
      <c r="U2" s="1206"/>
      <c r="V2" s="1206"/>
      <c r="W2" s="1206"/>
      <c r="X2" s="1206"/>
      <c r="Y2" s="1206"/>
      <c r="Z2" s="1206"/>
      <c r="AA2" s="159"/>
      <c r="AB2" s="159"/>
      <c r="AC2" s="159"/>
      <c r="AD2" s="159"/>
    </row>
    <row r="3" spans="1:36" ht="23.25" customHeight="1" thickBot="1">
      <c r="A3" s="1176" t="s">
        <v>904</v>
      </c>
      <c r="B3" s="1176"/>
      <c r="C3" s="1176"/>
      <c r="D3" s="1176"/>
      <c r="E3" s="143"/>
      <c r="F3" s="143"/>
      <c r="G3" s="143"/>
      <c r="H3" s="143"/>
      <c r="I3" s="143"/>
      <c r="J3" s="143"/>
      <c r="K3" s="143"/>
      <c r="L3" s="143"/>
      <c r="M3" s="143"/>
      <c r="N3" s="143"/>
      <c r="O3" s="143"/>
      <c r="P3" s="173"/>
      <c r="Q3" s="173"/>
      <c r="R3" s="128"/>
      <c r="S3" s="128"/>
      <c r="T3" s="128"/>
      <c r="U3" s="128"/>
      <c r="V3" s="128"/>
      <c r="W3" s="128"/>
      <c r="X3" s="128"/>
      <c r="Y3" s="1154" t="s">
        <v>905</v>
      </c>
      <c r="Z3" s="1154"/>
      <c r="AA3" s="126"/>
      <c r="AD3" s="182"/>
      <c r="AE3" s="182"/>
      <c r="AF3" s="182"/>
      <c r="AG3" s="182"/>
      <c r="AH3" s="182"/>
      <c r="AI3" s="182"/>
      <c r="AJ3" s="182"/>
    </row>
    <row r="4" spans="1:36" ht="22.5" customHeight="1" thickTop="1">
      <c r="A4" s="1140" t="s">
        <v>40</v>
      </c>
      <c r="B4" s="1140"/>
      <c r="C4" s="1140" t="s">
        <v>93</v>
      </c>
      <c r="D4" s="1140"/>
      <c r="E4" s="1140"/>
      <c r="F4" s="1140" t="s">
        <v>94</v>
      </c>
      <c r="G4" s="1140"/>
      <c r="H4" s="1140"/>
      <c r="I4" s="1140" t="s">
        <v>95</v>
      </c>
      <c r="J4" s="1140"/>
      <c r="K4" s="1140"/>
      <c r="L4" s="1140" t="s">
        <v>96</v>
      </c>
      <c r="M4" s="1140"/>
      <c r="N4" s="1140"/>
      <c r="O4" s="1140" t="s">
        <v>97</v>
      </c>
      <c r="P4" s="1140"/>
      <c r="Q4" s="1140"/>
      <c r="R4" s="1140" t="s">
        <v>31</v>
      </c>
      <c r="S4" s="1140"/>
      <c r="T4" s="1140"/>
      <c r="U4" s="1140" t="s">
        <v>1335</v>
      </c>
      <c r="V4" s="1140"/>
      <c r="W4" s="1140"/>
      <c r="X4" s="1140"/>
      <c r="Y4" s="1164" t="s">
        <v>168</v>
      </c>
      <c r="Z4" s="1164"/>
      <c r="AA4" s="331"/>
    </row>
    <row r="5" spans="1:36" ht="22.5" customHeight="1">
      <c r="A5" s="1141"/>
      <c r="B5" s="1141"/>
      <c r="C5" s="1165" t="s">
        <v>233</v>
      </c>
      <c r="D5" s="1165"/>
      <c r="E5" s="1165"/>
      <c r="F5" s="1165" t="s">
        <v>234</v>
      </c>
      <c r="G5" s="1165"/>
      <c r="H5" s="1165"/>
      <c r="I5" s="1165" t="s">
        <v>235</v>
      </c>
      <c r="J5" s="1165"/>
      <c r="K5" s="1165"/>
      <c r="L5" s="1165" t="s">
        <v>236</v>
      </c>
      <c r="M5" s="1165"/>
      <c r="N5" s="1165"/>
      <c r="O5" s="1165" t="s">
        <v>232</v>
      </c>
      <c r="P5" s="1165"/>
      <c r="Q5" s="1165"/>
      <c r="R5" s="1165" t="s">
        <v>239</v>
      </c>
      <c r="S5" s="1165"/>
      <c r="T5" s="1165"/>
      <c r="U5" s="1165" t="s">
        <v>169</v>
      </c>
      <c r="V5" s="1165"/>
      <c r="W5" s="1165"/>
      <c r="X5" s="1165"/>
      <c r="Y5" s="1165"/>
      <c r="Z5" s="1165"/>
      <c r="AA5" s="331"/>
      <c r="AB5" s="126"/>
    </row>
    <row r="6" spans="1:36" ht="22.5" customHeight="1">
      <c r="A6" s="1141"/>
      <c r="B6" s="1141"/>
      <c r="C6" s="501" t="s">
        <v>33</v>
      </c>
      <c r="D6" s="501" t="s">
        <v>34</v>
      </c>
      <c r="E6" s="501" t="s">
        <v>109</v>
      </c>
      <c r="F6" s="501" t="s">
        <v>33</v>
      </c>
      <c r="G6" s="501" t="s">
        <v>34</v>
      </c>
      <c r="H6" s="501" t="s">
        <v>109</v>
      </c>
      <c r="I6" s="501" t="s">
        <v>33</v>
      </c>
      <c r="J6" s="501" t="s">
        <v>34</v>
      </c>
      <c r="K6" s="501" t="s">
        <v>109</v>
      </c>
      <c r="L6" s="501" t="s">
        <v>33</v>
      </c>
      <c r="M6" s="501" t="s">
        <v>34</v>
      </c>
      <c r="N6" s="501" t="s">
        <v>109</v>
      </c>
      <c r="O6" s="501" t="s">
        <v>33</v>
      </c>
      <c r="P6" s="501" t="s">
        <v>34</v>
      </c>
      <c r="Q6" s="501" t="s">
        <v>109</v>
      </c>
      <c r="R6" s="501" t="s">
        <v>33</v>
      </c>
      <c r="S6" s="501" t="s">
        <v>34</v>
      </c>
      <c r="T6" s="501" t="s">
        <v>109</v>
      </c>
      <c r="U6" s="501" t="s">
        <v>33</v>
      </c>
      <c r="V6" s="501" t="s">
        <v>34</v>
      </c>
      <c r="W6" s="501" t="s">
        <v>109</v>
      </c>
      <c r="X6" s="501" t="s">
        <v>32</v>
      </c>
      <c r="Y6" s="1165"/>
      <c r="Z6" s="1165"/>
      <c r="AA6" s="333"/>
      <c r="AC6" s="126"/>
    </row>
    <row r="7" spans="1:36" ht="22.5" customHeight="1" thickBot="1">
      <c r="A7" s="1142"/>
      <c r="B7" s="1142"/>
      <c r="C7" s="829" t="s">
        <v>173</v>
      </c>
      <c r="D7" s="829" t="s">
        <v>172</v>
      </c>
      <c r="E7" s="829" t="s">
        <v>208</v>
      </c>
      <c r="F7" s="829" t="s">
        <v>173</v>
      </c>
      <c r="G7" s="829" t="s">
        <v>172</v>
      </c>
      <c r="H7" s="829" t="s">
        <v>208</v>
      </c>
      <c r="I7" s="829" t="s">
        <v>173</v>
      </c>
      <c r="J7" s="829" t="s">
        <v>172</v>
      </c>
      <c r="K7" s="829" t="s">
        <v>208</v>
      </c>
      <c r="L7" s="829" t="s">
        <v>173</v>
      </c>
      <c r="M7" s="829" t="s">
        <v>172</v>
      </c>
      <c r="N7" s="829" t="s">
        <v>208</v>
      </c>
      <c r="O7" s="829" t="s">
        <v>173</v>
      </c>
      <c r="P7" s="829" t="s">
        <v>172</v>
      </c>
      <c r="Q7" s="829" t="s">
        <v>208</v>
      </c>
      <c r="R7" s="829" t="s">
        <v>173</v>
      </c>
      <c r="S7" s="829" t="s">
        <v>172</v>
      </c>
      <c r="T7" s="829" t="s">
        <v>208</v>
      </c>
      <c r="U7" s="829" t="s">
        <v>173</v>
      </c>
      <c r="V7" s="829" t="s">
        <v>172</v>
      </c>
      <c r="W7" s="829" t="s">
        <v>208</v>
      </c>
      <c r="X7" s="829" t="s">
        <v>169</v>
      </c>
      <c r="Y7" s="1165"/>
      <c r="Z7" s="1165"/>
      <c r="AA7" s="331"/>
      <c r="AB7" s="126"/>
    </row>
    <row r="8" spans="1:36" ht="22.5" customHeight="1">
      <c r="A8" s="1009" t="s">
        <v>52</v>
      </c>
      <c r="B8" s="1009"/>
      <c r="C8" s="330">
        <v>1067</v>
      </c>
      <c r="D8" s="330">
        <v>970</v>
      </c>
      <c r="E8" s="330">
        <v>838</v>
      </c>
      <c r="F8" s="330">
        <v>1048</v>
      </c>
      <c r="G8" s="330">
        <v>930</v>
      </c>
      <c r="H8" s="330">
        <v>826</v>
      </c>
      <c r="I8" s="330">
        <v>1001</v>
      </c>
      <c r="J8" s="330">
        <v>901</v>
      </c>
      <c r="K8" s="330">
        <v>791</v>
      </c>
      <c r="L8" s="330">
        <v>930</v>
      </c>
      <c r="M8" s="330">
        <v>821</v>
      </c>
      <c r="N8" s="330">
        <v>726</v>
      </c>
      <c r="O8" s="330">
        <v>938</v>
      </c>
      <c r="P8" s="330">
        <v>737</v>
      </c>
      <c r="Q8" s="330">
        <v>651</v>
      </c>
      <c r="R8" s="539">
        <v>882</v>
      </c>
      <c r="S8" s="330">
        <v>652</v>
      </c>
      <c r="T8" s="330">
        <v>591</v>
      </c>
      <c r="U8" s="330">
        <f>SUM(C8,F8,I8,L8,O8,R8)</f>
        <v>5866</v>
      </c>
      <c r="V8" s="330">
        <f t="shared" ref="V8:W8" si="0">SUM(D8,G8,J8,M8,P8,S8)</f>
        <v>5011</v>
      </c>
      <c r="W8" s="330">
        <f t="shared" si="0"/>
        <v>4423</v>
      </c>
      <c r="X8" s="330">
        <f>SUM(U8:W8)</f>
        <v>15300</v>
      </c>
      <c r="Y8" s="1199" t="s">
        <v>583</v>
      </c>
      <c r="Z8" s="1199"/>
      <c r="AA8" s="331"/>
      <c r="AB8" s="126"/>
    </row>
    <row r="9" spans="1:36" ht="22.5" customHeight="1">
      <c r="A9" s="124" t="s">
        <v>53</v>
      </c>
      <c r="B9" s="351"/>
      <c r="C9" s="86">
        <v>693</v>
      </c>
      <c r="D9" s="86">
        <v>682</v>
      </c>
      <c r="E9" s="86">
        <v>709</v>
      </c>
      <c r="F9" s="86">
        <v>652</v>
      </c>
      <c r="G9" s="86">
        <v>642</v>
      </c>
      <c r="H9" s="86">
        <v>660</v>
      </c>
      <c r="I9" s="86">
        <v>644</v>
      </c>
      <c r="J9" s="86">
        <v>622</v>
      </c>
      <c r="K9" s="86">
        <v>653</v>
      </c>
      <c r="L9" s="86">
        <v>645</v>
      </c>
      <c r="M9" s="86">
        <v>606</v>
      </c>
      <c r="N9" s="86">
        <v>620</v>
      </c>
      <c r="O9" s="86">
        <v>615</v>
      </c>
      <c r="P9" s="86">
        <v>557</v>
      </c>
      <c r="Q9" s="86">
        <v>617</v>
      </c>
      <c r="R9" s="86">
        <v>498</v>
      </c>
      <c r="S9" s="86">
        <v>459</v>
      </c>
      <c r="T9" s="86">
        <v>510</v>
      </c>
      <c r="U9" s="86">
        <f t="shared" ref="U9:U27" si="1">SUM(C9,F9,I9,L9,O9,R9)</f>
        <v>3747</v>
      </c>
      <c r="V9" s="86">
        <f t="shared" ref="V9:V27" si="2">SUM(D9,G9,J9,M9,P9,S9)</f>
        <v>3568</v>
      </c>
      <c r="W9" s="86">
        <f t="shared" ref="W9:W27" si="3">SUM(E9,H9,K9,N9,Q9,T9)</f>
        <v>3769</v>
      </c>
      <c r="X9" s="86">
        <f t="shared" ref="X9:X27" si="4">SUM(U9:W9)</f>
        <v>11084</v>
      </c>
      <c r="Y9" s="1159" t="s">
        <v>284</v>
      </c>
      <c r="Z9" s="1159"/>
      <c r="AA9" s="331"/>
    </row>
    <row r="10" spans="1:36" ht="22.5" customHeight="1">
      <c r="A10" s="124" t="s">
        <v>54</v>
      </c>
      <c r="B10" s="351"/>
      <c r="C10" s="86">
        <v>202</v>
      </c>
      <c r="D10" s="86">
        <v>164</v>
      </c>
      <c r="E10" s="86">
        <v>1287</v>
      </c>
      <c r="F10" s="86">
        <v>212</v>
      </c>
      <c r="G10" s="86">
        <v>172</v>
      </c>
      <c r="H10" s="86">
        <v>1270</v>
      </c>
      <c r="I10" s="86">
        <v>211</v>
      </c>
      <c r="J10" s="86">
        <v>170</v>
      </c>
      <c r="K10" s="86">
        <v>1245</v>
      </c>
      <c r="L10" s="86">
        <v>208</v>
      </c>
      <c r="M10" s="86">
        <v>162</v>
      </c>
      <c r="N10" s="86">
        <v>1185</v>
      </c>
      <c r="O10" s="86">
        <v>234</v>
      </c>
      <c r="P10" s="86">
        <v>186</v>
      </c>
      <c r="Q10" s="86">
        <v>1139</v>
      </c>
      <c r="R10" s="86">
        <v>220</v>
      </c>
      <c r="S10" s="86">
        <v>157</v>
      </c>
      <c r="T10" s="86">
        <v>1017</v>
      </c>
      <c r="U10" s="86">
        <f t="shared" si="1"/>
        <v>1287</v>
      </c>
      <c r="V10" s="86">
        <f t="shared" si="2"/>
        <v>1011</v>
      </c>
      <c r="W10" s="86">
        <f t="shared" si="3"/>
        <v>7143</v>
      </c>
      <c r="X10" s="86">
        <f t="shared" si="4"/>
        <v>9441</v>
      </c>
      <c r="Y10" s="1178" t="s">
        <v>175</v>
      </c>
      <c r="Z10" s="1178"/>
      <c r="AA10" s="331"/>
    </row>
    <row r="11" spans="1:36" ht="22.5" customHeight="1">
      <c r="A11" s="124" t="s">
        <v>55</v>
      </c>
      <c r="B11" s="351"/>
      <c r="C11" s="86">
        <v>352</v>
      </c>
      <c r="D11" s="86">
        <v>364</v>
      </c>
      <c r="E11" s="86">
        <v>891</v>
      </c>
      <c r="F11" s="86">
        <v>348</v>
      </c>
      <c r="G11" s="86">
        <v>351</v>
      </c>
      <c r="H11" s="86">
        <v>851</v>
      </c>
      <c r="I11" s="86">
        <v>359</v>
      </c>
      <c r="J11" s="86">
        <v>343</v>
      </c>
      <c r="K11" s="86">
        <v>851</v>
      </c>
      <c r="L11" s="86">
        <v>358</v>
      </c>
      <c r="M11" s="86">
        <v>339</v>
      </c>
      <c r="N11" s="86">
        <v>827</v>
      </c>
      <c r="O11" s="86">
        <v>385</v>
      </c>
      <c r="P11" s="86">
        <v>365</v>
      </c>
      <c r="Q11" s="86">
        <v>798</v>
      </c>
      <c r="R11" s="86">
        <v>325</v>
      </c>
      <c r="S11" s="86">
        <v>307</v>
      </c>
      <c r="T11" s="86">
        <v>713</v>
      </c>
      <c r="U11" s="86">
        <f t="shared" si="1"/>
        <v>2127</v>
      </c>
      <c r="V11" s="86">
        <f t="shared" si="2"/>
        <v>2069</v>
      </c>
      <c r="W11" s="86">
        <f t="shared" si="3"/>
        <v>4931</v>
      </c>
      <c r="X11" s="86">
        <f t="shared" si="4"/>
        <v>9127</v>
      </c>
      <c r="Y11" s="1178" t="s">
        <v>676</v>
      </c>
      <c r="Z11" s="1178"/>
      <c r="AA11" s="331"/>
    </row>
    <row r="12" spans="1:36" ht="22.5" customHeight="1">
      <c r="A12" s="1160" t="s">
        <v>283</v>
      </c>
      <c r="B12" s="355" t="s">
        <v>270</v>
      </c>
      <c r="C12" s="86">
        <v>198</v>
      </c>
      <c r="D12" s="86">
        <v>221</v>
      </c>
      <c r="E12" s="86">
        <v>691</v>
      </c>
      <c r="F12" s="86">
        <v>198</v>
      </c>
      <c r="G12" s="86">
        <v>219</v>
      </c>
      <c r="H12" s="86">
        <v>654</v>
      </c>
      <c r="I12" s="86">
        <v>204</v>
      </c>
      <c r="J12" s="86">
        <v>219</v>
      </c>
      <c r="K12" s="86">
        <v>651</v>
      </c>
      <c r="L12" s="86">
        <v>258</v>
      </c>
      <c r="M12" s="86">
        <v>258</v>
      </c>
      <c r="N12" s="86">
        <v>548</v>
      </c>
      <c r="O12" s="86">
        <v>408</v>
      </c>
      <c r="P12" s="86">
        <v>388</v>
      </c>
      <c r="Q12" s="86">
        <v>296</v>
      </c>
      <c r="R12" s="86">
        <v>375</v>
      </c>
      <c r="S12" s="86">
        <v>366</v>
      </c>
      <c r="T12" s="86">
        <v>221</v>
      </c>
      <c r="U12" s="86">
        <f t="shared" si="1"/>
        <v>1641</v>
      </c>
      <c r="V12" s="86">
        <f t="shared" si="2"/>
        <v>1671</v>
      </c>
      <c r="W12" s="86">
        <f t="shared" si="3"/>
        <v>3061</v>
      </c>
      <c r="X12" s="86">
        <f t="shared" si="4"/>
        <v>6373</v>
      </c>
      <c r="Y12" s="367" t="s">
        <v>288</v>
      </c>
      <c r="Z12" s="1220" t="s">
        <v>167</v>
      </c>
      <c r="AA12" s="331"/>
    </row>
    <row r="13" spans="1:36" ht="22.5" customHeight="1">
      <c r="A13" s="1161"/>
      <c r="B13" s="355" t="s">
        <v>271</v>
      </c>
      <c r="C13" s="86">
        <v>717</v>
      </c>
      <c r="D13" s="86">
        <v>770</v>
      </c>
      <c r="E13" s="86">
        <v>991</v>
      </c>
      <c r="F13" s="86">
        <v>697</v>
      </c>
      <c r="G13" s="86">
        <v>711</v>
      </c>
      <c r="H13" s="86">
        <v>944</v>
      </c>
      <c r="I13" s="86">
        <v>706</v>
      </c>
      <c r="J13" s="86">
        <v>754</v>
      </c>
      <c r="K13" s="86">
        <v>881</v>
      </c>
      <c r="L13" s="86">
        <v>735</v>
      </c>
      <c r="M13" s="86">
        <v>753</v>
      </c>
      <c r="N13" s="86">
        <v>799</v>
      </c>
      <c r="O13" s="86">
        <v>825</v>
      </c>
      <c r="P13" s="86">
        <v>836</v>
      </c>
      <c r="Q13" s="86">
        <v>649</v>
      </c>
      <c r="R13" s="86">
        <v>647</v>
      </c>
      <c r="S13" s="86">
        <v>630</v>
      </c>
      <c r="T13" s="86">
        <v>567</v>
      </c>
      <c r="U13" s="86">
        <f t="shared" si="1"/>
        <v>4327</v>
      </c>
      <c r="V13" s="86">
        <f t="shared" si="2"/>
        <v>4454</v>
      </c>
      <c r="W13" s="86">
        <f t="shared" si="3"/>
        <v>4831</v>
      </c>
      <c r="X13" s="86">
        <f t="shared" si="4"/>
        <v>13612</v>
      </c>
      <c r="Y13" s="367" t="s">
        <v>289</v>
      </c>
      <c r="Z13" s="1220"/>
      <c r="AA13" s="331"/>
    </row>
    <row r="14" spans="1:36" ht="22.5" customHeight="1">
      <c r="A14" s="1161"/>
      <c r="B14" s="355" t="s">
        <v>272</v>
      </c>
      <c r="C14" s="86">
        <v>366</v>
      </c>
      <c r="D14" s="86">
        <v>356</v>
      </c>
      <c r="E14" s="86">
        <v>187</v>
      </c>
      <c r="F14" s="86">
        <v>370</v>
      </c>
      <c r="G14" s="86">
        <v>344</v>
      </c>
      <c r="H14" s="86">
        <v>182</v>
      </c>
      <c r="I14" s="86">
        <v>379</v>
      </c>
      <c r="J14" s="86">
        <v>355</v>
      </c>
      <c r="K14" s="86">
        <v>169</v>
      </c>
      <c r="L14" s="86">
        <v>402</v>
      </c>
      <c r="M14" s="86">
        <v>371</v>
      </c>
      <c r="N14" s="86">
        <v>131</v>
      </c>
      <c r="O14" s="86">
        <v>442</v>
      </c>
      <c r="P14" s="86">
        <v>380</v>
      </c>
      <c r="Q14" s="86">
        <v>92</v>
      </c>
      <c r="R14" s="86">
        <v>365</v>
      </c>
      <c r="S14" s="86">
        <v>337</v>
      </c>
      <c r="T14" s="86">
        <v>71</v>
      </c>
      <c r="U14" s="86">
        <f t="shared" si="1"/>
        <v>2324</v>
      </c>
      <c r="V14" s="86">
        <f t="shared" si="2"/>
        <v>2143</v>
      </c>
      <c r="W14" s="86">
        <f t="shared" si="3"/>
        <v>832</v>
      </c>
      <c r="X14" s="86">
        <f t="shared" si="4"/>
        <v>5299</v>
      </c>
      <c r="Y14" s="367" t="s">
        <v>290</v>
      </c>
      <c r="Z14" s="1220"/>
      <c r="AA14" s="331"/>
    </row>
    <row r="15" spans="1:36" ht="22.5" customHeight="1">
      <c r="A15" s="1161"/>
      <c r="B15" s="355" t="s">
        <v>267</v>
      </c>
      <c r="C15" s="86">
        <v>114</v>
      </c>
      <c r="D15" s="86">
        <v>120</v>
      </c>
      <c r="E15" s="86">
        <v>567</v>
      </c>
      <c r="F15" s="86">
        <v>107</v>
      </c>
      <c r="G15" s="86">
        <v>111</v>
      </c>
      <c r="H15" s="86">
        <v>564</v>
      </c>
      <c r="I15" s="86">
        <v>114</v>
      </c>
      <c r="J15" s="86">
        <v>120</v>
      </c>
      <c r="K15" s="86">
        <v>547</v>
      </c>
      <c r="L15" s="86">
        <v>121</v>
      </c>
      <c r="M15" s="86">
        <v>119</v>
      </c>
      <c r="N15" s="86">
        <v>543</v>
      </c>
      <c r="O15" s="86">
        <v>136</v>
      </c>
      <c r="P15" s="86">
        <v>127</v>
      </c>
      <c r="Q15" s="86">
        <v>520</v>
      </c>
      <c r="R15" s="86">
        <v>114</v>
      </c>
      <c r="S15" s="86">
        <v>112</v>
      </c>
      <c r="T15" s="86">
        <v>468</v>
      </c>
      <c r="U15" s="86">
        <f t="shared" si="1"/>
        <v>706</v>
      </c>
      <c r="V15" s="86">
        <f t="shared" si="2"/>
        <v>709</v>
      </c>
      <c r="W15" s="86">
        <f t="shared" si="3"/>
        <v>3209</v>
      </c>
      <c r="X15" s="86">
        <f t="shared" si="4"/>
        <v>4624</v>
      </c>
      <c r="Y15" s="367" t="s">
        <v>291</v>
      </c>
      <c r="Z15" s="1220"/>
      <c r="AA15" s="331"/>
    </row>
    <row r="16" spans="1:36" ht="22.5" customHeight="1">
      <c r="A16" s="1161"/>
      <c r="B16" s="355" t="s">
        <v>268</v>
      </c>
      <c r="C16" s="86">
        <v>208</v>
      </c>
      <c r="D16" s="86">
        <v>166</v>
      </c>
      <c r="E16" s="86">
        <v>1093</v>
      </c>
      <c r="F16" s="86">
        <v>211</v>
      </c>
      <c r="G16" s="86">
        <v>160</v>
      </c>
      <c r="H16" s="86">
        <v>1071</v>
      </c>
      <c r="I16" s="86">
        <v>209</v>
      </c>
      <c r="J16" s="86">
        <v>159</v>
      </c>
      <c r="K16" s="86">
        <v>1089</v>
      </c>
      <c r="L16" s="86">
        <v>229</v>
      </c>
      <c r="M16" s="86">
        <v>180</v>
      </c>
      <c r="N16" s="86">
        <v>1015</v>
      </c>
      <c r="O16" s="86">
        <v>268</v>
      </c>
      <c r="P16" s="86">
        <v>209</v>
      </c>
      <c r="Q16" s="86">
        <v>961</v>
      </c>
      <c r="R16" s="86">
        <v>250</v>
      </c>
      <c r="S16" s="86">
        <v>189</v>
      </c>
      <c r="T16" s="86">
        <v>871</v>
      </c>
      <c r="U16" s="86">
        <f t="shared" si="1"/>
        <v>1375</v>
      </c>
      <c r="V16" s="86">
        <f t="shared" si="2"/>
        <v>1063</v>
      </c>
      <c r="W16" s="86">
        <f t="shared" si="3"/>
        <v>6100</v>
      </c>
      <c r="X16" s="86">
        <f t="shared" si="4"/>
        <v>8538</v>
      </c>
      <c r="Y16" s="367" t="s">
        <v>292</v>
      </c>
      <c r="Z16" s="1220"/>
      <c r="AA16" s="331"/>
    </row>
    <row r="17" spans="1:27" ht="22.5" customHeight="1">
      <c r="A17" s="1162"/>
      <c r="B17" s="355" t="s">
        <v>269</v>
      </c>
      <c r="C17" s="86">
        <v>279</v>
      </c>
      <c r="D17" s="86">
        <v>279</v>
      </c>
      <c r="E17" s="86">
        <v>364</v>
      </c>
      <c r="F17" s="86">
        <v>291</v>
      </c>
      <c r="G17" s="86">
        <v>292</v>
      </c>
      <c r="H17" s="86">
        <v>325</v>
      </c>
      <c r="I17" s="86">
        <v>299</v>
      </c>
      <c r="J17" s="86">
        <v>293</v>
      </c>
      <c r="K17" s="86">
        <v>316</v>
      </c>
      <c r="L17" s="86">
        <v>343</v>
      </c>
      <c r="M17" s="86">
        <v>314</v>
      </c>
      <c r="N17" s="86">
        <v>270</v>
      </c>
      <c r="O17" s="86">
        <v>369</v>
      </c>
      <c r="P17" s="86">
        <v>331</v>
      </c>
      <c r="Q17" s="86">
        <v>214</v>
      </c>
      <c r="R17" s="86">
        <v>308</v>
      </c>
      <c r="S17" s="86">
        <v>295</v>
      </c>
      <c r="T17" s="86">
        <v>197</v>
      </c>
      <c r="U17" s="86">
        <f t="shared" si="1"/>
        <v>1889</v>
      </c>
      <c r="V17" s="86">
        <f t="shared" si="2"/>
        <v>1804</v>
      </c>
      <c r="W17" s="86">
        <f t="shared" si="3"/>
        <v>1686</v>
      </c>
      <c r="X17" s="86">
        <f t="shared" si="4"/>
        <v>5379</v>
      </c>
      <c r="Y17" s="367" t="s">
        <v>293</v>
      </c>
      <c r="Z17" s="1220"/>
      <c r="AA17" s="331"/>
    </row>
    <row r="18" spans="1:27" ht="22.5" customHeight="1">
      <c r="A18" s="124" t="s">
        <v>63</v>
      </c>
      <c r="B18" s="351"/>
      <c r="C18" s="813">
        <v>933</v>
      </c>
      <c r="D18" s="813">
        <v>810</v>
      </c>
      <c r="E18" s="813">
        <v>492</v>
      </c>
      <c r="F18" s="813">
        <v>861</v>
      </c>
      <c r="G18" s="813">
        <v>802</v>
      </c>
      <c r="H18" s="813">
        <v>481</v>
      </c>
      <c r="I18" s="86">
        <v>961</v>
      </c>
      <c r="J18" s="813">
        <v>789</v>
      </c>
      <c r="K18" s="813">
        <v>492</v>
      </c>
      <c r="L18" s="86">
        <v>876</v>
      </c>
      <c r="M18" s="813">
        <v>787</v>
      </c>
      <c r="N18" s="813">
        <v>457</v>
      </c>
      <c r="O18" s="813">
        <v>776</v>
      </c>
      <c r="P18" s="176">
        <v>645</v>
      </c>
      <c r="Q18" s="176">
        <v>389</v>
      </c>
      <c r="R18" s="176">
        <v>647</v>
      </c>
      <c r="S18" s="176">
        <v>512</v>
      </c>
      <c r="T18" s="176">
        <v>341</v>
      </c>
      <c r="U18" s="86">
        <f t="shared" si="1"/>
        <v>5054</v>
      </c>
      <c r="V18" s="86">
        <f t="shared" si="2"/>
        <v>4345</v>
      </c>
      <c r="W18" s="86">
        <f t="shared" si="3"/>
        <v>2652</v>
      </c>
      <c r="X18" s="86">
        <f t="shared" si="4"/>
        <v>12051</v>
      </c>
      <c r="Y18" s="1178" t="s">
        <v>281</v>
      </c>
      <c r="Z18" s="1178"/>
      <c r="AA18" s="331"/>
    </row>
    <row r="19" spans="1:27" ht="22.5" customHeight="1">
      <c r="A19" s="124" t="s">
        <v>64</v>
      </c>
      <c r="B19" s="351"/>
      <c r="C19" s="86">
        <v>651</v>
      </c>
      <c r="D19" s="86">
        <v>614</v>
      </c>
      <c r="E19" s="86">
        <v>651</v>
      </c>
      <c r="F19" s="86">
        <v>640</v>
      </c>
      <c r="G19" s="86">
        <v>636</v>
      </c>
      <c r="H19" s="86">
        <v>606</v>
      </c>
      <c r="I19" s="86">
        <v>649</v>
      </c>
      <c r="J19" s="86">
        <v>609</v>
      </c>
      <c r="K19" s="86">
        <v>562</v>
      </c>
      <c r="L19" s="86">
        <v>646</v>
      </c>
      <c r="M19" s="86">
        <v>602</v>
      </c>
      <c r="N19" s="86">
        <v>559</v>
      </c>
      <c r="O19" s="86">
        <v>678</v>
      </c>
      <c r="P19" s="86">
        <v>595</v>
      </c>
      <c r="Q19" s="86">
        <v>530</v>
      </c>
      <c r="R19" s="86">
        <v>549</v>
      </c>
      <c r="S19" s="86">
        <v>505</v>
      </c>
      <c r="T19" s="86">
        <v>458</v>
      </c>
      <c r="U19" s="86">
        <f t="shared" si="1"/>
        <v>3813</v>
      </c>
      <c r="V19" s="86">
        <f t="shared" si="2"/>
        <v>3561</v>
      </c>
      <c r="W19" s="86">
        <f t="shared" si="3"/>
        <v>3366</v>
      </c>
      <c r="X19" s="86">
        <f t="shared" si="4"/>
        <v>10740</v>
      </c>
      <c r="Y19" s="1178" t="s">
        <v>177</v>
      </c>
      <c r="Z19" s="1178"/>
      <c r="AA19" s="331"/>
    </row>
    <row r="20" spans="1:27" ht="22.5" customHeight="1">
      <c r="A20" s="124" t="s">
        <v>65</v>
      </c>
      <c r="B20" s="351"/>
      <c r="C20" s="86">
        <v>604</v>
      </c>
      <c r="D20" s="86">
        <v>583</v>
      </c>
      <c r="E20" s="86">
        <v>148</v>
      </c>
      <c r="F20" s="86">
        <v>593</v>
      </c>
      <c r="G20" s="86">
        <v>557</v>
      </c>
      <c r="H20" s="86">
        <v>135</v>
      </c>
      <c r="I20" s="86">
        <v>589</v>
      </c>
      <c r="J20" s="86">
        <v>535</v>
      </c>
      <c r="K20" s="86">
        <v>126</v>
      </c>
      <c r="L20" s="86">
        <v>601</v>
      </c>
      <c r="M20" s="86">
        <v>537</v>
      </c>
      <c r="N20" s="86">
        <v>109</v>
      </c>
      <c r="O20" s="86">
        <v>633</v>
      </c>
      <c r="P20" s="86">
        <v>548</v>
      </c>
      <c r="Q20" s="86">
        <v>102</v>
      </c>
      <c r="R20" s="86">
        <v>524</v>
      </c>
      <c r="S20" s="86">
        <v>479</v>
      </c>
      <c r="T20" s="86">
        <v>91</v>
      </c>
      <c r="U20" s="86">
        <f t="shared" si="1"/>
        <v>3544</v>
      </c>
      <c r="V20" s="86">
        <f t="shared" si="2"/>
        <v>3239</v>
      </c>
      <c r="W20" s="86">
        <f t="shared" si="3"/>
        <v>711</v>
      </c>
      <c r="X20" s="86">
        <f t="shared" si="4"/>
        <v>7494</v>
      </c>
      <c r="Y20" s="1178" t="s">
        <v>178</v>
      </c>
      <c r="Z20" s="1178"/>
      <c r="AA20" s="331"/>
    </row>
    <row r="21" spans="1:27" ht="22.5" customHeight="1">
      <c r="A21" s="124" t="s">
        <v>66</v>
      </c>
      <c r="B21" s="351"/>
      <c r="C21" s="86">
        <v>698</v>
      </c>
      <c r="D21" s="86">
        <v>663</v>
      </c>
      <c r="E21" s="86">
        <v>270</v>
      </c>
      <c r="F21" s="86">
        <v>675</v>
      </c>
      <c r="G21" s="86">
        <v>652</v>
      </c>
      <c r="H21" s="86">
        <v>259</v>
      </c>
      <c r="I21" s="86">
        <v>680</v>
      </c>
      <c r="J21" s="86">
        <v>629</v>
      </c>
      <c r="K21" s="86">
        <v>235</v>
      </c>
      <c r="L21" s="86">
        <v>669</v>
      </c>
      <c r="M21" s="86">
        <v>627</v>
      </c>
      <c r="N21" s="86">
        <v>229</v>
      </c>
      <c r="O21" s="86">
        <v>698</v>
      </c>
      <c r="P21" s="86">
        <v>640</v>
      </c>
      <c r="Q21" s="86">
        <v>228</v>
      </c>
      <c r="R21" s="86">
        <v>624</v>
      </c>
      <c r="S21" s="86">
        <v>551</v>
      </c>
      <c r="T21" s="86">
        <v>211</v>
      </c>
      <c r="U21" s="86">
        <f t="shared" si="1"/>
        <v>4044</v>
      </c>
      <c r="V21" s="86">
        <f t="shared" si="2"/>
        <v>3762</v>
      </c>
      <c r="W21" s="86">
        <f t="shared" si="3"/>
        <v>1432</v>
      </c>
      <c r="X21" s="86">
        <f t="shared" si="4"/>
        <v>9238</v>
      </c>
      <c r="Y21" s="1178" t="s">
        <v>285</v>
      </c>
      <c r="Z21" s="1178"/>
      <c r="AA21" s="331"/>
    </row>
    <row r="22" spans="1:27" ht="22.5" customHeight="1">
      <c r="A22" s="124" t="s">
        <v>133</v>
      </c>
      <c r="B22" s="351"/>
      <c r="C22" s="86">
        <v>387</v>
      </c>
      <c r="D22" s="86">
        <v>243</v>
      </c>
      <c r="E22" s="86">
        <v>672</v>
      </c>
      <c r="F22" s="86">
        <v>385</v>
      </c>
      <c r="G22" s="86">
        <v>235</v>
      </c>
      <c r="H22" s="86">
        <v>648</v>
      </c>
      <c r="I22" s="86">
        <v>380</v>
      </c>
      <c r="J22" s="86">
        <v>231</v>
      </c>
      <c r="K22" s="86">
        <v>601</v>
      </c>
      <c r="L22" s="86">
        <v>399</v>
      </c>
      <c r="M22" s="86">
        <v>260</v>
      </c>
      <c r="N22" s="86">
        <v>552</v>
      </c>
      <c r="O22" s="86">
        <v>438</v>
      </c>
      <c r="P22" s="86">
        <v>330</v>
      </c>
      <c r="Q22" s="86">
        <v>475</v>
      </c>
      <c r="R22" s="86">
        <v>357</v>
      </c>
      <c r="S22" s="86">
        <v>265</v>
      </c>
      <c r="T22" s="86">
        <v>427</v>
      </c>
      <c r="U22" s="86">
        <f t="shared" si="1"/>
        <v>2346</v>
      </c>
      <c r="V22" s="86">
        <f t="shared" si="2"/>
        <v>1564</v>
      </c>
      <c r="W22" s="86">
        <f t="shared" si="3"/>
        <v>3375</v>
      </c>
      <c r="X22" s="86">
        <f t="shared" si="4"/>
        <v>7285</v>
      </c>
      <c r="Y22" s="1178" t="s">
        <v>853</v>
      </c>
      <c r="Z22" s="1178"/>
      <c r="AA22" s="331"/>
    </row>
    <row r="23" spans="1:27" ht="22.5" customHeight="1">
      <c r="A23" s="124" t="s">
        <v>68</v>
      </c>
      <c r="B23" s="351"/>
      <c r="C23" s="86">
        <v>223</v>
      </c>
      <c r="D23" s="86">
        <v>215</v>
      </c>
      <c r="E23" s="86">
        <v>533</v>
      </c>
      <c r="F23" s="86">
        <v>229</v>
      </c>
      <c r="G23" s="86">
        <v>198</v>
      </c>
      <c r="H23" s="86">
        <v>484</v>
      </c>
      <c r="I23" s="86">
        <v>223</v>
      </c>
      <c r="J23" s="86">
        <v>194</v>
      </c>
      <c r="K23" s="86">
        <v>469</v>
      </c>
      <c r="L23" s="86">
        <v>224</v>
      </c>
      <c r="M23" s="86">
        <v>194</v>
      </c>
      <c r="N23" s="86">
        <v>461</v>
      </c>
      <c r="O23" s="86">
        <v>248</v>
      </c>
      <c r="P23" s="86">
        <v>217</v>
      </c>
      <c r="Q23" s="86">
        <v>443</v>
      </c>
      <c r="R23" s="86">
        <v>196</v>
      </c>
      <c r="S23" s="86">
        <v>168</v>
      </c>
      <c r="T23" s="86">
        <v>369</v>
      </c>
      <c r="U23" s="86">
        <f t="shared" si="1"/>
        <v>1343</v>
      </c>
      <c r="V23" s="86">
        <f t="shared" si="2"/>
        <v>1186</v>
      </c>
      <c r="W23" s="86">
        <f t="shared" si="3"/>
        <v>2759</v>
      </c>
      <c r="X23" s="86">
        <f t="shared" si="4"/>
        <v>5288</v>
      </c>
      <c r="Y23" s="1178" t="s">
        <v>287</v>
      </c>
      <c r="Z23" s="1178"/>
      <c r="AA23" s="331"/>
    </row>
    <row r="24" spans="1:27" ht="22.5" customHeight="1">
      <c r="A24" s="124" t="s">
        <v>69</v>
      </c>
      <c r="B24" s="351"/>
      <c r="C24" s="86">
        <v>487</v>
      </c>
      <c r="D24" s="86">
        <v>429</v>
      </c>
      <c r="E24" s="86">
        <v>707</v>
      </c>
      <c r="F24" s="86">
        <v>470</v>
      </c>
      <c r="G24" s="86">
        <v>424</v>
      </c>
      <c r="H24" s="86">
        <v>650</v>
      </c>
      <c r="I24" s="86">
        <v>458</v>
      </c>
      <c r="J24" s="86">
        <v>389</v>
      </c>
      <c r="K24" s="86">
        <v>622</v>
      </c>
      <c r="L24" s="86">
        <v>462</v>
      </c>
      <c r="M24" s="86">
        <v>394</v>
      </c>
      <c r="N24" s="86">
        <v>595</v>
      </c>
      <c r="O24" s="86">
        <v>499</v>
      </c>
      <c r="P24" s="86">
        <v>426</v>
      </c>
      <c r="Q24" s="86">
        <v>589</v>
      </c>
      <c r="R24" s="86">
        <v>399</v>
      </c>
      <c r="S24" s="86">
        <v>334</v>
      </c>
      <c r="T24" s="86">
        <v>511</v>
      </c>
      <c r="U24" s="86">
        <f t="shared" si="1"/>
        <v>2775</v>
      </c>
      <c r="V24" s="86">
        <f t="shared" si="2"/>
        <v>2396</v>
      </c>
      <c r="W24" s="86">
        <f t="shared" si="3"/>
        <v>3674</v>
      </c>
      <c r="X24" s="86">
        <f t="shared" si="4"/>
        <v>8845</v>
      </c>
      <c r="Y24" s="1178" t="s">
        <v>182</v>
      </c>
      <c r="Z24" s="1178"/>
      <c r="AA24" s="331"/>
    </row>
    <row r="25" spans="1:27" ht="22.5" customHeight="1">
      <c r="A25" s="124" t="s">
        <v>70</v>
      </c>
      <c r="B25" s="351"/>
      <c r="C25" s="86">
        <v>719</v>
      </c>
      <c r="D25" s="86">
        <v>781</v>
      </c>
      <c r="E25" s="86">
        <v>926</v>
      </c>
      <c r="F25" s="86">
        <v>693</v>
      </c>
      <c r="G25" s="86">
        <v>703</v>
      </c>
      <c r="H25" s="86">
        <v>888</v>
      </c>
      <c r="I25" s="86">
        <v>685</v>
      </c>
      <c r="J25" s="86">
        <v>685</v>
      </c>
      <c r="K25" s="86">
        <v>844</v>
      </c>
      <c r="L25" s="86">
        <v>692</v>
      </c>
      <c r="M25" s="86">
        <v>657</v>
      </c>
      <c r="N25" s="86">
        <v>806</v>
      </c>
      <c r="O25" s="86">
        <v>783</v>
      </c>
      <c r="P25" s="86">
        <v>682</v>
      </c>
      <c r="Q25" s="86">
        <v>793</v>
      </c>
      <c r="R25" s="86">
        <v>642</v>
      </c>
      <c r="S25" s="86">
        <v>574</v>
      </c>
      <c r="T25" s="86">
        <v>713</v>
      </c>
      <c r="U25" s="86">
        <f t="shared" si="1"/>
        <v>4214</v>
      </c>
      <c r="V25" s="86">
        <f t="shared" si="2"/>
        <v>4082</v>
      </c>
      <c r="W25" s="86">
        <f t="shared" si="3"/>
        <v>4970</v>
      </c>
      <c r="X25" s="86">
        <f t="shared" si="4"/>
        <v>13266</v>
      </c>
      <c r="Y25" s="1178" t="s">
        <v>183</v>
      </c>
      <c r="Z25" s="1178"/>
      <c r="AA25" s="331"/>
    </row>
    <row r="26" spans="1:27" ht="22.5" customHeight="1">
      <c r="A26" s="124" t="s">
        <v>71</v>
      </c>
      <c r="B26" s="351"/>
      <c r="C26" s="86">
        <v>631</v>
      </c>
      <c r="D26" s="86">
        <v>503</v>
      </c>
      <c r="E26" s="86">
        <v>343</v>
      </c>
      <c r="F26" s="86">
        <v>494</v>
      </c>
      <c r="G26" s="86">
        <v>425</v>
      </c>
      <c r="H26" s="86">
        <v>365</v>
      </c>
      <c r="I26" s="86">
        <v>451</v>
      </c>
      <c r="J26" s="86">
        <v>401</v>
      </c>
      <c r="K26" s="86">
        <v>388</v>
      </c>
      <c r="L26" s="86">
        <v>446</v>
      </c>
      <c r="M26" s="86">
        <v>392</v>
      </c>
      <c r="N26" s="86">
        <v>333</v>
      </c>
      <c r="O26" s="86">
        <v>478</v>
      </c>
      <c r="P26" s="86">
        <v>358</v>
      </c>
      <c r="Q26" s="86">
        <v>296</v>
      </c>
      <c r="R26" s="86">
        <v>412</v>
      </c>
      <c r="S26" s="86">
        <v>332</v>
      </c>
      <c r="T26" s="86">
        <v>328</v>
      </c>
      <c r="U26" s="86">
        <f t="shared" si="1"/>
        <v>2912</v>
      </c>
      <c r="V26" s="86">
        <f t="shared" si="2"/>
        <v>2411</v>
      </c>
      <c r="W26" s="86">
        <f t="shared" si="3"/>
        <v>2053</v>
      </c>
      <c r="X26" s="86">
        <f t="shared" si="4"/>
        <v>7376</v>
      </c>
      <c r="Y26" s="1178" t="s">
        <v>671</v>
      </c>
      <c r="Z26" s="1178"/>
      <c r="AA26" s="331"/>
    </row>
    <row r="27" spans="1:27" ht="22.5" customHeight="1" thickBot="1">
      <c r="A27" s="1038" t="s">
        <v>72</v>
      </c>
      <c r="B27" s="1038"/>
      <c r="C27" s="306">
        <v>1074</v>
      </c>
      <c r="D27" s="306">
        <v>975</v>
      </c>
      <c r="E27" s="306">
        <v>793</v>
      </c>
      <c r="F27" s="306">
        <v>1059</v>
      </c>
      <c r="G27" s="306">
        <v>944</v>
      </c>
      <c r="H27" s="306">
        <v>725</v>
      </c>
      <c r="I27" s="306">
        <v>1097</v>
      </c>
      <c r="J27" s="306">
        <v>958</v>
      </c>
      <c r="K27" s="306">
        <v>670</v>
      </c>
      <c r="L27" s="306">
        <v>1110</v>
      </c>
      <c r="M27" s="306">
        <v>958</v>
      </c>
      <c r="N27" s="306">
        <v>613</v>
      </c>
      <c r="O27" s="306">
        <v>1180</v>
      </c>
      <c r="P27" s="306">
        <v>1023</v>
      </c>
      <c r="Q27" s="306">
        <v>535</v>
      </c>
      <c r="R27" s="306">
        <v>950</v>
      </c>
      <c r="S27" s="306">
        <v>840</v>
      </c>
      <c r="T27" s="306">
        <v>490</v>
      </c>
      <c r="U27" s="306">
        <f t="shared" si="1"/>
        <v>6470</v>
      </c>
      <c r="V27" s="306">
        <f t="shared" si="2"/>
        <v>5698</v>
      </c>
      <c r="W27" s="306">
        <f t="shared" si="3"/>
        <v>3826</v>
      </c>
      <c r="X27" s="306">
        <f t="shared" si="4"/>
        <v>15994</v>
      </c>
      <c r="Y27" s="1258" t="s">
        <v>282</v>
      </c>
      <c r="Z27" s="1258"/>
      <c r="AA27" s="331"/>
    </row>
    <row r="28" spans="1:27" ht="22.5" customHeight="1" thickBot="1">
      <c r="A28" s="1039" t="s">
        <v>32</v>
      </c>
      <c r="B28" s="1039"/>
      <c r="C28" s="328">
        <f>SUM(C8:C27)</f>
        <v>10603</v>
      </c>
      <c r="D28" s="328">
        <f t="shared" ref="D28:X28" si="5">SUM(D8:D27)</f>
        <v>9908</v>
      </c>
      <c r="E28" s="328">
        <f t="shared" si="5"/>
        <v>13153</v>
      </c>
      <c r="F28" s="328">
        <f t="shared" si="5"/>
        <v>10233</v>
      </c>
      <c r="G28" s="328">
        <f t="shared" si="5"/>
        <v>9508</v>
      </c>
      <c r="H28" s="328">
        <f t="shared" si="5"/>
        <v>12588</v>
      </c>
      <c r="I28" s="328">
        <f t="shared" si="5"/>
        <v>10299</v>
      </c>
      <c r="J28" s="328">
        <f t="shared" si="5"/>
        <v>9356</v>
      </c>
      <c r="K28" s="328">
        <f t="shared" si="5"/>
        <v>12202</v>
      </c>
      <c r="L28" s="328">
        <f t="shared" si="5"/>
        <v>10354</v>
      </c>
      <c r="M28" s="328">
        <f t="shared" si="5"/>
        <v>9331</v>
      </c>
      <c r="N28" s="328">
        <f t="shared" si="5"/>
        <v>11378</v>
      </c>
      <c r="O28" s="328">
        <f t="shared" si="5"/>
        <v>11031</v>
      </c>
      <c r="P28" s="328">
        <f t="shared" si="5"/>
        <v>9580</v>
      </c>
      <c r="Q28" s="328">
        <f t="shared" si="5"/>
        <v>10317</v>
      </c>
      <c r="R28" s="328">
        <f t="shared" si="5"/>
        <v>9284</v>
      </c>
      <c r="S28" s="328">
        <f t="shared" si="5"/>
        <v>8064</v>
      </c>
      <c r="T28" s="328">
        <f t="shared" si="5"/>
        <v>9165</v>
      </c>
      <c r="U28" s="328">
        <f t="shared" si="5"/>
        <v>61804</v>
      </c>
      <c r="V28" s="328">
        <f t="shared" si="5"/>
        <v>55747</v>
      </c>
      <c r="W28" s="328">
        <f t="shared" si="5"/>
        <v>68803</v>
      </c>
      <c r="X28" s="328">
        <f t="shared" si="5"/>
        <v>186354</v>
      </c>
      <c r="Y28" s="1260" t="s">
        <v>169</v>
      </c>
      <c r="Z28" s="1260"/>
      <c r="AA28" s="331"/>
    </row>
    <row r="29" spans="1:27" ht="13.5" thickTop="1">
      <c r="C29" s="334"/>
      <c r="D29" s="334"/>
      <c r="E29" s="334"/>
      <c r="F29" s="334"/>
      <c r="G29" s="334"/>
      <c r="H29" s="334"/>
      <c r="I29" s="334"/>
      <c r="J29" s="334"/>
      <c r="K29" s="334"/>
      <c r="L29" s="334"/>
      <c r="M29" s="334"/>
      <c r="N29" s="334"/>
      <c r="O29" s="334"/>
      <c r="P29" s="334"/>
      <c r="Q29" s="334"/>
      <c r="R29" s="334"/>
      <c r="S29" s="334"/>
      <c r="T29" s="334"/>
      <c r="U29" s="334"/>
      <c r="V29" s="334"/>
      <c r="W29" s="334"/>
      <c r="X29" s="334"/>
      <c r="Y29" s="331"/>
      <c r="Z29" s="331"/>
      <c r="AA29" s="331"/>
    </row>
    <row r="38" spans="17:17">
      <c r="Q38" s="121" t="s">
        <v>305</v>
      </c>
    </row>
    <row r="116" spans="3:15">
      <c r="C116" s="167"/>
      <c r="D116" s="167"/>
      <c r="E116" s="167"/>
      <c r="F116" s="167"/>
      <c r="G116" s="167"/>
      <c r="H116" s="167"/>
      <c r="I116" s="167"/>
      <c r="J116" s="167"/>
      <c r="K116" s="167"/>
      <c r="L116" s="167"/>
      <c r="M116" s="167"/>
      <c r="N116" s="167"/>
      <c r="O116" s="167"/>
    </row>
    <row r="117" spans="3:15">
      <c r="C117" s="167"/>
      <c r="D117" s="167"/>
      <c r="E117" s="167"/>
      <c r="F117" s="167"/>
      <c r="G117" s="167"/>
      <c r="H117" s="167"/>
      <c r="I117" s="167"/>
      <c r="J117" s="167"/>
      <c r="K117" s="167"/>
      <c r="L117" s="167"/>
      <c r="M117" s="167"/>
      <c r="N117" s="167"/>
      <c r="O117" s="167"/>
    </row>
    <row r="118" spans="3:15">
      <c r="C118" s="167"/>
      <c r="D118" s="167"/>
      <c r="E118" s="167"/>
      <c r="F118" s="167"/>
      <c r="G118" s="167"/>
      <c r="H118" s="167"/>
      <c r="I118" s="167"/>
      <c r="J118" s="167"/>
      <c r="K118" s="167"/>
      <c r="L118" s="167"/>
      <c r="M118" s="167"/>
      <c r="N118" s="167"/>
      <c r="O118" s="167"/>
    </row>
    <row r="119" spans="3:15">
      <c r="C119" s="167"/>
      <c r="D119" s="167"/>
      <c r="E119" s="167"/>
      <c r="F119" s="167"/>
      <c r="G119" s="167"/>
      <c r="H119" s="167"/>
      <c r="I119" s="167"/>
      <c r="J119" s="167"/>
      <c r="K119" s="167"/>
      <c r="L119" s="167"/>
      <c r="M119" s="167"/>
      <c r="N119" s="167"/>
      <c r="O119" s="167"/>
    </row>
  </sheetData>
  <protectedRanges>
    <protectedRange sqref="F18:N18" name="نطاق1"/>
  </protectedRanges>
  <mergeCells count="37">
    <mergeCell ref="A2:Z2"/>
    <mergeCell ref="A1:Z1"/>
    <mergeCell ref="A3:D3"/>
    <mergeCell ref="U5:X5"/>
    <mergeCell ref="Y26:Z26"/>
    <mergeCell ref="Y20:Z20"/>
    <mergeCell ref="Y21:Z21"/>
    <mergeCell ref="Y22:Z22"/>
    <mergeCell ref="A12:A17"/>
    <mergeCell ref="Z12:Z17"/>
    <mergeCell ref="Y18:Z18"/>
    <mergeCell ref="Y19:Z19"/>
    <mergeCell ref="Y8:Z8"/>
    <mergeCell ref="Y9:Z9"/>
    <mergeCell ref="Y10:Z10"/>
    <mergeCell ref="Y11:Z11"/>
    <mergeCell ref="Y27:Z27"/>
    <mergeCell ref="Y28:Z28"/>
    <mergeCell ref="Y23:Z23"/>
    <mergeCell ref="Y24:Z24"/>
    <mergeCell ref="Y25:Z25"/>
    <mergeCell ref="Y3:Z3"/>
    <mergeCell ref="A4:B7"/>
    <mergeCell ref="C4:E4"/>
    <mergeCell ref="F4:H4"/>
    <mergeCell ref="I4:K4"/>
    <mergeCell ref="L4:N4"/>
    <mergeCell ref="O4:Q4"/>
    <mergeCell ref="R4:T4"/>
    <mergeCell ref="U4:X4"/>
    <mergeCell ref="Y4:Z7"/>
    <mergeCell ref="C5:E5"/>
    <mergeCell ref="F5:H5"/>
    <mergeCell ref="I5:K5"/>
    <mergeCell ref="L5:N5"/>
    <mergeCell ref="O5:Q5"/>
    <mergeCell ref="R5:T5"/>
  </mergeCells>
  <printOptions horizontalCentered="1"/>
  <pageMargins left="0.39370078740157499" right="0.39370078740157499" top="0.78740157480314998" bottom="0.39370078740157499" header="0.78740157480314998" footer="0.39370078740157499"/>
  <pageSetup paperSize="9" scale="70" firstPageNumber="63" orientation="landscape" useFirstPageNumber="1"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tabColor rgb="FFFF0000"/>
  </sheetPr>
  <dimension ref="A1:R52"/>
  <sheetViews>
    <sheetView rightToLeft="1" view="pageBreakPreview" zoomScale="80" zoomScaleNormal="75" zoomScaleSheetLayoutView="80" workbookViewId="0">
      <selection activeCell="F30" sqref="F30"/>
    </sheetView>
  </sheetViews>
  <sheetFormatPr defaultRowHeight="15"/>
  <cols>
    <col min="1" max="1" width="4.7109375" style="111" customWidth="1"/>
    <col min="2" max="2" width="10.28515625" style="111" customWidth="1"/>
    <col min="3" max="3" width="14.42578125" style="111" customWidth="1"/>
    <col min="4" max="4" width="14" style="111" customWidth="1"/>
    <col min="5" max="5" width="18" style="111" customWidth="1"/>
    <col min="6" max="6" width="19.85546875" style="111" customWidth="1"/>
    <col min="7" max="7" width="10.140625" style="111" customWidth="1"/>
    <col min="8" max="8" width="12.7109375" style="111" customWidth="1"/>
    <col min="9" max="9" width="11.42578125" style="111" customWidth="1"/>
    <col min="10" max="10" width="18.5703125" style="111" customWidth="1"/>
    <col min="11" max="11" width="15.140625" style="111" customWidth="1"/>
    <col min="12" max="12" width="5.85546875" style="111" customWidth="1"/>
    <col min="13" max="16384" width="9.140625" style="111"/>
  </cols>
  <sheetData>
    <row r="1" spans="1:18" ht="39.75" customHeight="1">
      <c r="A1" s="1152" t="s">
        <v>1186</v>
      </c>
      <c r="B1" s="1152"/>
      <c r="C1" s="1152"/>
      <c r="D1" s="1152"/>
      <c r="E1" s="1152"/>
      <c r="F1" s="1152"/>
      <c r="G1" s="1152"/>
      <c r="H1" s="1152"/>
      <c r="I1" s="1152"/>
      <c r="J1" s="1152"/>
      <c r="K1" s="1152"/>
      <c r="L1" s="1152"/>
    </row>
    <row r="2" spans="1:18" ht="42" customHeight="1">
      <c r="A2" s="1193" t="s">
        <v>715</v>
      </c>
      <c r="B2" s="1193"/>
      <c r="C2" s="1193"/>
      <c r="D2" s="1193"/>
      <c r="E2" s="1193"/>
      <c r="F2" s="1193"/>
      <c r="G2" s="1193"/>
      <c r="H2" s="1193"/>
      <c r="I2" s="1193"/>
      <c r="J2" s="1193"/>
      <c r="K2" s="1193"/>
      <c r="L2" s="1193"/>
    </row>
    <row r="3" spans="1:18" ht="21" customHeight="1" thickBot="1">
      <c r="A3" s="1176" t="s">
        <v>906</v>
      </c>
      <c r="B3" s="1176"/>
      <c r="C3" s="158"/>
      <c r="D3" s="158"/>
      <c r="E3" s="148"/>
      <c r="F3" s="148"/>
      <c r="G3" s="148"/>
      <c r="H3" s="148"/>
      <c r="I3" s="148"/>
      <c r="J3" s="148"/>
      <c r="K3" s="1154" t="s">
        <v>907</v>
      </c>
      <c r="L3" s="1154"/>
    </row>
    <row r="4" spans="1:18" ht="23.25" customHeight="1" thickTop="1">
      <c r="A4" s="1140" t="s">
        <v>40</v>
      </c>
      <c r="B4" s="1140"/>
      <c r="C4" s="1188" t="s">
        <v>434</v>
      </c>
      <c r="D4" s="1188" t="s">
        <v>435</v>
      </c>
      <c r="E4" s="1188" t="s">
        <v>436</v>
      </c>
      <c r="F4" s="1188" t="s">
        <v>437</v>
      </c>
      <c r="G4" s="1188" t="s">
        <v>437</v>
      </c>
      <c r="H4" s="1188"/>
      <c r="I4" s="1188"/>
      <c r="J4" s="1188" t="s">
        <v>438</v>
      </c>
      <c r="K4" s="1164" t="s">
        <v>168</v>
      </c>
      <c r="L4" s="1164"/>
    </row>
    <row r="5" spans="1:18" ht="18.75" customHeight="1">
      <c r="A5" s="1141"/>
      <c r="B5" s="1141"/>
      <c r="C5" s="1207"/>
      <c r="D5" s="1207"/>
      <c r="E5" s="1207"/>
      <c r="F5" s="1207"/>
      <c r="G5" s="1279" t="s">
        <v>439</v>
      </c>
      <c r="H5" s="1279"/>
      <c r="I5" s="1279"/>
      <c r="J5" s="1207"/>
      <c r="K5" s="1165"/>
      <c r="L5" s="1165"/>
    </row>
    <row r="6" spans="1:18" ht="14.25" customHeight="1">
      <c r="A6" s="1141"/>
      <c r="B6" s="1141"/>
      <c r="C6" s="1207"/>
      <c r="D6" s="1207"/>
      <c r="E6" s="1207"/>
      <c r="F6" s="1207"/>
      <c r="G6" s="1207" t="s">
        <v>440</v>
      </c>
      <c r="H6" s="1207" t="s">
        <v>441</v>
      </c>
      <c r="I6" s="1207" t="s">
        <v>442</v>
      </c>
      <c r="J6" s="1207"/>
      <c r="K6" s="1165"/>
      <c r="L6" s="1165"/>
    </row>
    <row r="7" spans="1:18" ht="7.5" customHeight="1">
      <c r="A7" s="1141"/>
      <c r="B7" s="1141"/>
      <c r="C7" s="1168" t="s">
        <v>443</v>
      </c>
      <c r="D7" s="1168" t="s">
        <v>444</v>
      </c>
      <c r="E7" s="1168" t="s">
        <v>445</v>
      </c>
      <c r="F7" s="1168" t="s">
        <v>446</v>
      </c>
      <c r="G7" s="1207"/>
      <c r="H7" s="1207"/>
      <c r="I7" s="1207"/>
      <c r="J7" s="1207"/>
      <c r="K7" s="1165"/>
      <c r="L7" s="1165"/>
    </row>
    <row r="8" spans="1:18" ht="24.75" customHeight="1" thickBot="1">
      <c r="A8" s="1141"/>
      <c r="B8" s="1141"/>
      <c r="C8" s="1168"/>
      <c r="D8" s="1168"/>
      <c r="E8" s="1168"/>
      <c r="F8" s="1168"/>
      <c r="G8" s="362" t="s">
        <v>447</v>
      </c>
      <c r="H8" s="362" t="s">
        <v>448</v>
      </c>
      <c r="I8" s="362" t="s">
        <v>449</v>
      </c>
      <c r="J8" s="365" t="s">
        <v>450</v>
      </c>
      <c r="K8" s="1165"/>
      <c r="L8" s="1165"/>
      <c r="Q8" s="1281"/>
      <c r="R8" s="1281"/>
    </row>
    <row r="9" spans="1:18" ht="18" customHeight="1">
      <c r="A9" s="1204" t="s">
        <v>52</v>
      </c>
      <c r="B9" s="1204"/>
      <c r="C9" s="231">
        <v>23</v>
      </c>
      <c r="D9" s="231">
        <v>60</v>
      </c>
      <c r="E9" s="231">
        <v>0</v>
      </c>
      <c r="F9" s="231">
        <v>22</v>
      </c>
      <c r="G9" s="329">
        <v>1</v>
      </c>
      <c r="H9" s="329">
        <v>54</v>
      </c>
      <c r="I9" s="329">
        <v>23</v>
      </c>
      <c r="J9" s="231">
        <v>91</v>
      </c>
      <c r="K9" s="1158" t="s">
        <v>583</v>
      </c>
      <c r="L9" s="1158"/>
      <c r="M9" s="152"/>
      <c r="N9" s="152"/>
      <c r="O9" s="152"/>
      <c r="Q9" s="1281"/>
      <c r="R9" s="1281"/>
    </row>
    <row r="10" spans="1:18" ht="18" customHeight="1">
      <c r="A10" s="1170" t="s">
        <v>53</v>
      </c>
      <c r="B10" s="1170"/>
      <c r="C10" s="93">
        <v>35</v>
      </c>
      <c r="D10" s="93">
        <v>27</v>
      </c>
      <c r="E10" s="93">
        <v>0</v>
      </c>
      <c r="F10" s="93">
        <v>17</v>
      </c>
      <c r="G10" s="93">
        <v>0</v>
      </c>
      <c r="H10" s="93">
        <v>0</v>
      </c>
      <c r="I10" s="93">
        <v>0</v>
      </c>
      <c r="J10" s="93">
        <v>0</v>
      </c>
      <c r="K10" s="1159" t="s">
        <v>284</v>
      </c>
      <c r="L10" s="1159"/>
      <c r="M10" s="152"/>
      <c r="N10" s="152"/>
      <c r="O10" s="152"/>
      <c r="Q10" s="1227"/>
      <c r="R10" s="1227"/>
    </row>
    <row r="11" spans="1:18" ht="18" customHeight="1">
      <c r="A11" s="1170" t="s">
        <v>54</v>
      </c>
      <c r="B11" s="1170"/>
      <c r="C11" s="93">
        <v>196</v>
      </c>
      <c r="D11" s="93">
        <v>34</v>
      </c>
      <c r="E11" s="1002">
        <v>0</v>
      </c>
      <c r="F11" s="93">
        <v>0</v>
      </c>
      <c r="G11" s="93">
        <v>306</v>
      </c>
      <c r="H11" s="93">
        <v>66</v>
      </c>
      <c r="I11" s="93">
        <v>3</v>
      </c>
      <c r="J11" s="93">
        <v>0</v>
      </c>
      <c r="K11" s="1178" t="s">
        <v>175</v>
      </c>
      <c r="L11" s="1178"/>
      <c r="M11" s="152"/>
      <c r="N11" s="152"/>
      <c r="O11" s="152"/>
      <c r="Q11" s="1227"/>
      <c r="R11" s="1227"/>
    </row>
    <row r="12" spans="1:18" ht="18" customHeight="1">
      <c r="A12" s="1170" t="s">
        <v>55</v>
      </c>
      <c r="B12" s="1170"/>
      <c r="C12" s="93">
        <v>214</v>
      </c>
      <c r="D12" s="93">
        <v>3</v>
      </c>
      <c r="E12" s="1002">
        <v>0</v>
      </c>
      <c r="F12" s="93">
        <v>2</v>
      </c>
      <c r="G12" s="93">
        <v>25</v>
      </c>
      <c r="H12" s="93">
        <v>12</v>
      </c>
      <c r="I12" s="93">
        <v>0</v>
      </c>
      <c r="J12" s="93">
        <v>0</v>
      </c>
      <c r="K12" s="1178" t="s">
        <v>676</v>
      </c>
      <c r="L12" s="1178"/>
      <c r="M12" s="152"/>
      <c r="N12" s="152"/>
      <c r="O12" s="152"/>
      <c r="Q12" s="125"/>
      <c r="R12" s="1282"/>
    </row>
    <row r="13" spans="1:18" ht="18" customHeight="1">
      <c r="A13" s="1189" t="s">
        <v>279</v>
      </c>
      <c r="B13" s="355" t="s">
        <v>270</v>
      </c>
      <c r="C13" s="93">
        <v>192</v>
      </c>
      <c r="D13" s="93">
        <v>65</v>
      </c>
      <c r="E13" s="1002">
        <v>0</v>
      </c>
      <c r="F13" s="93">
        <v>45</v>
      </c>
      <c r="G13" s="93">
        <v>0</v>
      </c>
      <c r="H13" s="93">
        <v>2</v>
      </c>
      <c r="I13" s="93">
        <v>0</v>
      </c>
      <c r="J13" s="93">
        <v>0</v>
      </c>
      <c r="K13" s="367" t="s">
        <v>288</v>
      </c>
      <c r="L13" s="1179" t="s">
        <v>167</v>
      </c>
      <c r="M13" s="152"/>
      <c r="N13" s="152"/>
      <c r="O13" s="152"/>
      <c r="Q13" s="125"/>
      <c r="R13" s="1282"/>
    </row>
    <row r="14" spans="1:18" ht="18" customHeight="1">
      <c r="A14" s="1189"/>
      <c r="B14" s="355" t="s">
        <v>271</v>
      </c>
      <c r="C14" s="93">
        <v>192</v>
      </c>
      <c r="D14" s="93">
        <v>123</v>
      </c>
      <c r="E14" s="1002">
        <v>0</v>
      </c>
      <c r="F14" s="93">
        <v>0</v>
      </c>
      <c r="G14" s="93">
        <v>0</v>
      </c>
      <c r="H14" s="93">
        <v>3</v>
      </c>
      <c r="I14" s="93">
        <v>0</v>
      </c>
      <c r="J14" s="93">
        <v>18</v>
      </c>
      <c r="K14" s="367" t="s">
        <v>289</v>
      </c>
      <c r="L14" s="1180"/>
      <c r="M14" s="152"/>
      <c r="N14" s="152"/>
      <c r="O14" s="152"/>
      <c r="Q14" s="125"/>
      <c r="R14" s="1282"/>
    </row>
    <row r="15" spans="1:18" ht="18" customHeight="1">
      <c r="A15" s="1189"/>
      <c r="B15" s="355" t="s">
        <v>272</v>
      </c>
      <c r="C15" s="93">
        <v>2</v>
      </c>
      <c r="D15" s="93">
        <v>0</v>
      </c>
      <c r="E15" s="1002">
        <v>0</v>
      </c>
      <c r="F15" s="93">
        <v>0</v>
      </c>
      <c r="G15" s="93">
        <v>0</v>
      </c>
      <c r="H15" s="93">
        <v>0</v>
      </c>
      <c r="I15" s="93">
        <v>0</v>
      </c>
      <c r="J15" s="93">
        <v>0</v>
      </c>
      <c r="K15" s="367" t="s">
        <v>290</v>
      </c>
      <c r="L15" s="1180"/>
      <c r="M15" s="152"/>
      <c r="N15" s="152"/>
      <c r="O15" s="152"/>
      <c r="Q15" s="125"/>
      <c r="R15" s="1282"/>
    </row>
    <row r="16" spans="1:18" ht="18" customHeight="1">
      <c r="A16" s="1189"/>
      <c r="B16" s="355" t="s">
        <v>267</v>
      </c>
      <c r="C16" s="93">
        <v>134</v>
      </c>
      <c r="D16" s="93">
        <v>58</v>
      </c>
      <c r="E16" s="1002">
        <v>0</v>
      </c>
      <c r="F16" s="93">
        <v>0</v>
      </c>
      <c r="G16" s="93">
        <v>0</v>
      </c>
      <c r="H16" s="93">
        <v>0</v>
      </c>
      <c r="I16" s="93">
        <v>0</v>
      </c>
      <c r="J16" s="93">
        <v>9</v>
      </c>
      <c r="K16" s="367" t="s">
        <v>291</v>
      </c>
      <c r="L16" s="1180"/>
      <c r="M16" s="152"/>
      <c r="N16" s="152"/>
      <c r="O16" s="152"/>
      <c r="Q16" s="125"/>
      <c r="R16" s="1282"/>
    </row>
    <row r="17" spans="1:18" ht="18" customHeight="1">
      <c r="A17" s="1189"/>
      <c r="B17" s="355" t="s">
        <v>268</v>
      </c>
      <c r="C17" s="93">
        <v>188</v>
      </c>
      <c r="D17" s="93">
        <v>56</v>
      </c>
      <c r="E17" s="1002">
        <v>0</v>
      </c>
      <c r="F17" s="93">
        <v>0</v>
      </c>
      <c r="G17" s="93">
        <v>0</v>
      </c>
      <c r="H17" s="93">
        <v>0</v>
      </c>
      <c r="I17" s="93">
        <v>0</v>
      </c>
      <c r="J17" s="93">
        <v>0</v>
      </c>
      <c r="K17" s="367" t="s">
        <v>292</v>
      </c>
      <c r="L17" s="1180"/>
      <c r="M17" s="152"/>
      <c r="N17" s="152"/>
      <c r="O17" s="152"/>
      <c r="Q17" s="125"/>
      <c r="R17" s="1282"/>
    </row>
    <row r="18" spans="1:18" ht="18" customHeight="1">
      <c r="A18" s="1189"/>
      <c r="B18" s="355" t="s">
        <v>269</v>
      </c>
      <c r="C18" s="93">
        <v>199</v>
      </c>
      <c r="D18" s="93">
        <v>34</v>
      </c>
      <c r="E18" s="1002">
        <v>0</v>
      </c>
      <c r="F18" s="93">
        <v>15</v>
      </c>
      <c r="G18" s="93">
        <v>0</v>
      </c>
      <c r="H18" s="93">
        <v>2</v>
      </c>
      <c r="I18" s="93">
        <v>0</v>
      </c>
      <c r="J18" s="93">
        <v>4</v>
      </c>
      <c r="K18" s="367" t="s">
        <v>293</v>
      </c>
      <c r="L18" s="1181"/>
      <c r="M18" s="152"/>
      <c r="N18" s="152"/>
      <c r="O18" s="152"/>
      <c r="Q18" s="1227"/>
      <c r="R18" s="1227"/>
    </row>
    <row r="19" spans="1:18" ht="18" customHeight="1">
      <c r="A19" s="1170" t="s">
        <v>63</v>
      </c>
      <c r="B19" s="1170"/>
      <c r="C19" s="93">
        <v>21</v>
      </c>
      <c r="D19" s="93">
        <v>13</v>
      </c>
      <c r="E19" s="1002">
        <v>0</v>
      </c>
      <c r="F19" s="93">
        <v>12</v>
      </c>
      <c r="G19" s="93">
        <v>0</v>
      </c>
      <c r="H19" s="93">
        <v>0</v>
      </c>
      <c r="I19" s="93">
        <v>0</v>
      </c>
      <c r="J19" s="93">
        <v>0</v>
      </c>
      <c r="K19" s="1178" t="s">
        <v>281</v>
      </c>
      <c r="L19" s="1178"/>
      <c r="M19" s="152"/>
      <c r="N19" s="152"/>
      <c r="O19" s="152"/>
      <c r="Q19" s="1227"/>
      <c r="R19" s="1227"/>
    </row>
    <row r="20" spans="1:18" ht="18" customHeight="1">
      <c r="A20" s="1170" t="s">
        <v>64</v>
      </c>
      <c r="B20" s="1170"/>
      <c r="C20" s="93">
        <v>275</v>
      </c>
      <c r="D20" s="93">
        <v>25</v>
      </c>
      <c r="E20" s="1002">
        <v>0</v>
      </c>
      <c r="F20" s="93">
        <v>6</v>
      </c>
      <c r="G20" s="93">
        <v>0</v>
      </c>
      <c r="H20" s="93">
        <v>0</v>
      </c>
      <c r="I20" s="93">
        <v>0</v>
      </c>
      <c r="J20" s="93">
        <v>0</v>
      </c>
      <c r="K20" s="1178" t="s">
        <v>177</v>
      </c>
      <c r="L20" s="1178"/>
      <c r="M20" s="152"/>
      <c r="N20" s="152"/>
      <c r="O20" s="152"/>
      <c r="Q20" s="1227"/>
      <c r="R20" s="1227"/>
    </row>
    <row r="21" spans="1:18" ht="18" customHeight="1">
      <c r="A21" s="1170" t="s">
        <v>65</v>
      </c>
      <c r="B21" s="1170"/>
      <c r="C21" s="93">
        <v>140</v>
      </c>
      <c r="D21" s="93">
        <v>27</v>
      </c>
      <c r="E21" s="1002">
        <v>0</v>
      </c>
      <c r="F21" s="93">
        <v>6</v>
      </c>
      <c r="G21" s="93">
        <v>0</v>
      </c>
      <c r="H21" s="93">
        <v>0</v>
      </c>
      <c r="I21" s="93">
        <v>0</v>
      </c>
      <c r="J21" s="93">
        <v>18</v>
      </c>
      <c r="K21" s="1178" t="s">
        <v>178</v>
      </c>
      <c r="L21" s="1178"/>
      <c r="M21" s="152"/>
      <c r="N21" s="152"/>
      <c r="O21" s="152"/>
      <c r="Q21" s="1227"/>
      <c r="R21" s="1227"/>
    </row>
    <row r="22" spans="1:18" ht="18" customHeight="1">
      <c r="A22" s="1170" t="s">
        <v>66</v>
      </c>
      <c r="B22" s="1170"/>
      <c r="C22" s="93">
        <v>130</v>
      </c>
      <c r="D22" s="93">
        <v>46</v>
      </c>
      <c r="E22" s="1002">
        <v>0</v>
      </c>
      <c r="F22" s="93">
        <v>4</v>
      </c>
      <c r="G22" s="93">
        <v>0</v>
      </c>
      <c r="H22" s="93">
        <v>0</v>
      </c>
      <c r="I22" s="93">
        <v>0</v>
      </c>
      <c r="J22" s="93">
        <v>7</v>
      </c>
      <c r="K22" s="1178" t="s">
        <v>285</v>
      </c>
      <c r="L22" s="1178"/>
      <c r="M22" s="152"/>
      <c r="N22" s="152"/>
      <c r="O22" s="152"/>
      <c r="Q22" s="1227"/>
      <c r="R22" s="1227"/>
    </row>
    <row r="23" spans="1:18" ht="18" customHeight="1">
      <c r="A23" s="1170" t="s">
        <v>133</v>
      </c>
      <c r="B23" s="1170"/>
      <c r="C23" s="93">
        <v>278</v>
      </c>
      <c r="D23" s="93">
        <v>3</v>
      </c>
      <c r="E23" s="1002">
        <v>0</v>
      </c>
      <c r="F23" s="93">
        <v>0</v>
      </c>
      <c r="G23" s="93">
        <v>0</v>
      </c>
      <c r="H23" s="93">
        <v>0</v>
      </c>
      <c r="I23" s="93">
        <v>0</v>
      </c>
      <c r="J23" s="93">
        <v>0</v>
      </c>
      <c r="K23" s="1178" t="s">
        <v>853</v>
      </c>
      <c r="L23" s="1178"/>
      <c r="M23" s="152"/>
      <c r="N23" s="152"/>
      <c r="O23" s="152"/>
      <c r="Q23" s="1227"/>
      <c r="R23" s="1227"/>
    </row>
    <row r="24" spans="1:18" ht="18" customHeight="1">
      <c r="A24" s="1170" t="s">
        <v>68</v>
      </c>
      <c r="B24" s="1170"/>
      <c r="C24" s="93">
        <v>66</v>
      </c>
      <c r="D24" s="93">
        <v>8</v>
      </c>
      <c r="E24" s="1002">
        <v>0</v>
      </c>
      <c r="F24" s="93">
        <v>4</v>
      </c>
      <c r="G24" s="93">
        <v>0</v>
      </c>
      <c r="H24" s="93">
        <v>0</v>
      </c>
      <c r="I24" s="93">
        <v>0</v>
      </c>
      <c r="J24" s="93">
        <v>0</v>
      </c>
      <c r="K24" s="1178" t="s">
        <v>287</v>
      </c>
      <c r="L24" s="1178"/>
      <c r="M24" s="152"/>
      <c r="N24" s="152"/>
      <c r="O24" s="152"/>
      <c r="Q24" s="1227"/>
      <c r="R24" s="1227"/>
    </row>
    <row r="25" spans="1:18" ht="18" customHeight="1">
      <c r="A25" s="1170" t="s">
        <v>69</v>
      </c>
      <c r="B25" s="1170"/>
      <c r="C25" s="93">
        <v>256</v>
      </c>
      <c r="D25" s="93">
        <v>0</v>
      </c>
      <c r="E25" s="1002">
        <v>0</v>
      </c>
      <c r="F25" s="93">
        <v>0</v>
      </c>
      <c r="G25" s="93">
        <v>0</v>
      </c>
      <c r="H25" s="93">
        <v>0</v>
      </c>
      <c r="I25" s="93">
        <v>0</v>
      </c>
      <c r="J25" s="93">
        <v>0</v>
      </c>
      <c r="K25" s="1178" t="s">
        <v>182</v>
      </c>
      <c r="L25" s="1178"/>
      <c r="M25" s="152"/>
      <c r="N25" s="152"/>
      <c r="O25" s="152"/>
      <c r="Q25" s="1227"/>
      <c r="R25" s="1227"/>
    </row>
    <row r="26" spans="1:18" ht="18" customHeight="1">
      <c r="A26" s="1170" t="s">
        <v>70</v>
      </c>
      <c r="B26" s="1170"/>
      <c r="C26" s="93">
        <v>3</v>
      </c>
      <c r="D26" s="93">
        <v>2</v>
      </c>
      <c r="E26" s="1002">
        <v>0</v>
      </c>
      <c r="F26" s="93">
        <v>0</v>
      </c>
      <c r="G26" s="93">
        <v>1</v>
      </c>
      <c r="H26" s="93">
        <v>0</v>
      </c>
      <c r="I26" s="93">
        <v>0</v>
      </c>
      <c r="J26" s="93">
        <v>0</v>
      </c>
      <c r="K26" s="1178" t="s">
        <v>183</v>
      </c>
      <c r="L26" s="1178"/>
      <c r="M26" s="152"/>
      <c r="N26" s="152"/>
      <c r="O26" s="152"/>
      <c r="Q26" s="1227"/>
      <c r="R26" s="1227"/>
    </row>
    <row r="27" spans="1:18" ht="18" customHeight="1">
      <c r="A27" s="1170" t="s">
        <v>71</v>
      </c>
      <c r="B27" s="1170"/>
      <c r="C27" s="93">
        <v>93</v>
      </c>
      <c r="D27" s="93">
        <v>2</v>
      </c>
      <c r="E27" s="1002">
        <v>0</v>
      </c>
      <c r="F27" s="93">
        <v>0</v>
      </c>
      <c r="G27" s="93">
        <v>0</v>
      </c>
      <c r="H27" s="93">
        <v>0</v>
      </c>
      <c r="I27" s="93">
        <v>0</v>
      </c>
      <c r="J27" s="93">
        <v>0</v>
      </c>
      <c r="K27" s="1178" t="s">
        <v>671</v>
      </c>
      <c r="L27" s="1178"/>
      <c r="M27" s="152"/>
      <c r="N27" s="152"/>
      <c r="O27" s="152"/>
      <c r="Q27" s="1272"/>
      <c r="R27" s="1272"/>
    </row>
    <row r="28" spans="1:18" ht="18" customHeight="1" thickBot="1">
      <c r="A28" s="1280" t="s">
        <v>72</v>
      </c>
      <c r="B28" s="1280"/>
      <c r="C28" s="244">
        <v>74</v>
      </c>
      <c r="D28" s="244">
        <v>183</v>
      </c>
      <c r="E28" s="1003">
        <v>0</v>
      </c>
      <c r="F28" s="244">
        <v>1</v>
      </c>
      <c r="G28" s="244">
        <v>0</v>
      </c>
      <c r="H28" s="244">
        <v>0</v>
      </c>
      <c r="I28" s="244">
        <v>0</v>
      </c>
      <c r="J28" s="244">
        <v>0</v>
      </c>
      <c r="K28" s="1267" t="s">
        <v>282</v>
      </c>
      <c r="L28" s="1267"/>
      <c r="M28" s="152"/>
      <c r="N28" s="152"/>
      <c r="O28" s="152"/>
      <c r="Q28" s="1229"/>
      <c r="R28" s="1229"/>
    </row>
    <row r="29" spans="1:18" ht="15.75" customHeight="1" thickBot="1">
      <c r="A29" s="1108" t="s">
        <v>32</v>
      </c>
      <c r="B29" s="1108"/>
      <c r="C29" s="1035">
        <f>SUM(C9:C28)</f>
        <v>2711</v>
      </c>
      <c r="D29" s="1035">
        <f>SUM(D9:D28)</f>
        <v>769</v>
      </c>
      <c r="E29" s="1036">
        <f>SUM(E9:E28)</f>
        <v>0</v>
      </c>
      <c r="F29" s="1035">
        <f t="shared" ref="F29:J29" si="0">SUM(F9:F28)</f>
        <v>134</v>
      </c>
      <c r="G29" s="1035">
        <f t="shared" si="0"/>
        <v>333</v>
      </c>
      <c r="H29" s="1035">
        <f t="shared" si="0"/>
        <v>139</v>
      </c>
      <c r="I29" s="1035">
        <f t="shared" si="0"/>
        <v>26</v>
      </c>
      <c r="J29" s="1035">
        <f t="shared" si="0"/>
        <v>147</v>
      </c>
      <c r="K29" s="1260" t="s">
        <v>169</v>
      </c>
      <c r="L29" s="1260"/>
      <c r="M29" s="152"/>
      <c r="N29" s="152"/>
      <c r="O29" s="152"/>
    </row>
    <row r="30" spans="1:18" ht="18" customHeight="1" thickTop="1">
      <c r="K30" s="408"/>
      <c r="L30" s="408"/>
      <c r="M30" s="152"/>
      <c r="N30" s="152"/>
      <c r="O30" s="152"/>
    </row>
    <row r="31" spans="1:18" ht="18" customHeight="1"/>
    <row r="32" spans="1:18" ht="18" customHeight="1"/>
    <row r="33" spans="17:17" ht="18" customHeight="1"/>
    <row r="34" spans="17:17" ht="18" customHeight="1"/>
    <row r="35" spans="17:17" ht="18" customHeight="1"/>
    <row r="36" spans="17:17" ht="18" customHeight="1"/>
    <row r="37" spans="17:17" ht="18.95" customHeight="1"/>
    <row r="38" spans="17:17" ht="18.95" customHeight="1">
      <c r="Q38" s="111" t="s">
        <v>305</v>
      </c>
    </row>
    <row r="39" spans="17:17" ht="18.95" customHeight="1"/>
    <row r="40" spans="17:17" ht="18.95" customHeight="1"/>
    <row r="41" spans="17:17" ht="18.95" customHeight="1"/>
    <row r="42" spans="17:17" ht="18.95" customHeight="1"/>
    <row r="43" spans="17:17" ht="18.95" customHeight="1"/>
    <row r="44" spans="17:17" ht="18.95" customHeight="1"/>
    <row r="45" spans="17:17" ht="18.95" customHeight="1"/>
    <row r="46" spans="17:17" ht="18.95" customHeight="1"/>
    <row r="47" spans="17:17" ht="18.95" customHeight="1"/>
    <row r="48" spans="17:17" ht="18.95" customHeight="1"/>
    <row r="49" ht="18.95" customHeight="1"/>
    <row r="50" ht="18.95" customHeight="1"/>
    <row r="51" ht="18.95" customHeight="1"/>
    <row r="52" ht="18.95" customHeight="1"/>
  </sheetData>
  <mergeCells count="68">
    <mergeCell ref="Q25:R25"/>
    <mergeCell ref="Q26:R26"/>
    <mergeCell ref="Q27:R27"/>
    <mergeCell ref="Q28:R28"/>
    <mergeCell ref="K12:L12"/>
    <mergeCell ref="L13:L18"/>
    <mergeCell ref="Q19:R19"/>
    <mergeCell ref="Q20:R20"/>
    <mergeCell ref="Q21:R21"/>
    <mergeCell ref="Q22:R22"/>
    <mergeCell ref="Q23:R23"/>
    <mergeCell ref="Q24:R24"/>
    <mergeCell ref="K24:L24"/>
    <mergeCell ref="K25:L25"/>
    <mergeCell ref="K26:L26"/>
    <mergeCell ref="K27:L27"/>
    <mergeCell ref="Q8:R8"/>
    <mergeCell ref="Q9:R9"/>
    <mergeCell ref="Q10:R10"/>
    <mergeCell ref="Q11:R11"/>
    <mergeCell ref="R12:R17"/>
    <mergeCell ref="Q18:R18"/>
    <mergeCell ref="K19:L19"/>
    <mergeCell ref="K20:L20"/>
    <mergeCell ref="K22:L22"/>
    <mergeCell ref="K23:L23"/>
    <mergeCell ref="K21:L21"/>
    <mergeCell ref="K11:L11"/>
    <mergeCell ref="A29:B29"/>
    <mergeCell ref="A28:B28"/>
    <mergeCell ref="K28:L28"/>
    <mergeCell ref="A27:B27"/>
    <mergeCell ref="A26:B26"/>
    <mergeCell ref="K29:L29"/>
    <mergeCell ref="A25:B25"/>
    <mergeCell ref="A24:B24"/>
    <mergeCell ref="A23:B23"/>
    <mergeCell ref="A22:B22"/>
    <mergeCell ref="A21:B21"/>
    <mergeCell ref="A19:B19"/>
    <mergeCell ref="A20:B20"/>
    <mergeCell ref="A13:A18"/>
    <mergeCell ref="A12:B12"/>
    <mergeCell ref="A1:L1"/>
    <mergeCell ref="A2:L2"/>
    <mergeCell ref="A11:B11"/>
    <mergeCell ref="A10:B10"/>
    <mergeCell ref="K10:L10"/>
    <mergeCell ref="J4:J7"/>
    <mergeCell ref="G5:I5"/>
    <mergeCell ref="G6:G7"/>
    <mergeCell ref="H6:H7"/>
    <mergeCell ref="I6:I7"/>
    <mergeCell ref="A4:B8"/>
    <mergeCell ref="C4:C6"/>
    <mergeCell ref="D4:D6"/>
    <mergeCell ref="E4:E6"/>
    <mergeCell ref="F4:F6"/>
    <mergeCell ref="G4:I4"/>
    <mergeCell ref="K9:L9"/>
    <mergeCell ref="A9:B9"/>
    <mergeCell ref="A3:B3"/>
    <mergeCell ref="K4:L8"/>
    <mergeCell ref="E7:E8"/>
    <mergeCell ref="F7:F8"/>
    <mergeCell ref="C7:C8"/>
    <mergeCell ref="D7:D8"/>
    <mergeCell ref="K3:L3"/>
  </mergeCells>
  <printOptions horizontalCentered="1"/>
  <pageMargins left="1" right="1" top="1" bottom="0.75" header="1" footer="0.75"/>
  <pageSetup paperSize="9" scale="80" firstPageNumber="64" orientation="landscape" useFirstPageNumber="1"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tabColor rgb="FFFF0000"/>
  </sheetPr>
  <dimension ref="A1:AB121"/>
  <sheetViews>
    <sheetView rightToLeft="1" view="pageBreakPreview" zoomScale="70" zoomScaleSheetLayoutView="70" workbookViewId="0">
      <selection activeCell="F30" sqref="F30"/>
    </sheetView>
  </sheetViews>
  <sheetFormatPr defaultRowHeight="12.75"/>
  <cols>
    <col min="1" max="1" width="4.7109375" style="82" customWidth="1"/>
    <col min="2" max="2" width="10" style="82" customWidth="1"/>
    <col min="3" max="3" width="12.42578125" style="82" customWidth="1"/>
    <col min="4" max="4" width="8.5703125" style="82" customWidth="1"/>
    <col min="5" max="5" width="6.85546875" style="82" customWidth="1"/>
    <col min="6" max="6" width="5.85546875" style="82" customWidth="1"/>
    <col min="7" max="7" width="7.7109375" style="82" customWidth="1"/>
    <col min="8" max="8" width="7" style="82" customWidth="1"/>
    <col min="9" max="9" width="6.7109375" style="82" customWidth="1"/>
    <col min="10" max="10" width="8.5703125" style="82" customWidth="1"/>
    <col min="11" max="11" width="7.140625" style="82" customWidth="1"/>
    <col min="12" max="12" width="11.140625" style="82" customWidth="1"/>
    <col min="13" max="13" width="10.42578125" style="82" customWidth="1"/>
    <col min="14" max="14" width="8.140625" style="82" customWidth="1"/>
    <col min="15" max="15" width="8" style="82" customWidth="1"/>
    <col min="16" max="16" width="9" style="82" customWidth="1"/>
    <col min="17" max="17" width="8.5703125" style="82" customWidth="1"/>
    <col min="18" max="18" width="7.7109375" style="82" customWidth="1"/>
    <col min="19" max="19" width="7.5703125" style="82" customWidth="1"/>
    <col min="20" max="20" width="7.42578125" style="82" customWidth="1"/>
    <col min="21" max="21" width="7" style="82" customWidth="1"/>
    <col min="22" max="22" width="7.42578125" style="82" customWidth="1"/>
    <col min="23" max="23" width="14.7109375" style="82" customWidth="1"/>
    <col min="24" max="24" width="4.42578125" style="82" customWidth="1"/>
    <col min="25" max="16384" width="9.140625" style="82"/>
  </cols>
  <sheetData>
    <row r="1" spans="1:28" ht="23.25" customHeight="1">
      <c r="A1" s="1205" t="s">
        <v>1211</v>
      </c>
      <c r="B1" s="1205"/>
      <c r="C1" s="1205"/>
      <c r="D1" s="1205"/>
      <c r="E1" s="1205"/>
      <c r="F1" s="1205"/>
      <c r="G1" s="1205"/>
      <c r="H1" s="1205"/>
      <c r="I1" s="1205"/>
      <c r="J1" s="1205"/>
      <c r="K1" s="1205"/>
      <c r="L1" s="1205"/>
      <c r="M1" s="1205"/>
      <c r="N1" s="1205"/>
      <c r="O1" s="1205"/>
      <c r="P1" s="1205"/>
      <c r="Q1" s="1205"/>
      <c r="R1" s="1205"/>
      <c r="S1" s="1205"/>
      <c r="T1" s="1205"/>
      <c r="U1" s="1205"/>
      <c r="V1" s="1205"/>
      <c r="W1" s="1205"/>
      <c r="X1" s="1205"/>
    </row>
    <row r="2" spans="1:28" ht="19.5" customHeight="1">
      <c r="A2" s="1205" t="s">
        <v>714</v>
      </c>
      <c r="B2" s="1205"/>
      <c r="C2" s="1205"/>
      <c r="D2" s="1205"/>
      <c r="E2" s="1205"/>
      <c r="F2" s="1205"/>
      <c r="G2" s="1205"/>
      <c r="H2" s="1205"/>
      <c r="I2" s="1205"/>
      <c r="J2" s="1205"/>
      <c r="K2" s="1205"/>
      <c r="L2" s="1205"/>
      <c r="M2" s="1205"/>
      <c r="N2" s="1205"/>
      <c r="O2" s="1205"/>
      <c r="P2" s="1205"/>
      <c r="Q2" s="1205"/>
      <c r="R2" s="1205"/>
      <c r="S2" s="1205"/>
      <c r="T2" s="1205"/>
      <c r="U2" s="1205"/>
      <c r="V2" s="1205"/>
      <c r="W2" s="1205"/>
      <c r="X2" s="1205"/>
    </row>
    <row r="3" spans="1:28" s="335" customFormat="1" ht="21.75" customHeight="1" thickBot="1">
      <c r="A3" s="1153" t="s">
        <v>908</v>
      </c>
      <c r="B3" s="1153"/>
      <c r="C3" s="310"/>
      <c r="D3" s="310"/>
      <c r="E3" s="158"/>
      <c r="F3" s="158"/>
      <c r="G3" s="158"/>
      <c r="H3" s="158"/>
      <c r="I3" s="158"/>
      <c r="J3" s="158"/>
      <c r="K3" s="158"/>
      <c r="L3" s="158"/>
      <c r="M3" s="158"/>
      <c r="N3" s="158"/>
      <c r="O3" s="158"/>
      <c r="P3" s="158"/>
      <c r="Q3" s="158"/>
      <c r="R3" s="158"/>
      <c r="S3" s="158"/>
      <c r="T3" s="158"/>
      <c r="U3" s="158"/>
      <c r="V3" s="158"/>
      <c r="W3" s="1177" t="s">
        <v>909</v>
      </c>
      <c r="X3" s="1177"/>
    </row>
    <row r="4" spans="1:28" ht="26.25" customHeight="1" thickTop="1">
      <c r="A4" s="1140" t="s">
        <v>40</v>
      </c>
      <c r="B4" s="1140"/>
      <c r="C4" s="1290" t="s">
        <v>451</v>
      </c>
      <c r="D4" s="1290"/>
      <c r="E4" s="1290"/>
      <c r="F4" s="1290"/>
      <c r="G4" s="1290"/>
      <c r="H4" s="1290" t="s">
        <v>452</v>
      </c>
      <c r="I4" s="1290"/>
      <c r="J4" s="1290"/>
      <c r="K4" s="1290"/>
      <c r="L4" s="1296" t="s">
        <v>453</v>
      </c>
      <c r="M4" s="1296"/>
      <c r="N4" s="1296"/>
      <c r="O4" s="1296"/>
      <c r="P4" s="1296" t="s">
        <v>454</v>
      </c>
      <c r="Q4" s="1296"/>
      <c r="R4" s="1296"/>
      <c r="S4" s="1287" t="s">
        <v>602</v>
      </c>
      <c r="T4" s="1287"/>
      <c r="U4" s="1287"/>
      <c r="V4" s="1287"/>
      <c r="W4" s="1288" t="s">
        <v>168</v>
      </c>
      <c r="X4" s="1288"/>
      <c r="Y4" s="332"/>
    </row>
    <row r="5" spans="1:28" ht="31.5" customHeight="1">
      <c r="A5" s="1141"/>
      <c r="B5" s="1141"/>
      <c r="C5" s="1289" t="s">
        <v>460</v>
      </c>
      <c r="D5" s="1289"/>
      <c r="E5" s="1289"/>
      <c r="F5" s="1289"/>
      <c r="G5" s="1289"/>
      <c r="H5" s="1168" t="s">
        <v>461</v>
      </c>
      <c r="I5" s="1168"/>
      <c r="J5" s="1168"/>
      <c r="K5" s="1168"/>
      <c r="L5" s="1168" t="s">
        <v>462</v>
      </c>
      <c r="M5" s="1168"/>
      <c r="N5" s="1168"/>
      <c r="O5" s="1168"/>
      <c r="P5" s="1168" t="s">
        <v>463</v>
      </c>
      <c r="Q5" s="1168"/>
      <c r="R5" s="1168"/>
      <c r="S5" s="1286" t="s">
        <v>493</v>
      </c>
      <c r="T5" s="1286"/>
      <c r="U5" s="1286"/>
      <c r="V5" s="1286"/>
      <c r="W5" s="1286"/>
      <c r="X5" s="1286"/>
      <c r="Y5" s="332"/>
    </row>
    <row r="6" spans="1:28" ht="18.75" customHeight="1">
      <c r="A6" s="1141"/>
      <c r="B6" s="1141"/>
      <c r="C6" s="1207" t="s">
        <v>464</v>
      </c>
      <c r="D6" s="1207"/>
      <c r="E6" s="1295" t="s">
        <v>465</v>
      </c>
      <c r="F6" s="1285" t="s">
        <v>608</v>
      </c>
      <c r="G6" s="1285" t="s">
        <v>32</v>
      </c>
      <c r="H6" s="1295" t="s">
        <v>466</v>
      </c>
      <c r="I6" s="1285" t="s">
        <v>467</v>
      </c>
      <c r="J6" s="1295" t="s">
        <v>468</v>
      </c>
      <c r="K6" s="1285" t="s">
        <v>32</v>
      </c>
      <c r="L6" s="1294" t="s">
        <v>469</v>
      </c>
      <c r="M6" s="1297" t="s">
        <v>470</v>
      </c>
      <c r="N6" s="1298" t="s">
        <v>471</v>
      </c>
      <c r="O6" s="1283" t="s">
        <v>32</v>
      </c>
      <c r="P6" s="1298" t="s">
        <v>472</v>
      </c>
      <c r="Q6" s="1283" t="s">
        <v>473</v>
      </c>
      <c r="R6" s="1283" t="s">
        <v>32</v>
      </c>
      <c r="S6" s="1284" t="s">
        <v>496</v>
      </c>
      <c r="T6" s="1284" t="s">
        <v>497</v>
      </c>
      <c r="U6" s="1284" t="s">
        <v>498</v>
      </c>
      <c r="V6" s="1284" t="s">
        <v>32</v>
      </c>
      <c r="W6" s="1286"/>
      <c r="X6" s="1286"/>
      <c r="Y6" s="332"/>
    </row>
    <row r="7" spans="1:28" ht="26.25" customHeight="1">
      <c r="A7" s="1141"/>
      <c r="B7" s="1141"/>
      <c r="C7" s="1168" t="s">
        <v>708</v>
      </c>
      <c r="D7" s="1168"/>
      <c r="E7" s="1295"/>
      <c r="F7" s="1285"/>
      <c r="G7" s="1285"/>
      <c r="H7" s="1295"/>
      <c r="I7" s="1285"/>
      <c r="J7" s="1295"/>
      <c r="K7" s="1285"/>
      <c r="L7" s="1294"/>
      <c r="M7" s="1297"/>
      <c r="N7" s="1298"/>
      <c r="O7" s="1283"/>
      <c r="P7" s="1298"/>
      <c r="Q7" s="1283"/>
      <c r="R7" s="1283"/>
      <c r="S7" s="1284"/>
      <c r="T7" s="1284"/>
      <c r="U7" s="1284"/>
      <c r="V7" s="1284"/>
      <c r="W7" s="1286"/>
      <c r="X7" s="1286"/>
      <c r="Y7" s="332"/>
    </row>
    <row r="8" spans="1:28" ht="34.5" customHeight="1">
      <c r="A8" s="1141"/>
      <c r="B8" s="1141"/>
      <c r="C8" s="228" t="s">
        <v>476</v>
      </c>
      <c r="D8" s="228" t="s">
        <v>477</v>
      </c>
      <c r="E8" s="1295"/>
      <c r="F8" s="1285"/>
      <c r="G8" s="1285"/>
      <c r="H8" s="1295"/>
      <c r="I8" s="1285"/>
      <c r="J8" s="1295"/>
      <c r="K8" s="1285"/>
      <c r="L8" s="1294"/>
      <c r="M8" s="1297"/>
      <c r="N8" s="1298"/>
      <c r="O8" s="1283"/>
      <c r="P8" s="1298"/>
      <c r="Q8" s="1283"/>
      <c r="R8" s="1283"/>
      <c r="S8" s="1284"/>
      <c r="T8" s="1284"/>
      <c r="U8" s="1284"/>
      <c r="V8" s="1284"/>
      <c r="W8" s="1286"/>
      <c r="X8" s="1286"/>
      <c r="Y8" s="332"/>
    </row>
    <row r="9" spans="1:28" ht="65.25" customHeight="1" thickBot="1">
      <c r="A9" s="1141"/>
      <c r="B9" s="1141"/>
      <c r="C9" s="419" t="s">
        <v>479</v>
      </c>
      <c r="D9" s="419" t="s">
        <v>480</v>
      </c>
      <c r="E9" s="421" t="s">
        <v>481</v>
      </c>
      <c r="F9" s="421" t="s">
        <v>629</v>
      </c>
      <c r="G9" s="421" t="s">
        <v>169</v>
      </c>
      <c r="H9" s="424">
        <v>1</v>
      </c>
      <c r="I9" s="424">
        <v>2</v>
      </c>
      <c r="J9" s="425" t="s">
        <v>482</v>
      </c>
      <c r="K9" s="421" t="s">
        <v>169</v>
      </c>
      <c r="L9" s="420" t="s">
        <v>483</v>
      </c>
      <c r="M9" s="420" t="s">
        <v>478</v>
      </c>
      <c r="N9" s="420" t="s">
        <v>484</v>
      </c>
      <c r="O9" s="421" t="s">
        <v>169</v>
      </c>
      <c r="P9" s="421" t="s">
        <v>485</v>
      </c>
      <c r="Q9" s="420" t="s">
        <v>486</v>
      </c>
      <c r="R9" s="421" t="s">
        <v>169</v>
      </c>
      <c r="S9" s="421" t="s">
        <v>509</v>
      </c>
      <c r="T9" s="421" t="s">
        <v>510</v>
      </c>
      <c r="U9" s="421" t="s">
        <v>511</v>
      </c>
      <c r="V9" s="421" t="s">
        <v>169</v>
      </c>
      <c r="W9" s="1286"/>
      <c r="X9" s="1286"/>
      <c r="Y9" s="332"/>
    </row>
    <row r="10" spans="1:28" ht="21.75" customHeight="1">
      <c r="A10" s="422" t="s">
        <v>52</v>
      </c>
      <c r="B10" s="422"/>
      <c r="C10" s="330">
        <v>1127</v>
      </c>
      <c r="D10" s="330">
        <v>22</v>
      </c>
      <c r="E10" s="330">
        <v>95</v>
      </c>
      <c r="F10" s="330">
        <v>0</v>
      </c>
      <c r="G10" s="330">
        <f>SUM(C10:F10)</f>
        <v>1244</v>
      </c>
      <c r="H10" s="330">
        <v>765</v>
      </c>
      <c r="I10" s="330">
        <v>361</v>
      </c>
      <c r="J10" s="330">
        <v>118</v>
      </c>
      <c r="K10" s="330">
        <f>SUM(H10:J10)</f>
        <v>1244</v>
      </c>
      <c r="L10" s="330">
        <v>795</v>
      </c>
      <c r="M10" s="330">
        <v>372</v>
      </c>
      <c r="N10" s="330">
        <v>77</v>
      </c>
      <c r="O10" s="330">
        <f>SUM(L10:N10)</f>
        <v>1244</v>
      </c>
      <c r="P10" s="330">
        <v>1035</v>
      </c>
      <c r="Q10" s="330">
        <v>209</v>
      </c>
      <c r="R10" s="330">
        <f>SUM(P10:Q10)</f>
        <v>1244</v>
      </c>
      <c r="S10" s="330">
        <v>771</v>
      </c>
      <c r="T10" s="330">
        <v>452</v>
      </c>
      <c r="U10" s="330">
        <v>21</v>
      </c>
      <c r="V10" s="330">
        <f>SUM(S10:U10)</f>
        <v>1244</v>
      </c>
      <c r="W10" s="1199" t="s">
        <v>583</v>
      </c>
      <c r="X10" s="1199"/>
      <c r="Y10" s="332"/>
      <c r="AA10" s="112"/>
    </row>
    <row r="11" spans="1:28" s="201" customFormat="1" ht="21.75" customHeight="1">
      <c r="A11" s="1292" t="s">
        <v>53</v>
      </c>
      <c r="B11" s="1292"/>
      <c r="C11" s="86">
        <v>947</v>
      </c>
      <c r="D11" s="86">
        <v>26</v>
      </c>
      <c r="E11" s="86">
        <v>31</v>
      </c>
      <c r="F11" s="86">
        <v>0</v>
      </c>
      <c r="G11" s="86">
        <f t="shared" ref="G11:G29" si="0">SUM(C11:F11)</f>
        <v>1004</v>
      </c>
      <c r="H11" s="86">
        <v>608</v>
      </c>
      <c r="I11" s="86">
        <v>344</v>
      </c>
      <c r="J11" s="86">
        <v>52</v>
      </c>
      <c r="K11" s="86">
        <f t="shared" ref="K11:K29" si="1">SUM(H11:J11)</f>
        <v>1004</v>
      </c>
      <c r="L11" s="86">
        <v>412</v>
      </c>
      <c r="M11" s="86">
        <v>416</v>
      </c>
      <c r="N11" s="86">
        <v>176</v>
      </c>
      <c r="O11" s="86">
        <f t="shared" ref="O11:O29" si="2">SUM(L11:N11)</f>
        <v>1004</v>
      </c>
      <c r="P11" s="86">
        <v>913</v>
      </c>
      <c r="Q11" s="86">
        <v>91</v>
      </c>
      <c r="R11" s="86">
        <f t="shared" ref="R11:R29" si="3">SUM(P11:Q11)</f>
        <v>1004</v>
      </c>
      <c r="S11" s="86">
        <v>896</v>
      </c>
      <c r="T11" s="86">
        <v>108</v>
      </c>
      <c r="U11" s="86">
        <v>0</v>
      </c>
      <c r="V11" s="86">
        <f t="shared" ref="V11:V29" si="4">SUM(S11:U11)</f>
        <v>1004</v>
      </c>
      <c r="W11" s="1159" t="s">
        <v>284</v>
      </c>
      <c r="X11" s="1159"/>
      <c r="Y11" s="418"/>
      <c r="AB11" s="202"/>
    </row>
    <row r="12" spans="1:28" s="201" customFormat="1" ht="21.75" customHeight="1">
      <c r="A12" s="1292" t="s">
        <v>54</v>
      </c>
      <c r="B12" s="1292"/>
      <c r="C12" s="86">
        <v>745</v>
      </c>
      <c r="D12" s="86">
        <v>6</v>
      </c>
      <c r="E12" s="86">
        <v>0</v>
      </c>
      <c r="F12" s="86">
        <v>63</v>
      </c>
      <c r="G12" s="86">
        <f t="shared" si="0"/>
        <v>814</v>
      </c>
      <c r="H12" s="86">
        <v>508</v>
      </c>
      <c r="I12" s="86">
        <v>241</v>
      </c>
      <c r="J12" s="86">
        <v>65</v>
      </c>
      <c r="K12" s="86">
        <f t="shared" si="1"/>
        <v>814</v>
      </c>
      <c r="L12" s="86">
        <v>414</v>
      </c>
      <c r="M12" s="86">
        <v>352</v>
      </c>
      <c r="N12" s="86">
        <v>48</v>
      </c>
      <c r="O12" s="86">
        <f t="shared" si="2"/>
        <v>814</v>
      </c>
      <c r="P12" s="86">
        <v>731</v>
      </c>
      <c r="Q12" s="86">
        <v>83</v>
      </c>
      <c r="R12" s="86">
        <f t="shared" si="3"/>
        <v>814</v>
      </c>
      <c r="S12" s="86">
        <v>607</v>
      </c>
      <c r="T12" s="86">
        <v>195</v>
      </c>
      <c r="U12" s="86">
        <v>12</v>
      </c>
      <c r="V12" s="86">
        <f t="shared" si="4"/>
        <v>814</v>
      </c>
      <c r="W12" s="1178" t="s">
        <v>175</v>
      </c>
      <c r="X12" s="1178"/>
      <c r="Y12" s="418"/>
    </row>
    <row r="13" spans="1:28" s="201" customFormat="1" ht="21.75" customHeight="1">
      <c r="A13" s="1292" t="s">
        <v>55</v>
      </c>
      <c r="B13" s="1292"/>
      <c r="C13" s="86">
        <v>693</v>
      </c>
      <c r="D13" s="86">
        <v>52</v>
      </c>
      <c r="E13" s="86">
        <v>76</v>
      </c>
      <c r="F13" s="86">
        <v>0</v>
      </c>
      <c r="G13" s="86">
        <f t="shared" si="0"/>
        <v>821</v>
      </c>
      <c r="H13" s="86">
        <v>483</v>
      </c>
      <c r="I13" s="86">
        <v>301</v>
      </c>
      <c r="J13" s="86">
        <v>37</v>
      </c>
      <c r="K13" s="86">
        <f t="shared" si="1"/>
        <v>821</v>
      </c>
      <c r="L13" s="86">
        <v>302</v>
      </c>
      <c r="M13" s="86">
        <v>345</v>
      </c>
      <c r="N13" s="86">
        <v>174</v>
      </c>
      <c r="O13" s="86">
        <f t="shared" si="2"/>
        <v>821</v>
      </c>
      <c r="P13" s="86">
        <v>729</v>
      </c>
      <c r="Q13" s="86">
        <v>92</v>
      </c>
      <c r="R13" s="86">
        <f t="shared" si="3"/>
        <v>821</v>
      </c>
      <c r="S13" s="86">
        <v>674</v>
      </c>
      <c r="T13" s="86">
        <v>142</v>
      </c>
      <c r="U13" s="86">
        <v>5</v>
      </c>
      <c r="V13" s="86">
        <f t="shared" si="4"/>
        <v>821</v>
      </c>
      <c r="W13" s="1178" t="s">
        <v>676</v>
      </c>
      <c r="X13" s="1178"/>
      <c r="Y13" s="418"/>
    </row>
    <row r="14" spans="1:28" s="201" customFormat="1" ht="21.75" customHeight="1">
      <c r="A14" s="1189" t="s">
        <v>283</v>
      </c>
      <c r="B14" s="355" t="s">
        <v>270</v>
      </c>
      <c r="C14" s="86">
        <v>247</v>
      </c>
      <c r="D14" s="86">
        <v>5</v>
      </c>
      <c r="E14" s="86">
        <v>69</v>
      </c>
      <c r="F14" s="86">
        <v>17</v>
      </c>
      <c r="G14" s="86">
        <f t="shared" si="0"/>
        <v>338</v>
      </c>
      <c r="H14" s="86">
        <v>173</v>
      </c>
      <c r="I14" s="86">
        <v>127</v>
      </c>
      <c r="J14" s="86">
        <v>38</v>
      </c>
      <c r="K14" s="86">
        <f t="shared" si="1"/>
        <v>338</v>
      </c>
      <c r="L14" s="86">
        <v>173</v>
      </c>
      <c r="M14" s="86">
        <v>127</v>
      </c>
      <c r="N14" s="86">
        <v>38</v>
      </c>
      <c r="O14" s="86">
        <f t="shared" si="2"/>
        <v>338</v>
      </c>
      <c r="P14" s="86">
        <v>290</v>
      </c>
      <c r="Q14" s="86">
        <v>48</v>
      </c>
      <c r="R14" s="86">
        <f t="shared" si="3"/>
        <v>338</v>
      </c>
      <c r="S14" s="86">
        <v>85</v>
      </c>
      <c r="T14" s="86">
        <v>222</v>
      </c>
      <c r="U14" s="86">
        <v>31</v>
      </c>
      <c r="V14" s="86">
        <f t="shared" si="4"/>
        <v>338</v>
      </c>
      <c r="W14" s="353" t="s">
        <v>288</v>
      </c>
      <c r="X14" s="1163" t="s">
        <v>167</v>
      </c>
      <c r="Y14" s="418"/>
    </row>
    <row r="15" spans="1:28" s="201" customFormat="1" ht="21.75" customHeight="1">
      <c r="A15" s="1189"/>
      <c r="B15" s="355" t="s">
        <v>271</v>
      </c>
      <c r="C15" s="86">
        <v>361</v>
      </c>
      <c r="D15" s="86">
        <v>18</v>
      </c>
      <c r="E15" s="86">
        <v>123</v>
      </c>
      <c r="F15" s="86">
        <v>101</v>
      </c>
      <c r="G15" s="86">
        <f t="shared" si="0"/>
        <v>603</v>
      </c>
      <c r="H15" s="86">
        <v>375</v>
      </c>
      <c r="I15" s="86">
        <v>194</v>
      </c>
      <c r="J15" s="86">
        <v>34</v>
      </c>
      <c r="K15" s="86">
        <f t="shared" si="1"/>
        <v>603</v>
      </c>
      <c r="L15" s="86">
        <v>348</v>
      </c>
      <c r="M15" s="86">
        <v>208</v>
      </c>
      <c r="N15" s="86">
        <v>47</v>
      </c>
      <c r="O15" s="86">
        <f t="shared" si="2"/>
        <v>603</v>
      </c>
      <c r="P15" s="86">
        <v>444</v>
      </c>
      <c r="Q15" s="86">
        <v>159</v>
      </c>
      <c r="R15" s="86">
        <f t="shared" si="3"/>
        <v>603</v>
      </c>
      <c r="S15" s="86">
        <v>168</v>
      </c>
      <c r="T15" s="86">
        <v>376</v>
      </c>
      <c r="U15" s="86">
        <v>59</v>
      </c>
      <c r="V15" s="86">
        <f t="shared" si="4"/>
        <v>603</v>
      </c>
      <c r="W15" s="353" t="s">
        <v>289</v>
      </c>
      <c r="X15" s="1163"/>
      <c r="Y15" s="418"/>
    </row>
    <row r="16" spans="1:28" s="201" customFormat="1" ht="21.75" customHeight="1">
      <c r="A16" s="1189"/>
      <c r="B16" s="355" t="s">
        <v>272</v>
      </c>
      <c r="C16" s="86">
        <v>230</v>
      </c>
      <c r="D16" s="86">
        <v>0</v>
      </c>
      <c r="E16" s="86">
        <v>16</v>
      </c>
      <c r="F16" s="86">
        <v>0</v>
      </c>
      <c r="G16" s="86">
        <f t="shared" si="0"/>
        <v>246</v>
      </c>
      <c r="H16" s="86">
        <v>61</v>
      </c>
      <c r="I16" s="86">
        <v>142</v>
      </c>
      <c r="J16" s="86">
        <v>43</v>
      </c>
      <c r="K16" s="86">
        <f t="shared" si="1"/>
        <v>246</v>
      </c>
      <c r="L16" s="86">
        <v>114</v>
      </c>
      <c r="M16" s="86">
        <v>85</v>
      </c>
      <c r="N16" s="86">
        <v>47</v>
      </c>
      <c r="O16" s="86">
        <f t="shared" si="2"/>
        <v>246</v>
      </c>
      <c r="P16" s="86">
        <v>230</v>
      </c>
      <c r="Q16" s="86">
        <v>16</v>
      </c>
      <c r="R16" s="86">
        <f t="shared" si="3"/>
        <v>246</v>
      </c>
      <c r="S16" s="86">
        <v>56</v>
      </c>
      <c r="T16" s="86">
        <v>181</v>
      </c>
      <c r="U16" s="86">
        <v>9</v>
      </c>
      <c r="V16" s="86">
        <f t="shared" si="4"/>
        <v>246</v>
      </c>
      <c r="W16" s="353" t="s">
        <v>290</v>
      </c>
      <c r="X16" s="1163"/>
      <c r="Y16" s="418"/>
    </row>
    <row r="17" spans="1:25" s="201" customFormat="1" ht="21.75" customHeight="1">
      <c r="A17" s="1189"/>
      <c r="B17" s="355" t="s">
        <v>267</v>
      </c>
      <c r="C17" s="86">
        <v>257</v>
      </c>
      <c r="D17" s="86">
        <v>20</v>
      </c>
      <c r="E17" s="86">
        <v>77</v>
      </c>
      <c r="F17" s="86">
        <v>0</v>
      </c>
      <c r="G17" s="86">
        <f t="shared" si="0"/>
        <v>354</v>
      </c>
      <c r="H17" s="86">
        <v>260</v>
      </c>
      <c r="I17" s="86">
        <v>91</v>
      </c>
      <c r="J17" s="86">
        <v>3</v>
      </c>
      <c r="K17" s="86">
        <f t="shared" si="1"/>
        <v>354</v>
      </c>
      <c r="L17" s="86">
        <v>183</v>
      </c>
      <c r="M17" s="86">
        <v>135</v>
      </c>
      <c r="N17" s="86">
        <v>36</v>
      </c>
      <c r="O17" s="86">
        <f t="shared" si="2"/>
        <v>354</v>
      </c>
      <c r="P17" s="86">
        <v>249</v>
      </c>
      <c r="Q17" s="86">
        <v>105</v>
      </c>
      <c r="R17" s="86">
        <f t="shared" si="3"/>
        <v>354</v>
      </c>
      <c r="S17" s="86">
        <v>154</v>
      </c>
      <c r="T17" s="86">
        <v>178</v>
      </c>
      <c r="U17" s="86">
        <v>22</v>
      </c>
      <c r="V17" s="86">
        <f t="shared" si="4"/>
        <v>354</v>
      </c>
      <c r="W17" s="353" t="s">
        <v>291</v>
      </c>
      <c r="X17" s="1163"/>
      <c r="Y17" s="418"/>
    </row>
    <row r="18" spans="1:25" s="201" customFormat="1" ht="21.75" customHeight="1">
      <c r="A18" s="1189"/>
      <c r="B18" s="355" t="s">
        <v>268</v>
      </c>
      <c r="C18" s="86">
        <v>390</v>
      </c>
      <c r="D18" s="86">
        <v>17</v>
      </c>
      <c r="E18" s="86">
        <v>90</v>
      </c>
      <c r="F18" s="86">
        <v>0</v>
      </c>
      <c r="G18" s="86">
        <f t="shared" si="0"/>
        <v>497</v>
      </c>
      <c r="H18" s="86">
        <v>257</v>
      </c>
      <c r="I18" s="86">
        <v>219</v>
      </c>
      <c r="J18" s="86">
        <v>21</v>
      </c>
      <c r="K18" s="86">
        <f t="shared" si="1"/>
        <v>497</v>
      </c>
      <c r="L18" s="86">
        <v>200</v>
      </c>
      <c r="M18" s="86">
        <v>238</v>
      </c>
      <c r="N18" s="86">
        <v>59</v>
      </c>
      <c r="O18" s="86">
        <f t="shared" si="2"/>
        <v>497</v>
      </c>
      <c r="P18" s="86">
        <v>352</v>
      </c>
      <c r="Q18" s="86">
        <v>145</v>
      </c>
      <c r="R18" s="86">
        <f t="shared" si="3"/>
        <v>497</v>
      </c>
      <c r="S18" s="86">
        <v>267</v>
      </c>
      <c r="T18" s="86">
        <v>202</v>
      </c>
      <c r="U18" s="86">
        <v>28</v>
      </c>
      <c r="V18" s="86">
        <f t="shared" si="4"/>
        <v>497</v>
      </c>
      <c r="W18" s="353" t="s">
        <v>292</v>
      </c>
      <c r="X18" s="1163"/>
      <c r="Y18" s="418"/>
    </row>
    <row r="19" spans="1:25" s="201" customFormat="1" ht="21.75" customHeight="1">
      <c r="A19" s="1189"/>
      <c r="B19" s="355" t="s">
        <v>269</v>
      </c>
      <c r="C19" s="86">
        <v>260</v>
      </c>
      <c r="D19" s="86">
        <v>1</v>
      </c>
      <c r="E19" s="86">
        <v>29</v>
      </c>
      <c r="F19" s="86">
        <v>20</v>
      </c>
      <c r="G19" s="86">
        <f t="shared" si="0"/>
        <v>310</v>
      </c>
      <c r="H19" s="86">
        <v>197</v>
      </c>
      <c r="I19" s="86">
        <v>102</v>
      </c>
      <c r="J19" s="86">
        <v>11</v>
      </c>
      <c r="K19" s="86">
        <f t="shared" si="1"/>
        <v>310</v>
      </c>
      <c r="L19" s="86">
        <v>156</v>
      </c>
      <c r="M19" s="86">
        <v>132</v>
      </c>
      <c r="N19" s="86">
        <v>22</v>
      </c>
      <c r="O19" s="86">
        <f t="shared" si="2"/>
        <v>310</v>
      </c>
      <c r="P19" s="86">
        <v>278</v>
      </c>
      <c r="Q19" s="86">
        <v>32</v>
      </c>
      <c r="R19" s="86">
        <f t="shared" si="3"/>
        <v>310</v>
      </c>
      <c r="S19" s="86">
        <v>141</v>
      </c>
      <c r="T19" s="86">
        <v>152</v>
      </c>
      <c r="U19" s="86">
        <v>17</v>
      </c>
      <c r="V19" s="86">
        <f t="shared" si="4"/>
        <v>310</v>
      </c>
      <c r="W19" s="353" t="s">
        <v>293</v>
      </c>
      <c r="X19" s="1163"/>
      <c r="Y19" s="418"/>
    </row>
    <row r="20" spans="1:25" s="201" customFormat="1" ht="21.75" customHeight="1">
      <c r="A20" s="1170" t="s">
        <v>63</v>
      </c>
      <c r="B20" s="1170"/>
      <c r="C20" s="637">
        <v>795</v>
      </c>
      <c r="D20" s="637">
        <v>41</v>
      </c>
      <c r="E20" s="637">
        <v>66</v>
      </c>
      <c r="F20" s="637">
        <v>0</v>
      </c>
      <c r="G20" s="637">
        <f t="shared" si="0"/>
        <v>902</v>
      </c>
      <c r="H20" s="637">
        <v>433</v>
      </c>
      <c r="I20" s="637">
        <v>413</v>
      </c>
      <c r="J20" s="637">
        <v>56</v>
      </c>
      <c r="K20" s="637">
        <f t="shared" si="1"/>
        <v>902</v>
      </c>
      <c r="L20" s="637">
        <v>480</v>
      </c>
      <c r="M20" s="637">
        <v>288</v>
      </c>
      <c r="N20" s="637">
        <v>134</v>
      </c>
      <c r="O20" s="637">
        <f t="shared" si="2"/>
        <v>902</v>
      </c>
      <c r="P20" s="637">
        <v>807</v>
      </c>
      <c r="Q20" s="637">
        <v>95</v>
      </c>
      <c r="R20" s="637">
        <f t="shared" si="3"/>
        <v>902</v>
      </c>
      <c r="S20" s="637">
        <v>514</v>
      </c>
      <c r="T20" s="637">
        <v>379</v>
      </c>
      <c r="U20" s="637">
        <v>9</v>
      </c>
      <c r="V20" s="637">
        <f t="shared" si="4"/>
        <v>902</v>
      </c>
      <c r="W20" s="1178" t="s">
        <v>281</v>
      </c>
      <c r="X20" s="1178"/>
      <c r="Y20" s="418"/>
    </row>
    <row r="21" spans="1:25" s="201" customFormat="1" ht="21.75" customHeight="1">
      <c r="A21" s="1292" t="s">
        <v>64</v>
      </c>
      <c r="B21" s="1292"/>
      <c r="C21" s="86">
        <v>657</v>
      </c>
      <c r="D21" s="86">
        <v>0</v>
      </c>
      <c r="E21" s="86">
        <v>41</v>
      </c>
      <c r="F21" s="86">
        <v>23</v>
      </c>
      <c r="G21" s="86">
        <f t="shared" si="0"/>
        <v>721</v>
      </c>
      <c r="H21" s="86">
        <v>321</v>
      </c>
      <c r="I21" s="86">
        <v>366</v>
      </c>
      <c r="J21" s="86">
        <v>34</v>
      </c>
      <c r="K21" s="86">
        <f t="shared" si="1"/>
        <v>721</v>
      </c>
      <c r="L21" s="86">
        <v>350</v>
      </c>
      <c r="M21" s="86">
        <v>293</v>
      </c>
      <c r="N21" s="86">
        <v>78</v>
      </c>
      <c r="O21" s="86">
        <f t="shared" si="2"/>
        <v>721</v>
      </c>
      <c r="P21" s="86">
        <v>696</v>
      </c>
      <c r="Q21" s="86">
        <v>25</v>
      </c>
      <c r="R21" s="86">
        <f t="shared" si="3"/>
        <v>721</v>
      </c>
      <c r="S21" s="86">
        <v>524</v>
      </c>
      <c r="T21" s="86">
        <v>191</v>
      </c>
      <c r="U21" s="86">
        <v>6</v>
      </c>
      <c r="V21" s="86">
        <f t="shared" si="4"/>
        <v>721</v>
      </c>
      <c r="W21" s="1178" t="s">
        <v>177</v>
      </c>
      <c r="X21" s="1178"/>
      <c r="Y21" s="418"/>
    </row>
    <row r="22" spans="1:25" s="201" customFormat="1" ht="21.75" customHeight="1">
      <c r="A22" s="1292" t="s">
        <v>65</v>
      </c>
      <c r="B22" s="1292"/>
      <c r="C22" s="86">
        <v>317</v>
      </c>
      <c r="D22" s="86">
        <v>0</v>
      </c>
      <c r="E22" s="86">
        <v>69</v>
      </c>
      <c r="F22" s="86">
        <v>0</v>
      </c>
      <c r="G22" s="86">
        <f t="shared" si="0"/>
        <v>386</v>
      </c>
      <c r="H22" s="86">
        <v>117</v>
      </c>
      <c r="I22" s="86">
        <v>230</v>
      </c>
      <c r="J22" s="86">
        <v>39</v>
      </c>
      <c r="K22" s="86">
        <f t="shared" si="1"/>
        <v>386</v>
      </c>
      <c r="L22" s="86">
        <v>237</v>
      </c>
      <c r="M22" s="86">
        <v>118</v>
      </c>
      <c r="N22" s="86">
        <v>31</v>
      </c>
      <c r="O22" s="86">
        <f t="shared" si="2"/>
        <v>386</v>
      </c>
      <c r="P22" s="86">
        <v>324</v>
      </c>
      <c r="Q22" s="86">
        <v>62</v>
      </c>
      <c r="R22" s="86">
        <f t="shared" si="3"/>
        <v>386</v>
      </c>
      <c r="S22" s="86">
        <v>217</v>
      </c>
      <c r="T22" s="86">
        <v>146</v>
      </c>
      <c r="U22" s="86">
        <v>23</v>
      </c>
      <c r="V22" s="86">
        <f t="shared" si="4"/>
        <v>386</v>
      </c>
      <c r="W22" s="1178" t="s">
        <v>178</v>
      </c>
      <c r="X22" s="1178"/>
      <c r="Y22" s="418"/>
    </row>
    <row r="23" spans="1:25" s="201" customFormat="1" ht="21.75" customHeight="1">
      <c r="A23" s="1292" t="s">
        <v>66</v>
      </c>
      <c r="B23" s="1292"/>
      <c r="C23" s="86">
        <v>1</v>
      </c>
      <c r="D23" s="86">
        <v>431</v>
      </c>
      <c r="E23" s="86">
        <v>64</v>
      </c>
      <c r="F23" s="86">
        <v>53</v>
      </c>
      <c r="G23" s="86">
        <f t="shared" si="0"/>
        <v>549</v>
      </c>
      <c r="H23" s="86">
        <v>240</v>
      </c>
      <c r="I23" s="86">
        <v>305</v>
      </c>
      <c r="J23" s="86">
        <v>4</v>
      </c>
      <c r="K23" s="86">
        <f t="shared" si="1"/>
        <v>549</v>
      </c>
      <c r="L23" s="86">
        <v>296</v>
      </c>
      <c r="M23" s="86">
        <v>235</v>
      </c>
      <c r="N23" s="86">
        <v>18</v>
      </c>
      <c r="O23" s="86">
        <f t="shared" si="2"/>
        <v>549</v>
      </c>
      <c r="P23" s="86">
        <v>503</v>
      </c>
      <c r="Q23" s="86">
        <v>46</v>
      </c>
      <c r="R23" s="86">
        <f t="shared" si="3"/>
        <v>549</v>
      </c>
      <c r="S23" s="86">
        <v>219</v>
      </c>
      <c r="T23" s="86">
        <v>285</v>
      </c>
      <c r="U23" s="86">
        <v>45</v>
      </c>
      <c r="V23" s="86">
        <f t="shared" si="4"/>
        <v>549</v>
      </c>
      <c r="W23" s="1178" t="s">
        <v>285</v>
      </c>
      <c r="X23" s="1178"/>
      <c r="Y23" s="418"/>
    </row>
    <row r="24" spans="1:25" s="201" customFormat="1" ht="21.75" customHeight="1">
      <c r="A24" s="1292" t="s">
        <v>133</v>
      </c>
      <c r="B24" s="1292"/>
      <c r="C24" s="86">
        <v>547</v>
      </c>
      <c r="D24" s="86">
        <v>8</v>
      </c>
      <c r="E24" s="86">
        <v>52</v>
      </c>
      <c r="F24" s="86">
        <v>0</v>
      </c>
      <c r="G24" s="86">
        <f t="shared" si="0"/>
        <v>607</v>
      </c>
      <c r="H24" s="86">
        <v>361</v>
      </c>
      <c r="I24" s="86">
        <v>231</v>
      </c>
      <c r="J24" s="86">
        <v>15</v>
      </c>
      <c r="K24" s="86">
        <f t="shared" si="1"/>
        <v>607</v>
      </c>
      <c r="L24" s="86">
        <v>272</v>
      </c>
      <c r="M24" s="86">
        <v>254</v>
      </c>
      <c r="N24" s="86">
        <v>81</v>
      </c>
      <c r="O24" s="86">
        <f t="shared" si="2"/>
        <v>607</v>
      </c>
      <c r="P24" s="86">
        <v>526</v>
      </c>
      <c r="Q24" s="86">
        <v>81</v>
      </c>
      <c r="R24" s="86">
        <f t="shared" si="3"/>
        <v>607</v>
      </c>
      <c r="S24" s="86">
        <v>439</v>
      </c>
      <c r="T24" s="86">
        <v>161</v>
      </c>
      <c r="U24" s="86">
        <v>7</v>
      </c>
      <c r="V24" s="86">
        <f t="shared" si="4"/>
        <v>607</v>
      </c>
      <c r="W24" s="1178" t="s">
        <v>853</v>
      </c>
      <c r="X24" s="1178"/>
      <c r="Y24" s="418"/>
    </row>
    <row r="25" spans="1:25" s="201" customFormat="1" ht="21.75" customHeight="1">
      <c r="A25" s="1292" t="s">
        <v>68</v>
      </c>
      <c r="B25" s="1292"/>
      <c r="C25" s="86">
        <v>404</v>
      </c>
      <c r="D25" s="86">
        <v>7</v>
      </c>
      <c r="E25" s="86">
        <v>22</v>
      </c>
      <c r="F25" s="86">
        <v>0</v>
      </c>
      <c r="G25" s="86">
        <f t="shared" si="0"/>
        <v>433</v>
      </c>
      <c r="H25" s="86">
        <v>294</v>
      </c>
      <c r="I25" s="86">
        <v>139</v>
      </c>
      <c r="J25" s="86">
        <v>0</v>
      </c>
      <c r="K25" s="86">
        <f t="shared" si="1"/>
        <v>433</v>
      </c>
      <c r="L25" s="86">
        <v>218</v>
      </c>
      <c r="M25" s="86">
        <v>159</v>
      </c>
      <c r="N25" s="86">
        <v>56</v>
      </c>
      <c r="O25" s="86">
        <f t="shared" si="2"/>
        <v>433</v>
      </c>
      <c r="P25" s="86">
        <v>433</v>
      </c>
      <c r="Q25" s="86">
        <v>0</v>
      </c>
      <c r="R25" s="86">
        <f t="shared" si="3"/>
        <v>433</v>
      </c>
      <c r="S25" s="86">
        <v>297</v>
      </c>
      <c r="T25" s="86">
        <v>128</v>
      </c>
      <c r="U25" s="86">
        <v>8</v>
      </c>
      <c r="V25" s="86">
        <f t="shared" si="4"/>
        <v>433</v>
      </c>
      <c r="W25" s="1178" t="s">
        <v>287</v>
      </c>
      <c r="X25" s="1178"/>
      <c r="Y25" s="418"/>
    </row>
    <row r="26" spans="1:25" s="201" customFormat="1" ht="21.75" customHeight="1">
      <c r="A26" s="1292" t="s">
        <v>69</v>
      </c>
      <c r="B26" s="1292"/>
      <c r="C26" s="86">
        <v>675</v>
      </c>
      <c r="D26" s="86">
        <v>26</v>
      </c>
      <c r="E26" s="86">
        <v>24</v>
      </c>
      <c r="F26" s="86">
        <v>0</v>
      </c>
      <c r="G26" s="86">
        <f t="shared" si="0"/>
        <v>725</v>
      </c>
      <c r="H26" s="86">
        <v>441</v>
      </c>
      <c r="I26" s="86">
        <v>277</v>
      </c>
      <c r="J26" s="86">
        <v>7</v>
      </c>
      <c r="K26" s="86">
        <f t="shared" si="1"/>
        <v>725</v>
      </c>
      <c r="L26" s="86">
        <v>319</v>
      </c>
      <c r="M26" s="86">
        <v>313</v>
      </c>
      <c r="N26" s="86">
        <v>93</v>
      </c>
      <c r="O26" s="86">
        <f t="shared" si="2"/>
        <v>725</v>
      </c>
      <c r="P26" s="86">
        <v>690</v>
      </c>
      <c r="Q26" s="86">
        <v>35</v>
      </c>
      <c r="R26" s="86">
        <f t="shared" si="3"/>
        <v>725</v>
      </c>
      <c r="S26" s="86">
        <v>551</v>
      </c>
      <c r="T26" s="86">
        <v>163</v>
      </c>
      <c r="U26" s="86">
        <v>11</v>
      </c>
      <c r="V26" s="86">
        <f t="shared" si="4"/>
        <v>725</v>
      </c>
      <c r="W26" s="1178" t="s">
        <v>182</v>
      </c>
      <c r="X26" s="1178"/>
      <c r="Y26" s="418"/>
    </row>
    <row r="27" spans="1:25" s="201" customFormat="1" ht="21.75" customHeight="1">
      <c r="A27" s="1292" t="s">
        <v>70</v>
      </c>
      <c r="B27" s="1292"/>
      <c r="C27" s="86">
        <v>941</v>
      </c>
      <c r="D27" s="86">
        <v>4</v>
      </c>
      <c r="E27" s="86">
        <v>89</v>
      </c>
      <c r="F27" s="86">
        <v>0</v>
      </c>
      <c r="G27" s="86">
        <f t="shared" si="0"/>
        <v>1034</v>
      </c>
      <c r="H27" s="86">
        <v>507</v>
      </c>
      <c r="I27" s="86">
        <v>396</v>
      </c>
      <c r="J27" s="86">
        <v>131</v>
      </c>
      <c r="K27" s="86">
        <f t="shared" si="1"/>
        <v>1034</v>
      </c>
      <c r="L27" s="86">
        <v>374</v>
      </c>
      <c r="M27" s="86">
        <v>435</v>
      </c>
      <c r="N27" s="86">
        <v>225</v>
      </c>
      <c r="O27" s="86">
        <f t="shared" si="2"/>
        <v>1034</v>
      </c>
      <c r="P27" s="86">
        <v>929</v>
      </c>
      <c r="Q27" s="86">
        <v>105</v>
      </c>
      <c r="R27" s="86">
        <f t="shared" si="3"/>
        <v>1034</v>
      </c>
      <c r="S27" s="86">
        <v>776</v>
      </c>
      <c r="T27" s="86">
        <v>238</v>
      </c>
      <c r="U27" s="86">
        <v>20</v>
      </c>
      <c r="V27" s="86">
        <f t="shared" si="4"/>
        <v>1034</v>
      </c>
      <c r="W27" s="1178" t="s">
        <v>183</v>
      </c>
      <c r="X27" s="1178"/>
      <c r="Y27" s="418"/>
    </row>
    <row r="28" spans="1:25" s="201" customFormat="1" ht="21.75" customHeight="1">
      <c r="A28" s="1292" t="s">
        <v>71</v>
      </c>
      <c r="B28" s="1292"/>
      <c r="C28" s="86">
        <v>446</v>
      </c>
      <c r="D28" s="86">
        <v>81</v>
      </c>
      <c r="E28" s="86">
        <v>10</v>
      </c>
      <c r="F28" s="86">
        <v>0</v>
      </c>
      <c r="G28" s="86">
        <f t="shared" si="0"/>
        <v>537</v>
      </c>
      <c r="H28" s="86">
        <v>395</v>
      </c>
      <c r="I28" s="86">
        <v>138</v>
      </c>
      <c r="J28" s="86">
        <v>4</v>
      </c>
      <c r="K28" s="86">
        <f t="shared" si="1"/>
        <v>537</v>
      </c>
      <c r="L28" s="86">
        <v>282</v>
      </c>
      <c r="M28" s="86">
        <v>212</v>
      </c>
      <c r="N28" s="86">
        <v>43</v>
      </c>
      <c r="O28" s="86">
        <f t="shared" si="2"/>
        <v>537</v>
      </c>
      <c r="P28" s="86">
        <v>519</v>
      </c>
      <c r="Q28" s="86">
        <v>18</v>
      </c>
      <c r="R28" s="86">
        <f t="shared" si="3"/>
        <v>537</v>
      </c>
      <c r="S28" s="86">
        <v>248</v>
      </c>
      <c r="T28" s="86">
        <v>249</v>
      </c>
      <c r="U28" s="86">
        <v>40</v>
      </c>
      <c r="V28" s="86">
        <f t="shared" si="4"/>
        <v>537</v>
      </c>
      <c r="W28" s="1178" t="s">
        <v>671</v>
      </c>
      <c r="X28" s="1178"/>
      <c r="Y28" s="418"/>
    </row>
    <row r="29" spans="1:25" s="201" customFormat="1" ht="21.75" customHeight="1" thickBot="1">
      <c r="A29" s="1293" t="s">
        <v>72</v>
      </c>
      <c r="B29" s="1293"/>
      <c r="C29" s="306">
        <v>711</v>
      </c>
      <c r="D29" s="306">
        <v>8</v>
      </c>
      <c r="E29" s="306">
        <v>82</v>
      </c>
      <c r="F29" s="306">
        <v>195</v>
      </c>
      <c r="G29" s="306">
        <f t="shared" si="0"/>
        <v>996</v>
      </c>
      <c r="H29" s="306">
        <v>378</v>
      </c>
      <c r="I29" s="306">
        <v>471</v>
      </c>
      <c r="J29" s="306">
        <v>147</v>
      </c>
      <c r="K29" s="306">
        <f t="shared" si="1"/>
        <v>996</v>
      </c>
      <c r="L29" s="306">
        <v>613</v>
      </c>
      <c r="M29" s="306">
        <v>245</v>
      </c>
      <c r="N29" s="306">
        <v>138</v>
      </c>
      <c r="O29" s="306">
        <f t="shared" si="2"/>
        <v>996</v>
      </c>
      <c r="P29" s="306">
        <v>794</v>
      </c>
      <c r="Q29" s="306">
        <v>202</v>
      </c>
      <c r="R29" s="306">
        <f t="shared" si="3"/>
        <v>996</v>
      </c>
      <c r="S29" s="306">
        <v>337</v>
      </c>
      <c r="T29" s="306">
        <v>401</v>
      </c>
      <c r="U29" s="306">
        <v>258</v>
      </c>
      <c r="V29" s="306">
        <f t="shared" si="4"/>
        <v>996</v>
      </c>
      <c r="W29" s="1258" t="s">
        <v>282</v>
      </c>
      <c r="X29" s="1258"/>
      <c r="Y29" s="418"/>
    </row>
    <row r="30" spans="1:25" s="201" customFormat="1" ht="19.5" customHeight="1" thickBot="1">
      <c r="A30" s="1291" t="s">
        <v>32</v>
      </c>
      <c r="B30" s="1291"/>
      <c r="C30" s="203">
        <f>SUM(C10:C29)</f>
        <v>10751</v>
      </c>
      <c r="D30" s="203">
        <f t="shared" ref="D30:V30" si="5">SUM(D10:D29)</f>
        <v>773</v>
      </c>
      <c r="E30" s="203">
        <f t="shared" si="5"/>
        <v>1125</v>
      </c>
      <c r="F30" s="203">
        <f t="shared" si="5"/>
        <v>472</v>
      </c>
      <c r="G30" s="203">
        <f t="shared" si="5"/>
        <v>13121</v>
      </c>
      <c r="H30" s="203">
        <f t="shared" si="5"/>
        <v>7174</v>
      </c>
      <c r="I30" s="203">
        <f t="shared" si="5"/>
        <v>5088</v>
      </c>
      <c r="J30" s="203">
        <f t="shared" si="5"/>
        <v>859</v>
      </c>
      <c r="K30" s="203">
        <f t="shared" si="5"/>
        <v>13121</v>
      </c>
      <c r="L30" s="203">
        <f t="shared" si="5"/>
        <v>6538</v>
      </c>
      <c r="M30" s="203">
        <f t="shared" si="5"/>
        <v>4962</v>
      </c>
      <c r="N30" s="203">
        <f t="shared" si="5"/>
        <v>1621</v>
      </c>
      <c r="O30" s="203">
        <f t="shared" si="5"/>
        <v>13121</v>
      </c>
      <c r="P30" s="203">
        <f t="shared" si="5"/>
        <v>11472</v>
      </c>
      <c r="Q30" s="203">
        <f t="shared" si="5"/>
        <v>1649</v>
      </c>
      <c r="R30" s="203">
        <f t="shared" si="5"/>
        <v>13121</v>
      </c>
      <c r="S30" s="203">
        <f t="shared" si="5"/>
        <v>7941</v>
      </c>
      <c r="T30" s="203">
        <f t="shared" si="5"/>
        <v>4549</v>
      </c>
      <c r="U30" s="203">
        <f t="shared" si="5"/>
        <v>631</v>
      </c>
      <c r="V30" s="203">
        <f t="shared" si="5"/>
        <v>13121</v>
      </c>
      <c r="W30" s="1175" t="s">
        <v>169</v>
      </c>
      <c r="X30" s="1175"/>
      <c r="Y30" s="418"/>
    </row>
    <row r="31" spans="1:25" ht="21.75" customHeight="1" thickTop="1">
      <c r="C31" s="423"/>
      <c r="D31" s="423"/>
      <c r="E31" s="423"/>
      <c r="F31" s="423"/>
      <c r="G31" s="423"/>
      <c r="H31" s="423"/>
      <c r="I31" s="423"/>
      <c r="J31" s="423"/>
      <c r="K31" s="423"/>
      <c r="L31" s="423"/>
      <c r="M31" s="423"/>
      <c r="N31" s="423"/>
      <c r="O31" s="423"/>
      <c r="P31" s="423"/>
      <c r="Q31" s="423"/>
      <c r="R31" s="423"/>
      <c r="S31" s="423"/>
      <c r="T31" s="423"/>
      <c r="U31" s="423"/>
      <c r="V31" s="423"/>
      <c r="W31" s="332"/>
      <c r="X31" s="332"/>
      <c r="Y31" s="332"/>
    </row>
    <row r="32" spans="1:25" ht="15">
      <c r="C32" s="423"/>
      <c r="D32" s="423"/>
      <c r="E32" s="423"/>
      <c r="F32" s="423"/>
      <c r="G32" s="423"/>
      <c r="H32" s="423"/>
      <c r="I32" s="423"/>
      <c r="J32" s="423"/>
      <c r="K32" s="423"/>
      <c r="L32" s="423"/>
      <c r="M32" s="423"/>
      <c r="N32" s="423"/>
      <c r="O32" s="423"/>
      <c r="P32" s="423"/>
      <c r="Q32" s="423"/>
      <c r="R32" s="423"/>
      <c r="S32" s="423"/>
      <c r="T32" s="423"/>
      <c r="U32" s="423"/>
      <c r="V32" s="423"/>
      <c r="W32" s="332"/>
      <c r="X32" s="332"/>
      <c r="Y32" s="332"/>
    </row>
    <row r="33" spans="3:25" ht="15">
      <c r="C33" s="423"/>
      <c r="D33" s="423"/>
      <c r="E33" s="423"/>
      <c r="F33" s="423"/>
      <c r="G33" s="423"/>
      <c r="H33" s="423"/>
      <c r="I33" s="423"/>
      <c r="J33" s="423"/>
      <c r="K33" s="423"/>
      <c r="L33" s="423"/>
      <c r="M33" s="423"/>
      <c r="N33" s="423"/>
      <c r="O33" s="423"/>
      <c r="P33" s="423"/>
      <c r="Q33" s="423"/>
      <c r="R33" s="423"/>
      <c r="S33" s="423"/>
      <c r="T33" s="423"/>
      <c r="U33" s="423"/>
      <c r="V33" s="423"/>
      <c r="W33" s="332"/>
      <c r="X33" s="332"/>
      <c r="Y33" s="332"/>
    </row>
    <row r="34" spans="3:25">
      <c r="W34" s="332"/>
      <c r="X34" s="332"/>
      <c r="Y34" s="332"/>
    </row>
    <row r="35" spans="3:25">
      <c r="W35" s="332"/>
      <c r="X35" s="332"/>
      <c r="Y35" s="332"/>
    </row>
    <row r="36" spans="3:25">
      <c r="W36" s="332"/>
      <c r="X36" s="332"/>
      <c r="Y36" s="332"/>
    </row>
    <row r="37" spans="3:25">
      <c r="W37" s="332"/>
      <c r="X37" s="332"/>
      <c r="Y37" s="332"/>
    </row>
    <row r="38" spans="3:25">
      <c r="Q38" s="82" t="s">
        <v>305</v>
      </c>
      <c r="W38" s="332"/>
      <c r="X38" s="332"/>
      <c r="Y38" s="332"/>
    </row>
    <row r="39" spans="3:25">
      <c r="W39" s="332"/>
      <c r="X39" s="332"/>
      <c r="Y39" s="332"/>
    </row>
    <row r="40" spans="3:25">
      <c r="W40" s="332"/>
      <c r="X40" s="332"/>
      <c r="Y40" s="332"/>
    </row>
    <row r="41" spans="3:25">
      <c r="W41" s="332"/>
      <c r="X41" s="332"/>
      <c r="Y41" s="332"/>
    </row>
    <row r="42" spans="3:25">
      <c r="W42" s="332"/>
      <c r="X42" s="332"/>
      <c r="Y42" s="332"/>
    </row>
    <row r="43" spans="3:25">
      <c r="W43" s="332"/>
      <c r="X43" s="332"/>
      <c r="Y43" s="332"/>
    </row>
    <row r="44" spans="3:25">
      <c r="W44" s="332"/>
      <c r="X44" s="332"/>
      <c r="Y44" s="332"/>
    </row>
    <row r="45" spans="3:25">
      <c r="W45" s="332"/>
      <c r="X45" s="332"/>
      <c r="Y45" s="332"/>
    </row>
    <row r="46" spans="3:25">
      <c r="W46" s="332"/>
      <c r="X46" s="332"/>
      <c r="Y46" s="332"/>
    </row>
    <row r="47" spans="3:25">
      <c r="W47" s="332"/>
      <c r="X47" s="332"/>
      <c r="Y47" s="332"/>
    </row>
    <row r="48" spans="3:25">
      <c r="W48" s="332"/>
      <c r="X48" s="332"/>
      <c r="Y48" s="332"/>
    </row>
    <row r="49" spans="23:25">
      <c r="W49" s="332"/>
      <c r="X49" s="332"/>
      <c r="Y49" s="332"/>
    </row>
    <row r="50" spans="23:25">
      <c r="W50" s="332"/>
      <c r="X50" s="332"/>
      <c r="Y50" s="332"/>
    </row>
    <row r="51" spans="23:25">
      <c r="W51" s="332"/>
      <c r="X51" s="332"/>
      <c r="Y51" s="332"/>
    </row>
    <row r="52" spans="23:25">
      <c r="W52" s="332"/>
      <c r="X52" s="332"/>
      <c r="Y52" s="332"/>
    </row>
    <row r="53" spans="23:25">
      <c r="W53" s="332"/>
      <c r="X53" s="332"/>
      <c r="Y53" s="332"/>
    </row>
    <row r="54" spans="23:25">
      <c r="W54" s="332"/>
      <c r="X54" s="332"/>
      <c r="Y54" s="332"/>
    </row>
    <row r="55" spans="23:25">
      <c r="W55" s="332"/>
      <c r="X55" s="332"/>
      <c r="Y55" s="332"/>
    </row>
    <row r="56" spans="23:25">
      <c r="W56" s="332"/>
      <c r="X56" s="332"/>
      <c r="Y56" s="332"/>
    </row>
    <row r="57" spans="23:25">
      <c r="W57" s="332"/>
      <c r="X57" s="332"/>
      <c r="Y57" s="332"/>
    </row>
    <row r="58" spans="23:25">
      <c r="W58" s="332"/>
      <c r="X58" s="332"/>
      <c r="Y58" s="332"/>
    </row>
    <row r="59" spans="23:25">
      <c r="W59" s="332"/>
      <c r="X59" s="332"/>
      <c r="Y59" s="332"/>
    </row>
    <row r="60" spans="23:25">
      <c r="W60" s="332"/>
      <c r="X60" s="332"/>
      <c r="Y60" s="332"/>
    </row>
    <row r="61" spans="23:25">
      <c r="W61" s="332"/>
      <c r="X61" s="332"/>
      <c r="Y61" s="332"/>
    </row>
    <row r="117" spans="3:24">
      <c r="S117" s="142"/>
      <c r="T117" s="142"/>
      <c r="U117" s="142"/>
      <c r="V117" s="142"/>
    </row>
    <row r="118" spans="3:24" s="81" customFormat="1">
      <c r="C118" s="142"/>
      <c r="D118" s="142"/>
      <c r="E118" s="142"/>
      <c r="F118" s="142"/>
      <c r="G118" s="142"/>
      <c r="H118" s="142"/>
      <c r="I118" s="142"/>
      <c r="J118" s="142"/>
      <c r="K118" s="142"/>
      <c r="L118" s="142"/>
      <c r="M118" s="142"/>
      <c r="N118" s="142"/>
      <c r="O118" s="142"/>
      <c r="P118" s="142"/>
      <c r="Q118" s="142"/>
      <c r="R118" s="142"/>
      <c r="S118" s="142"/>
      <c r="T118" s="142"/>
      <c r="U118" s="142"/>
      <c r="V118" s="142"/>
      <c r="W118" s="142"/>
      <c r="X118" s="142"/>
    </row>
    <row r="119" spans="3:24" s="81" customFormat="1">
      <c r="C119" s="142"/>
      <c r="D119" s="142"/>
      <c r="E119" s="142"/>
      <c r="F119" s="142"/>
      <c r="G119" s="142"/>
      <c r="H119" s="142"/>
      <c r="I119" s="142"/>
      <c r="J119" s="142"/>
      <c r="K119" s="142"/>
      <c r="L119" s="142"/>
      <c r="M119" s="142"/>
      <c r="N119" s="142"/>
      <c r="O119" s="142"/>
      <c r="P119" s="142"/>
      <c r="Q119" s="142"/>
      <c r="R119" s="142"/>
      <c r="S119" s="142"/>
      <c r="T119" s="142"/>
      <c r="U119" s="142"/>
      <c r="V119" s="142"/>
      <c r="W119" s="142"/>
      <c r="X119" s="142"/>
    </row>
    <row r="120" spans="3:24" s="81" customFormat="1">
      <c r="C120" s="142"/>
      <c r="D120" s="142"/>
      <c r="E120" s="142"/>
      <c r="F120" s="142"/>
      <c r="G120" s="142"/>
      <c r="H120" s="142"/>
      <c r="I120" s="142"/>
      <c r="J120" s="142"/>
      <c r="K120" s="142"/>
      <c r="L120" s="142"/>
      <c r="M120" s="142"/>
      <c r="N120" s="142"/>
      <c r="O120" s="142"/>
      <c r="P120" s="142"/>
      <c r="Q120" s="142"/>
      <c r="R120" s="142"/>
      <c r="S120" s="142"/>
      <c r="T120" s="142"/>
      <c r="U120" s="142"/>
      <c r="V120" s="142"/>
      <c r="W120" s="142"/>
      <c r="X120" s="142"/>
    </row>
    <row r="121" spans="3:24" s="81" customFormat="1">
      <c r="C121" s="142"/>
      <c r="D121" s="142"/>
      <c r="E121" s="142"/>
      <c r="F121" s="142"/>
      <c r="G121" s="142"/>
      <c r="H121" s="142"/>
      <c r="I121" s="142"/>
      <c r="J121" s="142"/>
      <c r="K121" s="142"/>
      <c r="L121" s="142"/>
      <c r="M121" s="142"/>
      <c r="N121" s="142"/>
      <c r="O121" s="142"/>
      <c r="P121" s="142"/>
      <c r="Q121" s="142"/>
      <c r="R121" s="142"/>
      <c r="S121" s="82"/>
      <c r="T121" s="82"/>
      <c r="U121" s="82"/>
      <c r="V121" s="82"/>
      <c r="W121" s="142"/>
      <c r="X121" s="142"/>
    </row>
  </sheetData>
  <protectedRanges>
    <protectedRange sqref="H20:J20 L20:N20 P20:Q20" name="نطاق1"/>
  </protectedRanges>
  <mergeCells count="67">
    <mergeCell ref="P4:R4"/>
    <mergeCell ref="N6:N8"/>
    <mergeCell ref="P6:P8"/>
    <mergeCell ref="Q6:Q8"/>
    <mergeCell ref="H5:K5"/>
    <mergeCell ref="L5:O5"/>
    <mergeCell ref="P5:R5"/>
    <mergeCell ref="H6:H8"/>
    <mergeCell ref="I6:I8"/>
    <mergeCell ref="J6:J8"/>
    <mergeCell ref="A11:B11"/>
    <mergeCell ref="A12:B12"/>
    <mergeCell ref="L6:L8"/>
    <mergeCell ref="C6:D6"/>
    <mergeCell ref="E6:E8"/>
    <mergeCell ref="F6:F8"/>
    <mergeCell ref="G6:G8"/>
    <mergeCell ref="A4:B9"/>
    <mergeCell ref="H4:K4"/>
    <mergeCell ref="L4:O4"/>
    <mergeCell ref="C7:D7"/>
    <mergeCell ref="M6:M8"/>
    <mergeCell ref="A21:B21"/>
    <mergeCell ref="A22:B22"/>
    <mergeCell ref="A23:B23"/>
    <mergeCell ref="A13:B13"/>
    <mergeCell ref="A14:A19"/>
    <mergeCell ref="A20:B20"/>
    <mergeCell ref="A30:B30"/>
    <mergeCell ref="A27:B27"/>
    <mergeCell ref="A28:B28"/>
    <mergeCell ref="A29:B29"/>
    <mergeCell ref="A24:B24"/>
    <mergeCell ref="A25:B25"/>
    <mergeCell ref="A26:B26"/>
    <mergeCell ref="W30:X30"/>
    <mergeCell ref="W10:X10"/>
    <mergeCell ref="W11:X11"/>
    <mergeCell ref="W12:X12"/>
    <mergeCell ref="W13:X13"/>
    <mergeCell ref="X14:X19"/>
    <mergeCell ref="W20:X20"/>
    <mergeCell ref="W21:X21"/>
    <mergeCell ref="W22:X22"/>
    <mergeCell ref="W23:X23"/>
    <mergeCell ref="W24:X24"/>
    <mergeCell ref="W25:X25"/>
    <mergeCell ref="W26:X26"/>
    <mergeCell ref="W27:X27"/>
    <mergeCell ref="W28:X28"/>
    <mergeCell ref="W29:X29"/>
    <mergeCell ref="A1:X1"/>
    <mergeCell ref="A2:X2"/>
    <mergeCell ref="R6:R8"/>
    <mergeCell ref="S6:S8"/>
    <mergeCell ref="T6:T8"/>
    <mergeCell ref="U6:U8"/>
    <mergeCell ref="O6:O8"/>
    <mergeCell ref="V6:V8"/>
    <mergeCell ref="K6:K8"/>
    <mergeCell ref="S5:V5"/>
    <mergeCell ref="S4:V4"/>
    <mergeCell ref="W4:X9"/>
    <mergeCell ref="C5:G5"/>
    <mergeCell ref="C4:G4"/>
    <mergeCell ref="A3:B3"/>
    <mergeCell ref="W3:X3"/>
  </mergeCells>
  <printOptions horizontalCentered="1"/>
  <pageMargins left="0.25" right="0.25" top="0.78740157480314998" bottom="0.39370078740157499" header="0.78740157480314998" footer="0.39370078740157499"/>
  <pageSetup paperSize="9" scale="70" firstPageNumber="65" orientation="landscape" useFirstPageNumber="1"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tabColor rgb="FFFF0000"/>
  </sheetPr>
  <dimension ref="A1:Z120"/>
  <sheetViews>
    <sheetView rightToLeft="1" view="pageBreakPreview" zoomScale="70" zoomScaleSheetLayoutView="70" workbookViewId="0">
      <selection activeCell="F30" sqref="F30"/>
    </sheetView>
  </sheetViews>
  <sheetFormatPr defaultRowHeight="12.75"/>
  <cols>
    <col min="1" max="1" width="4.85546875" style="82" customWidth="1"/>
    <col min="2" max="2" width="10.5703125" style="82" customWidth="1"/>
    <col min="3" max="3" width="7.85546875" style="82" customWidth="1"/>
    <col min="4" max="4" width="6.85546875" style="82" customWidth="1"/>
    <col min="5" max="5" width="8.28515625" style="82" customWidth="1"/>
    <col min="6" max="6" width="7" style="82" customWidth="1"/>
    <col min="7" max="7" width="6.7109375" style="82" customWidth="1"/>
    <col min="8" max="8" width="4.5703125" style="82" customWidth="1"/>
    <col min="9" max="9" width="10.42578125" style="82" customWidth="1"/>
    <col min="10" max="11" width="6.5703125" style="82" customWidth="1"/>
    <col min="12" max="12" width="7.5703125" style="82" customWidth="1"/>
    <col min="13" max="13" width="7.140625" style="82" customWidth="1"/>
    <col min="14" max="14" width="6" style="82" customWidth="1"/>
    <col min="15" max="15" width="8.85546875" style="82" customWidth="1"/>
    <col min="16" max="16" width="13.85546875" style="82" customWidth="1"/>
    <col min="17" max="17" width="13" style="82" customWidth="1"/>
    <col min="18" max="18" width="9.7109375" style="82" customWidth="1"/>
    <col min="19" max="19" width="10" style="82" customWidth="1"/>
    <col min="20" max="20" width="15.28515625" style="82" customWidth="1"/>
    <col min="21" max="21" width="4.85546875" style="82" customWidth="1"/>
    <col min="22" max="16384" width="9.140625" style="82"/>
  </cols>
  <sheetData>
    <row r="1" spans="1:26" ht="20.25" customHeight="1" thickBot="1">
      <c r="A1" s="1262" t="s">
        <v>910</v>
      </c>
      <c r="B1" s="1262"/>
      <c r="C1" s="1262"/>
      <c r="D1" s="133"/>
      <c r="E1" s="133"/>
      <c r="I1" s="272"/>
      <c r="J1" s="272"/>
      <c r="K1" s="272"/>
      <c r="L1" s="272"/>
      <c r="M1" s="272"/>
      <c r="N1" s="272"/>
      <c r="O1" s="272"/>
      <c r="P1" s="272"/>
      <c r="Q1" s="272"/>
      <c r="R1" s="272"/>
      <c r="S1" s="1261" t="s">
        <v>911</v>
      </c>
      <c r="T1" s="1261"/>
      <c r="U1" s="1261"/>
    </row>
    <row r="2" spans="1:26" ht="18.75" customHeight="1" thickTop="1">
      <c r="A2" s="1302" t="s">
        <v>40</v>
      </c>
      <c r="B2" s="1302"/>
      <c r="C2" s="1188" t="s">
        <v>492</v>
      </c>
      <c r="D2" s="1188"/>
      <c r="E2" s="1188"/>
      <c r="F2" s="1188"/>
      <c r="G2" s="1188"/>
      <c r="H2" s="1188"/>
      <c r="I2" s="1188"/>
      <c r="J2" s="1299" t="s">
        <v>491</v>
      </c>
      <c r="K2" s="1299"/>
      <c r="L2" s="1299"/>
      <c r="M2" s="1299"/>
      <c r="N2" s="1299"/>
      <c r="O2" s="1300" t="s">
        <v>431</v>
      </c>
      <c r="P2" s="1287" t="s">
        <v>457</v>
      </c>
      <c r="Q2" s="1287" t="s">
        <v>456</v>
      </c>
      <c r="R2" s="1287" t="s">
        <v>458</v>
      </c>
      <c r="S2" s="1287" t="s">
        <v>459</v>
      </c>
      <c r="T2" s="1164" t="s">
        <v>168</v>
      </c>
      <c r="U2" s="1164"/>
    </row>
    <row r="3" spans="1:26" ht="21.75" customHeight="1">
      <c r="A3" s="1205"/>
      <c r="B3" s="1205"/>
      <c r="C3" s="1168" t="s">
        <v>495</v>
      </c>
      <c r="D3" s="1168"/>
      <c r="E3" s="1168"/>
      <c r="F3" s="1168"/>
      <c r="G3" s="1168"/>
      <c r="H3" s="1168"/>
      <c r="I3" s="1168"/>
      <c r="J3" s="1168" t="s">
        <v>494</v>
      </c>
      <c r="K3" s="1168"/>
      <c r="L3" s="1168"/>
      <c r="M3" s="1168"/>
      <c r="N3" s="1168"/>
      <c r="O3" s="1294"/>
      <c r="P3" s="1297"/>
      <c r="Q3" s="1297"/>
      <c r="R3" s="1297"/>
      <c r="S3" s="1297"/>
      <c r="T3" s="1165"/>
      <c r="U3" s="1165"/>
    </row>
    <row r="4" spans="1:26" ht="51.75" customHeight="1">
      <c r="A4" s="1205"/>
      <c r="B4" s="1205"/>
      <c r="C4" s="349" t="s">
        <v>504</v>
      </c>
      <c r="D4" s="78" t="s">
        <v>508</v>
      </c>
      <c r="E4" s="78" t="s">
        <v>507</v>
      </c>
      <c r="F4" s="349" t="s">
        <v>505</v>
      </c>
      <c r="G4" s="360" t="s">
        <v>506</v>
      </c>
      <c r="H4" s="360" t="s">
        <v>386</v>
      </c>
      <c r="I4" s="426" t="s">
        <v>32</v>
      </c>
      <c r="J4" s="427" t="s">
        <v>499</v>
      </c>
      <c r="K4" s="427" t="s">
        <v>500</v>
      </c>
      <c r="L4" s="427" t="s">
        <v>501</v>
      </c>
      <c r="M4" s="427" t="s">
        <v>502</v>
      </c>
      <c r="N4" s="427" t="s">
        <v>503</v>
      </c>
      <c r="O4" s="1294"/>
      <c r="P4" s="1297"/>
      <c r="Q4" s="1297"/>
      <c r="R4" s="1297"/>
      <c r="S4" s="1297"/>
      <c r="T4" s="1165"/>
      <c r="U4" s="1165"/>
      <c r="X4" s="1152"/>
      <c r="Y4" s="1152"/>
      <c r="Z4" s="1152"/>
    </row>
    <row r="5" spans="1:26" ht="84.75" customHeight="1" thickBot="1">
      <c r="A5" s="1205"/>
      <c r="B5" s="1205"/>
      <c r="C5" s="541" t="s">
        <v>517</v>
      </c>
      <c r="D5" s="541" t="s">
        <v>521</v>
      </c>
      <c r="E5" s="1010" t="s">
        <v>520</v>
      </c>
      <c r="F5" s="541" t="s">
        <v>518</v>
      </c>
      <c r="G5" s="541" t="s">
        <v>519</v>
      </c>
      <c r="H5" s="541" t="s">
        <v>393</v>
      </c>
      <c r="I5" s="541" t="s">
        <v>169</v>
      </c>
      <c r="J5" s="540" t="s">
        <v>512</v>
      </c>
      <c r="K5" s="541" t="s">
        <v>513</v>
      </c>
      <c r="L5" s="540" t="s">
        <v>514</v>
      </c>
      <c r="M5" s="541" t="s">
        <v>515</v>
      </c>
      <c r="N5" s="540" t="s">
        <v>516</v>
      </c>
      <c r="O5" s="541" t="s">
        <v>169</v>
      </c>
      <c r="P5" s="420" t="s">
        <v>488</v>
      </c>
      <c r="Q5" s="420" t="s">
        <v>487</v>
      </c>
      <c r="R5" s="420" t="s">
        <v>489</v>
      </c>
      <c r="S5" s="420" t="s">
        <v>490</v>
      </c>
      <c r="T5" s="1165"/>
      <c r="U5" s="1165"/>
    </row>
    <row r="6" spans="1:26" ht="18.95" customHeight="1">
      <c r="A6" s="1204" t="s">
        <v>52</v>
      </c>
      <c r="B6" s="1204"/>
      <c r="C6" s="664">
        <v>1145</v>
      </c>
      <c r="D6" s="664">
        <v>3</v>
      </c>
      <c r="E6" s="664">
        <v>4</v>
      </c>
      <c r="F6" s="664">
        <v>0</v>
      </c>
      <c r="G6" s="664">
        <v>92</v>
      </c>
      <c r="H6" s="664">
        <v>0</v>
      </c>
      <c r="I6" s="664">
        <f>SUM(C6:H6)</f>
        <v>1244</v>
      </c>
      <c r="J6" s="664">
        <v>673</v>
      </c>
      <c r="K6" s="664">
        <v>128</v>
      </c>
      <c r="L6" s="664">
        <v>347</v>
      </c>
      <c r="M6" s="664">
        <v>86</v>
      </c>
      <c r="N6" s="664">
        <v>10</v>
      </c>
      <c r="O6" s="664">
        <f>SUM(J6:N6)</f>
        <v>1244</v>
      </c>
      <c r="P6" s="664">
        <v>1216</v>
      </c>
      <c r="Q6" s="664">
        <v>921</v>
      </c>
      <c r="R6" s="664">
        <v>813</v>
      </c>
      <c r="S6" s="664">
        <v>1036</v>
      </c>
      <c r="T6" s="428"/>
      <c r="U6" s="429" t="s">
        <v>583</v>
      </c>
      <c r="V6" s="204"/>
    </row>
    <row r="7" spans="1:26" s="201" customFormat="1" ht="18.95" customHeight="1">
      <c r="A7" s="1170" t="s">
        <v>53</v>
      </c>
      <c r="B7" s="1170"/>
      <c r="C7" s="86">
        <v>815</v>
      </c>
      <c r="D7" s="86">
        <v>15</v>
      </c>
      <c r="E7" s="86">
        <v>97</v>
      </c>
      <c r="F7" s="86">
        <v>1</v>
      </c>
      <c r="G7" s="86">
        <v>76</v>
      </c>
      <c r="H7" s="86">
        <v>0</v>
      </c>
      <c r="I7" s="86">
        <f t="shared" ref="I7:I25" si="0">SUM(C7:H7)</f>
        <v>1004</v>
      </c>
      <c r="J7" s="86">
        <v>571</v>
      </c>
      <c r="K7" s="86">
        <v>179</v>
      </c>
      <c r="L7" s="86">
        <v>188</v>
      </c>
      <c r="M7" s="86">
        <v>57</v>
      </c>
      <c r="N7" s="86">
        <v>9</v>
      </c>
      <c r="O7" s="86">
        <f t="shared" ref="O7:O25" si="1">SUM(J7:N7)</f>
        <v>1004</v>
      </c>
      <c r="P7" s="86">
        <v>920</v>
      </c>
      <c r="Q7" s="86">
        <v>711</v>
      </c>
      <c r="R7" s="86">
        <v>464</v>
      </c>
      <c r="S7" s="86">
        <v>815</v>
      </c>
      <c r="T7" s="1159" t="s">
        <v>284</v>
      </c>
      <c r="U7" s="1159"/>
      <c r="V7" s="204"/>
    </row>
    <row r="8" spans="1:26" s="201" customFormat="1" ht="18.95" customHeight="1">
      <c r="A8" s="1170" t="s">
        <v>54</v>
      </c>
      <c r="B8" s="1170"/>
      <c r="C8" s="86">
        <v>782</v>
      </c>
      <c r="D8" s="86">
        <v>14</v>
      </c>
      <c r="E8" s="86">
        <v>5</v>
      </c>
      <c r="F8" s="86">
        <v>4</v>
      </c>
      <c r="G8" s="86">
        <v>7</v>
      </c>
      <c r="H8" s="86">
        <v>2</v>
      </c>
      <c r="I8" s="86">
        <f t="shared" si="0"/>
        <v>814</v>
      </c>
      <c r="J8" s="86">
        <v>375</v>
      </c>
      <c r="K8" s="86">
        <v>172</v>
      </c>
      <c r="L8" s="86">
        <v>128</v>
      </c>
      <c r="M8" s="86">
        <v>108</v>
      </c>
      <c r="N8" s="86">
        <v>31</v>
      </c>
      <c r="O8" s="86">
        <f t="shared" si="1"/>
        <v>814</v>
      </c>
      <c r="P8" s="86">
        <v>762</v>
      </c>
      <c r="Q8" s="86">
        <v>620</v>
      </c>
      <c r="R8" s="86">
        <v>516</v>
      </c>
      <c r="S8" s="86">
        <v>731</v>
      </c>
      <c r="T8" s="1178" t="s">
        <v>175</v>
      </c>
      <c r="U8" s="1178"/>
      <c r="V8" s="204"/>
    </row>
    <row r="9" spans="1:26" s="201" customFormat="1" ht="18.95" customHeight="1">
      <c r="A9" s="1170" t="s">
        <v>55</v>
      </c>
      <c r="B9" s="1170"/>
      <c r="C9" s="86">
        <v>739</v>
      </c>
      <c r="D9" s="86">
        <v>11</v>
      </c>
      <c r="E9" s="86">
        <v>10</v>
      </c>
      <c r="F9" s="86">
        <v>0</v>
      </c>
      <c r="G9" s="86">
        <v>61</v>
      </c>
      <c r="H9" s="86">
        <v>0</v>
      </c>
      <c r="I9" s="86">
        <f t="shared" si="0"/>
        <v>821</v>
      </c>
      <c r="J9" s="86">
        <v>431</v>
      </c>
      <c r="K9" s="86">
        <v>129</v>
      </c>
      <c r="L9" s="86">
        <v>207</v>
      </c>
      <c r="M9" s="86">
        <v>42</v>
      </c>
      <c r="N9" s="86">
        <v>12</v>
      </c>
      <c r="O9" s="86">
        <f t="shared" si="1"/>
        <v>821</v>
      </c>
      <c r="P9" s="86">
        <v>773</v>
      </c>
      <c r="Q9" s="86">
        <v>550</v>
      </c>
      <c r="R9" s="86">
        <v>513</v>
      </c>
      <c r="S9" s="86">
        <v>654</v>
      </c>
      <c r="T9" s="1178" t="s">
        <v>676</v>
      </c>
      <c r="U9" s="1178"/>
      <c r="V9" s="204"/>
    </row>
    <row r="10" spans="1:26" s="201" customFormat="1" ht="18.95" customHeight="1">
      <c r="A10" s="1189" t="s">
        <v>283</v>
      </c>
      <c r="B10" s="355" t="s">
        <v>270</v>
      </c>
      <c r="C10" s="86">
        <v>304</v>
      </c>
      <c r="D10" s="86">
        <v>9</v>
      </c>
      <c r="E10" s="86">
        <v>0</v>
      </c>
      <c r="F10" s="86">
        <v>8</v>
      </c>
      <c r="G10" s="86">
        <v>17</v>
      </c>
      <c r="H10" s="86">
        <v>0</v>
      </c>
      <c r="I10" s="86">
        <f t="shared" si="0"/>
        <v>338</v>
      </c>
      <c r="J10" s="86">
        <v>16</v>
      </c>
      <c r="K10" s="86">
        <v>31</v>
      </c>
      <c r="L10" s="86">
        <v>153</v>
      </c>
      <c r="M10" s="86">
        <v>114</v>
      </c>
      <c r="N10" s="86">
        <v>24</v>
      </c>
      <c r="O10" s="86">
        <f t="shared" si="1"/>
        <v>338</v>
      </c>
      <c r="P10" s="86">
        <v>338</v>
      </c>
      <c r="Q10" s="86">
        <v>331</v>
      </c>
      <c r="R10" s="86">
        <v>326</v>
      </c>
      <c r="S10" s="86">
        <v>337</v>
      </c>
      <c r="T10" s="367" t="s">
        <v>288</v>
      </c>
      <c r="U10" s="1220" t="s">
        <v>167</v>
      </c>
      <c r="V10" s="204"/>
    </row>
    <row r="11" spans="1:26" s="201" customFormat="1" ht="18.95" customHeight="1">
      <c r="A11" s="1189"/>
      <c r="B11" s="355" t="s">
        <v>271</v>
      </c>
      <c r="C11" s="86">
        <v>516</v>
      </c>
      <c r="D11" s="86">
        <v>25</v>
      </c>
      <c r="E11" s="86">
        <v>0</v>
      </c>
      <c r="F11" s="86">
        <v>5</v>
      </c>
      <c r="G11" s="86">
        <v>57</v>
      </c>
      <c r="H11" s="86">
        <v>0</v>
      </c>
      <c r="I11" s="86">
        <f t="shared" si="0"/>
        <v>603</v>
      </c>
      <c r="J11" s="86">
        <v>57</v>
      </c>
      <c r="K11" s="86">
        <v>107</v>
      </c>
      <c r="L11" s="86">
        <v>193</v>
      </c>
      <c r="M11" s="86">
        <v>154</v>
      </c>
      <c r="N11" s="86">
        <v>92</v>
      </c>
      <c r="O11" s="86">
        <f t="shared" si="1"/>
        <v>603</v>
      </c>
      <c r="P11" s="86">
        <v>603</v>
      </c>
      <c r="Q11" s="86">
        <v>534</v>
      </c>
      <c r="R11" s="86">
        <v>467</v>
      </c>
      <c r="S11" s="86">
        <v>571</v>
      </c>
      <c r="T11" s="367" t="s">
        <v>289</v>
      </c>
      <c r="U11" s="1220"/>
      <c r="V11" s="204"/>
    </row>
    <row r="12" spans="1:26" s="201" customFormat="1" ht="18.95" customHeight="1">
      <c r="A12" s="1189"/>
      <c r="B12" s="355" t="s">
        <v>272</v>
      </c>
      <c r="C12" s="86">
        <v>226</v>
      </c>
      <c r="D12" s="86">
        <v>14</v>
      </c>
      <c r="E12" s="86">
        <v>0</v>
      </c>
      <c r="F12" s="86">
        <v>0</v>
      </c>
      <c r="G12" s="86">
        <v>6</v>
      </c>
      <c r="H12" s="86">
        <v>0</v>
      </c>
      <c r="I12" s="86">
        <f t="shared" si="0"/>
        <v>246</v>
      </c>
      <c r="J12" s="86">
        <v>1</v>
      </c>
      <c r="K12" s="86">
        <v>10</v>
      </c>
      <c r="L12" s="86">
        <v>86</v>
      </c>
      <c r="M12" s="86">
        <v>87</v>
      </c>
      <c r="N12" s="86">
        <v>62</v>
      </c>
      <c r="O12" s="86">
        <f t="shared" si="1"/>
        <v>246</v>
      </c>
      <c r="P12" s="86">
        <v>245</v>
      </c>
      <c r="Q12" s="86">
        <v>244</v>
      </c>
      <c r="R12" s="86">
        <v>245</v>
      </c>
      <c r="S12" s="86">
        <v>246</v>
      </c>
      <c r="T12" s="367" t="s">
        <v>290</v>
      </c>
      <c r="U12" s="1220"/>
      <c r="V12" s="204"/>
    </row>
    <row r="13" spans="1:26" s="201" customFormat="1" ht="18.95" customHeight="1">
      <c r="A13" s="1189"/>
      <c r="B13" s="355" t="s">
        <v>267</v>
      </c>
      <c r="C13" s="86">
        <v>326</v>
      </c>
      <c r="D13" s="86">
        <v>9</v>
      </c>
      <c r="E13" s="86">
        <v>0</v>
      </c>
      <c r="F13" s="86">
        <v>4</v>
      </c>
      <c r="G13" s="86">
        <v>15</v>
      </c>
      <c r="H13" s="86">
        <v>0</v>
      </c>
      <c r="I13" s="86">
        <f t="shared" si="0"/>
        <v>354</v>
      </c>
      <c r="J13" s="86">
        <v>67</v>
      </c>
      <c r="K13" s="86">
        <v>68</v>
      </c>
      <c r="L13" s="86">
        <v>149</v>
      </c>
      <c r="M13" s="86">
        <v>59</v>
      </c>
      <c r="N13" s="86">
        <v>11</v>
      </c>
      <c r="O13" s="86">
        <f t="shared" si="1"/>
        <v>354</v>
      </c>
      <c r="P13" s="86">
        <v>353</v>
      </c>
      <c r="Q13" s="86">
        <v>343</v>
      </c>
      <c r="R13" s="86">
        <v>317</v>
      </c>
      <c r="S13" s="86">
        <v>344</v>
      </c>
      <c r="T13" s="367" t="s">
        <v>291</v>
      </c>
      <c r="U13" s="1220"/>
      <c r="V13" s="204"/>
    </row>
    <row r="14" spans="1:26" s="201" customFormat="1" ht="18.95" customHeight="1">
      <c r="A14" s="1189"/>
      <c r="B14" s="355" t="s">
        <v>268</v>
      </c>
      <c r="C14" s="86">
        <v>427</v>
      </c>
      <c r="D14" s="86">
        <v>24</v>
      </c>
      <c r="E14" s="86">
        <v>0</v>
      </c>
      <c r="F14" s="86">
        <v>0</v>
      </c>
      <c r="G14" s="86">
        <v>46</v>
      </c>
      <c r="H14" s="86">
        <v>0</v>
      </c>
      <c r="I14" s="86">
        <f t="shared" si="0"/>
        <v>497</v>
      </c>
      <c r="J14" s="86">
        <v>96</v>
      </c>
      <c r="K14" s="86">
        <v>83</v>
      </c>
      <c r="L14" s="86">
        <v>171</v>
      </c>
      <c r="M14" s="86">
        <v>95</v>
      </c>
      <c r="N14" s="86">
        <v>52</v>
      </c>
      <c r="O14" s="86">
        <f t="shared" si="1"/>
        <v>497</v>
      </c>
      <c r="P14" s="86">
        <v>491</v>
      </c>
      <c r="Q14" s="86">
        <v>383</v>
      </c>
      <c r="R14" s="86">
        <v>360</v>
      </c>
      <c r="S14" s="86">
        <v>447</v>
      </c>
      <c r="T14" s="367" t="s">
        <v>292</v>
      </c>
      <c r="U14" s="1220"/>
      <c r="V14" s="204"/>
    </row>
    <row r="15" spans="1:26" s="201" customFormat="1" ht="18.95" customHeight="1">
      <c r="A15" s="1189"/>
      <c r="B15" s="355" t="s">
        <v>269</v>
      </c>
      <c r="C15" s="86">
        <v>298</v>
      </c>
      <c r="D15" s="86">
        <v>1</v>
      </c>
      <c r="E15" s="86">
        <v>0</v>
      </c>
      <c r="F15" s="86">
        <v>2</v>
      </c>
      <c r="G15" s="86">
        <v>9</v>
      </c>
      <c r="H15" s="86">
        <v>0</v>
      </c>
      <c r="I15" s="86">
        <f t="shared" si="0"/>
        <v>310</v>
      </c>
      <c r="J15" s="86">
        <v>42</v>
      </c>
      <c r="K15" s="86">
        <v>32</v>
      </c>
      <c r="L15" s="86">
        <v>138</v>
      </c>
      <c r="M15" s="86">
        <v>84</v>
      </c>
      <c r="N15" s="86">
        <v>14</v>
      </c>
      <c r="O15" s="86">
        <f t="shared" si="1"/>
        <v>310</v>
      </c>
      <c r="P15" s="86">
        <v>310</v>
      </c>
      <c r="Q15" s="86">
        <v>305</v>
      </c>
      <c r="R15" s="86">
        <v>298</v>
      </c>
      <c r="S15" s="86">
        <v>305</v>
      </c>
      <c r="T15" s="367" t="s">
        <v>293</v>
      </c>
      <c r="U15" s="1220"/>
      <c r="V15" s="204"/>
    </row>
    <row r="16" spans="1:26" s="201" customFormat="1" ht="18.95" customHeight="1">
      <c r="A16" s="1170" t="s">
        <v>63</v>
      </c>
      <c r="B16" s="1170"/>
      <c r="C16" s="86">
        <v>784</v>
      </c>
      <c r="D16" s="86">
        <v>21</v>
      </c>
      <c r="E16" s="86">
        <v>1</v>
      </c>
      <c r="F16" s="86">
        <v>4</v>
      </c>
      <c r="G16" s="86">
        <v>92</v>
      </c>
      <c r="H16" s="86">
        <v>0</v>
      </c>
      <c r="I16" s="86">
        <f t="shared" si="0"/>
        <v>902</v>
      </c>
      <c r="J16" s="86">
        <v>573</v>
      </c>
      <c r="K16" s="86">
        <v>140</v>
      </c>
      <c r="L16" s="86">
        <v>169</v>
      </c>
      <c r="M16" s="86">
        <v>19</v>
      </c>
      <c r="N16" s="86">
        <v>1</v>
      </c>
      <c r="O16" s="86">
        <f t="shared" si="1"/>
        <v>902</v>
      </c>
      <c r="P16" s="86">
        <v>863</v>
      </c>
      <c r="Q16" s="86">
        <v>726</v>
      </c>
      <c r="R16" s="86">
        <v>562</v>
      </c>
      <c r="S16" s="86">
        <v>784</v>
      </c>
      <c r="T16" s="1178" t="s">
        <v>281</v>
      </c>
      <c r="U16" s="1178"/>
      <c r="V16" s="204"/>
    </row>
    <row r="17" spans="1:22" s="201" customFormat="1" ht="18.95" customHeight="1">
      <c r="A17" s="1170" t="s">
        <v>64</v>
      </c>
      <c r="B17" s="1170"/>
      <c r="C17" s="86">
        <v>678</v>
      </c>
      <c r="D17" s="86">
        <v>5</v>
      </c>
      <c r="E17" s="86">
        <v>0</v>
      </c>
      <c r="F17" s="86">
        <v>0</v>
      </c>
      <c r="G17" s="86">
        <v>38</v>
      </c>
      <c r="H17" s="86">
        <v>0</v>
      </c>
      <c r="I17" s="86">
        <f t="shared" si="0"/>
        <v>721</v>
      </c>
      <c r="J17" s="86">
        <v>141</v>
      </c>
      <c r="K17" s="86">
        <v>162</v>
      </c>
      <c r="L17" s="86">
        <v>250</v>
      </c>
      <c r="M17" s="86">
        <v>136</v>
      </c>
      <c r="N17" s="86">
        <v>32</v>
      </c>
      <c r="O17" s="86">
        <f t="shared" si="1"/>
        <v>721</v>
      </c>
      <c r="P17" s="86">
        <v>721</v>
      </c>
      <c r="Q17" s="86">
        <v>637</v>
      </c>
      <c r="R17" s="86">
        <v>457</v>
      </c>
      <c r="S17" s="86">
        <v>679</v>
      </c>
      <c r="T17" s="1178" t="s">
        <v>177</v>
      </c>
      <c r="U17" s="1178"/>
      <c r="V17" s="204"/>
    </row>
    <row r="18" spans="1:22" s="201" customFormat="1" ht="18.95" customHeight="1">
      <c r="A18" s="1170" t="s">
        <v>65</v>
      </c>
      <c r="B18" s="1170"/>
      <c r="C18" s="86">
        <v>347</v>
      </c>
      <c r="D18" s="86">
        <v>0</v>
      </c>
      <c r="E18" s="86">
        <v>0</v>
      </c>
      <c r="F18" s="86">
        <v>1</v>
      </c>
      <c r="G18" s="86">
        <v>38</v>
      </c>
      <c r="H18" s="86">
        <v>0</v>
      </c>
      <c r="I18" s="86">
        <f t="shared" si="0"/>
        <v>386</v>
      </c>
      <c r="J18" s="86">
        <v>33</v>
      </c>
      <c r="K18" s="86">
        <v>55</v>
      </c>
      <c r="L18" s="86">
        <v>191</v>
      </c>
      <c r="M18" s="86">
        <v>70</v>
      </c>
      <c r="N18" s="86">
        <v>37</v>
      </c>
      <c r="O18" s="86">
        <f t="shared" si="1"/>
        <v>386</v>
      </c>
      <c r="P18" s="86">
        <v>386</v>
      </c>
      <c r="Q18" s="86">
        <v>386</v>
      </c>
      <c r="R18" s="86">
        <v>386</v>
      </c>
      <c r="S18" s="86">
        <v>386</v>
      </c>
      <c r="T18" s="1178" t="s">
        <v>178</v>
      </c>
      <c r="U18" s="1178"/>
      <c r="V18" s="204"/>
    </row>
    <row r="19" spans="1:22" s="201" customFormat="1" ht="18.95" customHeight="1">
      <c r="A19" s="1170" t="s">
        <v>66</v>
      </c>
      <c r="B19" s="1170"/>
      <c r="C19" s="86">
        <v>507</v>
      </c>
      <c r="D19" s="86">
        <v>3</v>
      </c>
      <c r="E19" s="86">
        <v>0</v>
      </c>
      <c r="F19" s="86">
        <v>1</v>
      </c>
      <c r="G19" s="86">
        <v>38</v>
      </c>
      <c r="H19" s="86">
        <v>0</v>
      </c>
      <c r="I19" s="86">
        <f t="shared" si="0"/>
        <v>549</v>
      </c>
      <c r="J19" s="86">
        <v>46</v>
      </c>
      <c r="K19" s="86">
        <v>100</v>
      </c>
      <c r="L19" s="86">
        <v>244</v>
      </c>
      <c r="M19" s="86">
        <v>114</v>
      </c>
      <c r="N19" s="86">
        <v>45</v>
      </c>
      <c r="O19" s="86">
        <f t="shared" si="1"/>
        <v>549</v>
      </c>
      <c r="P19" s="86">
        <v>549</v>
      </c>
      <c r="Q19" s="86">
        <v>549</v>
      </c>
      <c r="R19" s="86">
        <v>549</v>
      </c>
      <c r="S19" s="86">
        <v>549</v>
      </c>
      <c r="T19" s="1178" t="s">
        <v>285</v>
      </c>
      <c r="U19" s="1178"/>
      <c r="V19" s="204"/>
    </row>
    <row r="20" spans="1:22" s="201" customFormat="1" ht="18.95" customHeight="1">
      <c r="A20" s="1170" t="s">
        <v>133</v>
      </c>
      <c r="B20" s="1170"/>
      <c r="C20" s="86">
        <v>545</v>
      </c>
      <c r="D20" s="86">
        <v>7</v>
      </c>
      <c r="E20" s="86">
        <v>0</v>
      </c>
      <c r="F20" s="86">
        <v>0</v>
      </c>
      <c r="G20" s="86">
        <v>54</v>
      </c>
      <c r="H20" s="86">
        <v>1</v>
      </c>
      <c r="I20" s="86">
        <f t="shared" si="0"/>
        <v>607</v>
      </c>
      <c r="J20" s="86">
        <v>224</v>
      </c>
      <c r="K20" s="86">
        <v>145</v>
      </c>
      <c r="L20" s="86">
        <v>177</v>
      </c>
      <c r="M20" s="86">
        <v>47</v>
      </c>
      <c r="N20" s="86">
        <v>14</v>
      </c>
      <c r="O20" s="86">
        <f t="shared" si="1"/>
        <v>607</v>
      </c>
      <c r="P20" s="86">
        <v>595</v>
      </c>
      <c r="Q20" s="86">
        <v>517</v>
      </c>
      <c r="R20" s="86">
        <v>314</v>
      </c>
      <c r="S20" s="86">
        <v>515</v>
      </c>
      <c r="T20" s="1178" t="s">
        <v>853</v>
      </c>
      <c r="U20" s="1178"/>
      <c r="V20" s="204"/>
    </row>
    <row r="21" spans="1:22" s="201" customFormat="1" ht="18.95" customHeight="1">
      <c r="A21" s="1170" t="s">
        <v>68</v>
      </c>
      <c r="B21" s="1170"/>
      <c r="C21" s="86">
        <v>413</v>
      </c>
      <c r="D21" s="86">
        <v>6</v>
      </c>
      <c r="E21" s="86">
        <v>0</v>
      </c>
      <c r="F21" s="86">
        <v>1</v>
      </c>
      <c r="G21" s="86">
        <v>13</v>
      </c>
      <c r="H21" s="86">
        <v>0</v>
      </c>
      <c r="I21" s="86">
        <f t="shared" si="0"/>
        <v>433</v>
      </c>
      <c r="J21" s="86">
        <v>161</v>
      </c>
      <c r="K21" s="86">
        <v>94</v>
      </c>
      <c r="L21" s="86">
        <v>129</v>
      </c>
      <c r="M21" s="86">
        <v>40</v>
      </c>
      <c r="N21" s="86">
        <v>9</v>
      </c>
      <c r="O21" s="86">
        <f t="shared" si="1"/>
        <v>433</v>
      </c>
      <c r="P21" s="86">
        <v>433</v>
      </c>
      <c r="Q21" s="86">
        <v>433</v>
      </c>
      <c r="R21" s="86">
        <v>433</v>
      </c>
      <c r="S21" s="86">
        <v>386</v>
      </c>
      <c r="T21" s="1178" t="s">
        <v>287</v>
      </c>
      <c r="U21" s="1178"/>
      <c r="V21" s="204"/>
    </row>
    <row r="22" spans="1:22" s="201" customFormat="1" ht="18.95" customHeight="1">
      <c r="A22" s="1170" t="s">
        <v>69</v>
      </c>
      <c r="B22" s="1170"/>
      <c r="C22" s="86">
        <v>670</v>
      </c>
      <c r="D22" s="86">
        <v>3</v>
      </c>
      <c r="E22" s="86">
        <v>0</v>
      </c>
      <c r="F22" s="86">
        <v>0</v>
      </c>
      <c r="G22" s="86">
        <v>52</v>
      </c>
      <c r="H22" s="86">
        <v>0</v>
      </c>
      <c r="I22" s="86">
        <f t="shared" si="0"/>
        <v>725</v>
      </c>
      <c r="J22" s="86">
        <v>211</v>
      </c>
      <c r="K22" s="86">
        <v>189</v>
      </c>
      <c r="L22" s="86">
        <v>216</v>
      </c>
      <c r="M22" s="86">
        <v>69</v>
      </c>
      <c r="N22" s="86">
        <v>40</v>
      </c>
      <c r="O22" s="86">
        <f t="shared" si="1"/>
        <v>725</v>
      </c>
      <c r="P22" s="86">
        <v>708</v>
      </c>
      <c r="Q22" s="86">
        <v>613</v>
      </c>
      <c r="R22" s="86">
        <v>362</v>
      </c>
      <c r="S22" s="86">
        <v>667</v>
      </c>
      <c r="T22" s="1178" t="s">
        <v>182</v>
      </c>
      <c r="U22" s="1178"/>
      <c r="V22" s="204"/>
    </row>
    <row r="23" spans="1:22" s="201" customFormat="1" ht="18.95" customHeight="1">
      <c r="A23" s="1170" t="s">
        <v>70</v>
      </c>
      <c r="B23" s="1170"/>
      <c r="C23" s="86">
        <v>887</v>
      </c>
      <c r="D23" s="86">
        <v>3</v>
      </c>
      <c r="E23" s="86">
        <v>25</v>
      </c>
      <c r="F23" s="86">
        <v>1</v>
      </c>
      <c r="G23" s="86">
        <v>115</v>
      </c>
      <c r="H23" s="86">
        <v>3</v>
      </c>
      <c r="I23" s="86">
        <f t="shared" si="0"/>
        <v>1034</v>
      </c>
      <c r="J23" s="86">
        <v>558</v>
      </c>
      <c r="K23" s="86">
        <v>228</v>
      </c>
      <c r="L23" s="86">
        <v>197</v>
      </c>
      <c r="M23" s="86">
        <v>46</v>
      </c>
      <c r="N23" s="86">
        <v>5</v>
      </c>
      <c r="O23" s="86">
        <f t="shared" si="1"/>
        <v>1034</v>
      </c>
      <c r="P23" s="86">
        <v>944</v>
      </c>
      <c r="Q23" s="86">
        <v>537</v>
      </c>
      <c r="R23" s="86">
        <v>417</v>
      </c>
      <c r="S23" s="86">
        <v>752</v>
      </c>
      <c r="T23" s="1178" t="s">
        <v>183</v>
      </c>
      <c r="U23" s="1178"/>
      <c r="V23" s="204"/>
    </row>
    <row r="24" spans="1:22" s="201" customFormat="1" ht="18.95" customHeight="1">
      <c r="A24" s="1170" t="s">
        <v>71</v>
      </c>
      <c r="B24" s="1170"/>
      <c r="C24" s="86">
        <v>527</v>
      </c>
      <c r="D24" s="86">
        <v>0</v>
      </c>
      <c r="E24" s="86">
        <v>0</v>
      </c>
      <c r="F24" s="86">
        <v>0</v>
      </c>
      <c r="G24" s="86">
        <v>10</v>
      </c>
      <c r="H24" s="86">
        <v>0</v>
      </c>
      <c r="I24" s="86">
        <f t="shared" si="0"/>
        <v>537</v>
      </c>
      <c r="J24" s="86">
        <v>244</v>
      </c>
      <c r="K24" s="86">
        <v>85</v>
      </c>
      <c r="L24" s="86">
        <v>159</v>
      </c>
      <c r="M24" s="86">
        <v>41</v>
      </c>
      <c r="N24" s="86">
        <v>8</v>
      </c>
      <c r="O24" s="86">
        <f t="shared" si="1"/>
        <v>537</v>
      </c>
      <c r="P24" s="86">
        <v>529</v>
      </c>
      <c r="Q24" s="86">
        <v>472</v>
      </c>
      <c r="R24" s="86">
        <v>524</v>
      </c>
      <c r="S24" s="86">
        <v>529</v>
      </c>
      <c r="T24" s="1178" t="s">
        <v>671</v>
      </c>
      <c r="U24" s="1178"/>
      <c r="V24" s="204"/>
    </row>
    <row r="25" spans="1:22" s="201" customFormat="1" ht="18.95" customHeight="1" thickBot="1">
      <c r="A25" s="1301" t="s">
        <v>72</v>
      </c>
      <c r="B25" s="1301"/>
      <c r="C25" s="665">
        <v>955</v>
      </c>
      <c r="D25" s="665">
        <v>5</v>
      </c>
      <c r="E25" s="665">
        <v>0</v>
      </c>
      <c r="F25" s="665">
        <v>2</v>
      </c>
      <c r="G25" s="665">
        <v>34</v>
      </c>
      <c r="H25" s="665">
        <v>0</v>
      </c>
      <c r="I25" s="665">
        <f t="shared" si="0"/>
        <v>996</v>
      </c>
      <c r="J25" s="665">
        <v>121</v>
      </c>
      <c r="K25" s="665">
        <v>189</v>
      </c>
      <c r="L25" s="665">
        <v>373</v>
      </c>
      <c r="M25" s="665">
        <v>262</v>
      </c>
      <c r="N25" s="665">
        <v>51</v>
      </c>
      <c r="O25" s="665">
        <f t="shared" si="1"/>
        <v>996</v>
      </c>
      <c r="P25" s="665">
        <v>970</v>
      </c>
      <c r="Q25" s="665">
        <v>695</v>
      </c>
      <c r="R25" s="665">
        <v>751</v>
      </c>
      <c r="S25" s="665">
        <v>966</v>
      </c>
      <c r="T25" s="1258" t="s">
        <v>282</v>
      </c>
      <c r="U25" s="1258"/>
      <c r="V25" s="204"/>
    </row>
    <row r="26" spans="1:22" s="201" customFormat="1" ht="18.95" customHeight="1" thickBot="1">
      <c r="A26" s="1108" t="s">
        <v>32</v>
      </c>
      <c r="B26" s="1108"/>
      <c r="C26" s="328">
        <f>SUM(C6:C25)</f>
        <v>11891</v>
      </c>
      <c r="D26" s="328">
        <f t="shared" ref="D26:S26" si="2">SUM(D6:D25)</f>
        <v>178</v>
      </c>
      <c r="E26" s="328">
        <f t="shared" si="2"/>
        <v>142</v>
      </c>
      <c r="F26" s="328">
        <f t="shared" si="2"/>
        <v>34</v>
      </c>
      <c r="G26" s="328">
        <f t="shared" si="2"/>
        <v>870</v>
      </c>
      <c r="H26" s="328">
        <f t="shared" si="2"/>
        <v>6</v>
      </c>
      <c r="I26" s="328">
        <f t="shared" si="2"/>
        <v>13121</v>
      </c>
      <c r="J26" s="328">
        <f t="shared" si="2"/>
        <v>4641</v>
      </c>
      <c r="K26" s="328">
        <f t="shared" si="2"/>
        <v>2326</v>
      </c>
      <c r="L26" s="328">
        <f t="shared" si="2"/>
        <v>3865</v>
      </c>
      <c r="M26" s="328">
        <f t="shared" si="2"/>
        <v>1730</v>
      </c>
      <c r="N26" s="328">
        <f t="shared" si="2"/>
        <v>559</v>
      </c>
      <c r="O26" s="328">
        <f t="shared" si="2"/>
        <v>13121</v>
      </c>
      <c r="P26" s="328">
        <f t="shared" si="2"/>
        <v>12709</v>
      </c>
      <c r="Q26" s="328">
        <f t="shared" si="2"/>
        <v>10507</v>
      </c>
      <c r="R26" s="328">
        <f t="shared" si="2"/>
        <v>9074</v>
      </c>
      <c r="S26" s="328">
        <f t="shared" si="2"/>
        <v>11699</v>
      </c>
      <c r="T26" s="1260" t="s">
        <v>169</v>
      </c>
      <c r="U26" s="1260"/>
      <c r="V26" s="204"/>
    </row>
    <row r="27" spans="1:22" ht="16.5" thickTop="1">
      <c r="A27" s="204"/>
      <c r="B27" s="204"/>
      <c r="C27" s="204"/>
      <c r="D27" s="204"/>
      <c r="E27" s="204"/>
      <c r="F27" s="204"/>
      <c r="G27" s="204"/>
      <c r="H27" s="204"/>
      <c r="I27" s="204"/>
      <c r="J27" s="204"/>
      <c r="K27" s="204"/>
      <c r="L27" s="204"/>
      <c r="M27" s="204"/>
      <c r="N27" s="204"/>
      <c r="O27" s="204"/>
      <c r="P27" s="204"/>
      <c r="Q27" s="204"/>
      <c r="R27" s="204"/>
      <c r="S27" s="204"/>
      <c r="T27" s="430"/>
      <c r="U27" s="430"/>
      <c r="V27" s="204"/>
    </row>
    <row r="28" spans="1:22" ht="15.75">
      <c r="A28" s="204"/>
      <c r="B28" s="204"/>
      <c r="C28" s="204"/>
      <c r="D28" s="204"/>
      <c r="E28" s="204"/>
      <c r="F28" s="204"/>
      <c r="G28" s="204"/>
      <c r="H28" s="204"/>
      <c r="I28" s="204"/>
      <c r="J28" s="204"/>
      <c r="K28" s="204"/>
      <c r="L28" s="204"/>
      <c r="M28" s="204"/>
      <c r="N28" s="204"/>
      <c r="O28" s="204"/>
      <c r="P28" s="204"/>
      <c r="Q28" s="204"/>
      <c r="R28" s="204"/>
      <c r="S28" s="204"/>
      <c r="T28" s="430"/>
      <c r="U28" s="430"/>
      <c r="V28" s="204"/>
    </row>
    <row r="29" spans="1:22" ht="15.75">
      <c r="A29" s="204"/>
      <c r="B29" s="204"/>
      <c r="C29" s="204"/>
      <c r="D29" s="204"/>
      <c r="E29" s="204"/>
      <c r="F29" s="204"/>
      <c r="G29" s="204"/>
      <c r="H29" s="204"/>
      <c r="I29" s="204"/>
      <c r="J29" s="204"/>
      <c r="K29" s="204"/>
      <c r="L29" s="204"/>
      <c r="M29" s="204"/>
      <c r="N29" s="204"/>
      <c r="O29" s="204"/>
      <c r="P29" s="204"/>
      <c r="Q29" s="204"/>
      <c r="R29" s="204"/>
      <c r="S29" s="204"/>
      <c r="T29" s="430"/>
      <c r="U29" s="430"/>
      <c r="V29" s="204"/>
    </row>
    <row r="30" spans="1:22" ht="15.75">
      <c r="A30" s="204"/>
      <c r="B30" s="204"/>
      <c r="C30" s="204"/>
      <c r="D30" s="204"/>
      <c r="E30" s="204"/>
      <c r="F30" s="204"/>
      <c r="G30" s="204"/>
      <c r="H30" s="204"/>
      <c r="I30" s="204"/>
      <c r="J30" s="204"/>
      <c r="K30" s="204"/>
      <c r="L30" s="204"/>
      <c r="M30" s="204"/>
      <c r="N30" s="204"/>
      <c r="O30" s="204"/>
      <c r="P30" s="204"/>
      <c r="Q30" s="204"/>
      <c r="R30" s="204"/>
      <c r="S30" s="204"/>
      <c r="T30" s="430"/>
      <c r="U30" s="430"/>
      <c r="V30" s="204"/>
    </row>
    <row r="31" spans="1:22" ht="15.75">
      <c r="A31" s="204"/>
      <c r="B31" s="204"/>
      <c r="C31" s="204"/>
      <c r="D31" s="204"/>
      <c r="E31" s="204"/>
      <c r="F31" s="204"/>
      <c r="G31" s="204"/>
      <c r="H31" s="204"/>
      <c r="I31" s="204"/>
      <c r="J31" s="204"/>
      <c r="K31" s="204"/>
      <c r="L31" s="204"/>
      <c r="M31" s="204"/>
      <c r="N31" s="204"/>
      <c r="O31" s="204"/>
      <c r="P31" s="204"/>
      <c r="Q31" s="204"/>
      <c r="R31" s="204"/>
      <c r="S31" s="204"/>
      <c r="T31" s="430"/>
      <c r="U31" s="430"/>
      <c r="V31" s="204"/>
    </row>
    <row r="32" spans="1:22" ht="15.75">
      <c r="A32" s="204"/>
      <c r="B32" s="204"/>
      <c r="C32" s="204"/>
      <c r="D32" s="204"/>
      <c r="E32" s="204"/>
      <c r="F32" s="204"/>
      <c r="G32" s="204"/>
      <c r="H32" s="204"/>
      <c r="I32" s="204"/>
      <c r="J32" s="204"/>
      <c r="K32" s="204"/>
      <c r="L32" s="204"/>
      <c r="M32" s="204"/>
      <c r="N32" s="204"/>
      <c r="O32" s="204"/>
      <c r="P32" s="204"/>
      <c r="Q32" s="204"/>
      <c r="R32" s="204"/>
      <c r="S32" s="204"/>
      <c r="T32" s="430"/>
      <c r="U32" s="430"/>
      <c r="V32" s="204"/>
    </row>
    <row r="33" spans="1:22" ht="15.75">
      <c r="A33" s="204"/>
      <c r="B33" s="204"/>
      <c r="C33" s="204"/>
      <c r="D33" s="204"/>
      <c r="E33" s="204"/>
      <c r="F33" s="204"/>
      <c r="G33" s="204"/>
      <c r="H33" s="204"/>
      <c r="I33" s="204"/>
      <c r="J33" s="204"/>
      <c r="K33" s="204"/>
      <c r="L33" s="204"/>
      <c r="M33" s="204"/>
      <c r="N33" s="204"/>
      <c r="O33" s="204"/>
      <c r="P33" s="204"/>
      <c r="Q33" s="204"/>
      <c r="R33" s="204"/>
      <c r="S33" s="204"/>
      <c r="T33" s="430"/>
      <c r="U33" s="430"/>
      <c r="V33" s="204"/>
    </row>
    <row r="34" spans="1:22" ht="15.75">
      <c r="A34" s="204"/>
      <c r="B34" s="204"/>
      <c r="C34" s="204"/>
      <c r="D34" s="204"/>
      <c r="E34" s="204"/>
      <c r="F34" s="204"/>
      <c r="G34" s="204"/>
      <c r="H34" s="204"/>
      <c r="I34" s="204"/>
      <c r="J34" s="204"/>
      <c r="K34" s="204"/>
      <c r="L34" s="204"/>
      <c r="M34" s="204"/>
      <c r="N34" s="204"/>
      <c r="O34" s="204"/>
      <c r="P34" s="204"/>
      <c r="Q34" s="204"/>
      <c r="R34" s="204"/>
      <c r="S34" s="204"/>
      <c r="T34" s="430"/>
      <c r="U34" s="430"/>
      <c r="V34" s="204"/>
    </row>
    <row r="35" spans="1:22" ht="15.75">
      <c r="A35" s="204"/>
      <c r="B35" s="204"/>
      <c r="C35" s="204"/>
      <c r="D35" s="204"/>
      <c r="E35" s="204"/>
      <c r="F35" s="204"/>
      <c r="G35" s="204"/>
      <c r="H35" s="204"/>
      <c r="I35" s="204"/>
      <c r="J35" s="204"/>
      <c r="K35" s="204"/>
      <c r="L35" s="204"/>
      <c r="M35" s="204"/>
      <c r="N35" s="204"/>
      <c r="O35" s="204"/>
      <c r="P35" s="204"/>
      <c r="Q35" s="204"/>
      <c r="R35" s="204"/>
      <c r="S35" s="204"/>
      <c r="T35" s="430"/>
      <c r="U35" s="430"/>
      <c r="V35" s="204"/>
    </row>
    <row r="36" spans="1:22" ht="15.75">
      <c r="T36" s="408"/>
      <c r="U36" s="408"/>
    </row>
    <row r="37" spans="1:22" ht="15.75">
      <c r="T37" s="408"/>
      <c r="U37" s="408"/>
    </row>
    <row r="38" spans="1:22" ht="15.75">
      <c r="Q38" s="82" t="s">
        <v>305</v>
      </c>
      <c r="T38" s="408"/>
      <c r="U38" s="408"/>
    </row>
    <row r="39" spans="1:22" ht="15.75">
      <c r="T39" s="408"/>
      <c r="U39" s="408"/>
    </row>
    <row r="40" spans="1:22" ht="15.75">
      <c r="T40" s="408"/>
      <c r="U40" s="408"/>
    </row>
    <row r="41" spans="1:22" ht="15.75">
      <c r="T41" s="408"/>
      <c r="U41" s="408"/>
    </row>
    <row r="42" spans="1:22" ht="15.75">
      <c r="T42" s="408"/>
      <c r="U42" s="408"/>
    </row>
    <row r="43" spans="1:22" ht="15.75">
      <c r="T43" s="408"/>
      <c r="U43" s="408"/>
    </row>
    <row r="44" spans="1:22" ht="15.75">
      <c r="T44" s="408"/>
      <c r="U44" s="408"/>
    </row>
    <row r="45" spans="1:22" ht="15.75">
      <c r="T45" s="408"/>
      <c r="U45" s="408"/>
    </row>
    <row r="46" spans="1:22" ht="15.75">
      <c r="T46" s="408"/>
      <c r="U46" s="408"/>
    </row>
    <row r="47" spans="1:22" ht="15.75">
      <c r="T47" s="408"/>
      <c r="U47" s="408"/>
    </row>
    <row r="48" spans="1:22" ht="15.75">
      <c r="T48" s="408"/>
      <c r="U48" s="408"/>
    </row>
    <row r="49" spans="20:21" ht="15.75">
      <c r="T49" s="408"/>
      <c r="U49" s="408"/>
    </row>
    <row r="50" spans="20:21" ht="15.75">
      <c r="T50" s="408"/>
      <c r="U50" s="408"/>
    </row>
    <row r="51" spans="20:21" ht="15.75">
      <c r="T51" s="408"/>
      <c r="U51" s="408"/>
    </row>
    <row r="52" spans="20:21" ht="15.75">
      <c r="T52" s="408"/>
      <c r="U52" s="408"/>
    </row>
    <row r="53" spans="20:21" ht="15.75">
      <c r="T53" s="408"/>
      <c r="U53" s="408"/>
    </row>
    <row r="54" spans="20:21" ht="15.75">
      <c r="T54" s="408"/>
      <c r="U54" s="408"/>
    </row>
    <row r="55" spans="20:21" ht="15.75">
      <c r="T55" s="408"/>
      <c r="U55" s="408"/>
    </row>
    <row r="56" spans="20:21" ht="15.75">
      <c r="T56" s="408"/>
      <c r="U56" s="408"/>
    </row>
    <row r="57" spans="20:21" ht="15.75">
      <c r="T57" s="408"/>
      <c r="U57" s="408"/>
    </row>
    <row r="58" spans="20:21" ht="15.75">
      <c r="T58" s="408"/>
      <c r="U58" s="408"/>
    </row>
    <row r="59" spans="20:21" ht="15.75">
      <c r="T59" s="408"/>
      <c r="U59" s="408"/>
    </row>
    <row r="60" spans="20:21" ht="15.75">
      <c r="T60" s="408"/>
      <c r="U60" s="408"/>
    </row>
    <row r="117" spans="3:19">
      <c r="C117" s="142"/>
      <c r="D117" s="142"/>
      <c r="E117" s="142"/>
      <c r="F117" s="142"/>
      <c r="G117" s="142"/>
      <c r="J117" s="142"/>
      <c r="K117" s="142"/>
      <c r="L117" s="142"/>
      <c r="M117" s="142"/>
      <c r="N117" s="142"/>
      <c r="O117" s="142"/>
      <c r="P117" s="142"/>
      <c r="Q117" s="142"/>
      <c r="R117" s="142"/>
      <c r="S117" s="142"/>
    </row>
    <row r="118" spans="3:19">
      <c r="C118" s="142"/>
      <c r="D118" s="142"/>
      <c r="E118" s="142"/>
      <c r="F118" s="142"/>
      <c r="G118" s="142"/>
      <c r="J118" s="142"/>
      <c r="K118" s="142"/>
      <c r="L118" s="142"/>
      <c r="M118" s="142"/>
      <c r="N118" s="142"/>
      <c r="O118" s="142"/>
      <c r="P118" s="142"/>
      <c r="Q118" s="142"/>
      <c r="R118" s="142"/>
      <c r="S118" s="142"/>
    </row>
    <row r="119" spans="3:19">
      <c r="C119" s="142"/>
      <c r="D119" s="142"/>
      <c r="E119" s="142"/>
      <c r="F119" s="142"/>
      <c r="G119" s="142"/>
      <c r="J119" s="142"/>
      <c r="K119" s="142"/>
      <c r="L119" s="142"/>
      <c r="M119" s="142"/>
      <c r="N119" s="142"/>
      <c r="O119" s="142"/>
      <c r="P119" s="142"/>
      <c r="Q119" s="142"/>
      <c r="R119" s="142"/>
      <c r="S119" s="142"/>
    </row>
    <row r="120" spans="3:19">
      <c r="C120" s="142"/>
      <c r="D120" s="142"/>
      <c r="E120" s="142"/>
      <c r="F120" s="142"/>
      <c r="G120" s="142"/>
      <c r="J120" s="142"/>
      <c r="K120" s="142"/>
      <c r="L120" s="142"/>
      <c r="M120" s="142"/>
      <c r="N120" s="142"/>
      <c r="O120" s="142"/>
      <c r="P120" s="142"/>
      <c r="Q120" s="142"/>
      <c r="R120" s="142"/>
      <c r="S120" s="142"/>
    </row>
  </sheetData>
  <protectedRanges>
    <protectedRange sqref="J16:N16 C16:E16 P16:R16" name="نطاق1"/>
  </protectedRanges>
  <mergeCells count="45">
    <mergeCell ref="A1:C1"/>
    <mergeCell ref="S1:U1"/>
    <mergeCell ref="A8:B8"/>
    <mergeCell ref="T8:U8"/>
    <mergeCell ref="Q2:Q4"/>
    <mergeCell ref="A9:B9"/>
    <mergeCell ref="T9:U9"/>
    <mergeCell ref="A6:B6"/>
    <mergeCell ref="S2:S4"/>
    <mergeCell ref="C3:I3"/>
    <mergeCell ref="P2:P4"/>
    <mergeCell ref="R2:R4"/>
    <mergeCell ref="A2:B5"/>
    <mergeCell ref="T2:U5"/>
    <mergeCell ref="A7:B7"/>
    <mergeCell ref="T7:U7"/>
    <mergeCell ref="A10:A15"/>
    <mergeCell ref="U10:U15"/>
    <mergeCell ref="A16:B16"/>
    <mergeCell ref="T16:U16"/>
    <mergeCell ref="T21:U21"/>
    <mergeCell ref="A22:B22"/>
    <mergeCell ref="T22:U22"/>
    <mergeCell ref="A17:B17"/>
    <mergeCell ref="T17:U17"/>
    <mergeCell ref="A18:B18"/>
    <mergeCell ref="T18:U18"/>
    <mergeCell ref="A19:B19"/>
    <mergeCell ref="T19:U19"/>
    <mergeCell ref="A26:B26"/>
    <mergeCell ref="T26:U26"/>
    <mergeCell ref="X4:Z4"/>
    <mergeCell ref="J2:N2"/>
    <mergeCell ref="O2:O4"/>
    <mergeCell ref="J3:N3"/>
    <mergeCell ref="C2:I2"/>
    <mergeCell ref="A23:B23"/>
    <mergeCell ref="T23:U23"/>
    <mergeCell ref="A24:B24"/>
    <mergeCell ref="T24:U24"/>
    <mergeCell ref="A25:B25"/>
    <mergeCell ref="T25:U25"/>
    <mergeCell ref="A20:B20"/>
    <mergeCell ref="T20:U20"/>
    <mergeCell ref="A21:B21"/>
  </mergeCells>
  <printOptions horizontalCentered="1"/>
  <pageMargins left="0.5" right="0.5" top="1" bottom="1" header="1" footer="1"/>
  <pageSetup paperSize="9" scale="75" firstPageNumber="66" orientation="landscape" useFirstPageNumber="1"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rgb="FFFF0000"/>
  </sheetPr>
  <dimension ref="A1:W29"/>
  <sheetViews>
    <sheetView rightToLeft="1" view="pageBreakPreview" zoomScale="85" zoomScaleNormal="90" zoomScaleSheetLayoutView="85" workbookViewId="0">
      <selection activeCell="F30" sqref="F30"/>
    </sheetView>
  </sheetViews>
  <sheetFormatPr defaultRowHeight="15"/>
  <cols>
    <col min="1" max="1" width="4.140625" style="177" customWidth="1"/>
    <col min="2" max="2" width="10.42578125" style="177" customWidth="1"/>
    <col min="3" max="3" width="7.7109375" style="177" customWidth="1"/>
    <col min="4" max="4" width="10.28515625" style="177" customWidth="1"/>
    <col min="5" max="5" width="6.42578125" style="177" customWidth="1"/>
    <col min="6" max="6" width="8.5703125" style="177" customWidth="1"/>
    <col min="7" max="7" width="10.140625" style="177" customWidth="1"/>
    <col min="8" max="8" width="11.5703125" style="177" customWidth="1"/>
    <col min="9" max="9" width="10.42578125" style="177" customWidth="1"/>
    <col min="10" max="10" width="11" style="177" customWidth="1"/>
    <col min="11" max="11" width="8.85546875" style="177" customWidth="1"/>
    <col min="12" max="12" width="9.7109375" style="177" customWidth="1"/>
    <col min="13" max="13" width="13.42578125" style="177" customWidth="1"/>
    <col min="14" max="14" width="6.42578125" style="177" customWidth="1"/>
    <col min="15" max="15" width="14.140625" style="177" customWidth="1"/>
    <col min="16" max="16" width="4" style="177" customWidth="1"/>
    <col min="17" max="16384" width="9.140625" style="177"/>
  </cols>
  <sheetData>
    <row r="1" spans="1:23" s="205" customFormat="1" ht="18">
      <c r="A1" s="1205" t="s">
        <v>1185</v>
      </c>
      <c r="B1" s="1205"/>
      <c r="C1" s="1205"/>
      <c r="D1" s="1205"/>
      <c r="E1" s="1205"/>
      <c r="F1" s="1205"/>
      <c r="G1" s="1205"/>
      <c r="H1" s="1205"/>
      <c r="I1" s="1205"/>
      <c r="J1" s="1205"/>
      <c r="K1" s="1205"/>
      <c r="L1" s="1205"/>
      <c r="M1" s="1205"/>
      <c r="N1" s="1205"/>
      <c r="O1" s="1205"/>
      <c r="P1" s="1205"/>
      <c r="Q1" s="115"/>
      <c r="R1" s="115"/>
      <c r="S1" s="115"/>
      <c r="T1" s="115"/>
      <c r="U1" s="115"/>
      <c r="V1" s="115"/>
      <c r="W1" s="115"/>
    </row>
    <row r="2" spans="1:23" s="205" customFormat="1" ht="18.75">
      <c r="A2" s="1206" t="s">
        <v>707</v>
      </c>
      <c r="B2" s="1206"/>
      <c r="C2" s="1206"/>
      <c r="D2" s="1206"/>
      <c r="E2" s="1206"/>
      <c r="F2" s="1206"/>
      <c r="G2" s="1206"/>
      <c r="H2" s="1206"/>
      <c r="I2" s="1206"/>
      <c r="J2" s="1206"/>
      <c r="K2" s="1206"/>
      <c r="L2" s="1206"/>
      <c r="M2" s="1206"/>
      <c r="N2" s="1206"/>
      <c r="O2" s="1206"/>
      <c r="P2" s="1206"/>
      <c r="Q2" s="115"/>
      <c r="R2" s="115"/>
      <c r="S2" s="115"/>
      <c r="T2" s="115"/>
      <c r="U2" s="115"/>
      <c r="V2" s="115"/>
      <c r="W2" s="115"/>
    </row>
    <row r="3" spans="1:23" s="205" customFormat="1" ht="19.5" customHeight="1" thickBot="1">
      <c r="A3" s="1303" t="s">
        <v>912</v>
      </c>
      <c r="B3" s="1303"/>
      <c r="C3" s="1303"/>
      <c r="N3" s="1261" t="s">
        <v>913</v>
      </c>
      <c r="O3" s="1261"/>
      <c r="P3" s="1261"/>
      <c r="Q3" s="115"/>
      <c r="R3" s="115"/>
      <c r="S3" s="115"/>
      <c r="T3" s="115"/>
      <c r="U3" s="115"/>
      <c r="V3" s="115"/>
      <c r="W3" s="115"/>
    </row>
    <row r="4" spans="1:23" ht="16.5" thickTop="1">
      <c r="A4" s="1140" t="s">
        <v>40</v>
      </c>
      <c r="B4" s="1140"/>
      <c r="C4" s="1254" t="s">
        <v>455</v>
      </c>
      <c r="D4" s="1254"/>
      <c r="E4" s="1304" t="s">
        <v>609</v>
      </c>
      <c r="F4" s="1304"/>
      <c r="G4" s="1304"/>
      <c r="H4" s="1304"/>
      <c r="I4" s="1304"/>
      <c r="J4" s="1304"/>
      <c r="K4" s="1304"/>
      <c r="L4" s="1304"/>
      <c r="M4" s="1304"/>
      <c r="N4" s="1304"/>
      <c r="O4" s="1164" t="s">
        <v>168</v>
      </c>
      <c r="P4" s="1164"/>
    </row>
    <row r="5" spans="1:23" ht="18.75" customHeight="1">
      <c r="A5" s="1141"/>
      <c r="B5" s="1141"/>
      <c r="C5" s="1305" t="s">
        <v>300</v>
      </c>
      <c r="D5" s="1305" t="s">
        <v>474</v>
      </c>
      <c r="E5" s="1306" t="s">
        <v>610</v>
      </c>
      <c r="F5" s="1306"/>
      <c r="G5" s="1306" t="s">
        <v>611</v>
      </c>
      <c r="H5" s="1306" t="s">
        <v>612</v>
      </c>
      <c r="I5" s="1306" t="s">
        <v>613</v>
      </c>
      <c r="J5" s="1306" t="s">
        <v>614</v>
      </c>
      <c r="K5" s="1306" t="s">
        <v>615</v>
      </c>
      <c r="L5" s="1306" t="s">
        <v>616</v>
      </c>
      <c r="M5" s="1306" t="s">
        <v>617</v>
      </c>
      <c r="N5" s="1308" t="s">
        <v>35</v>
      </c>
      <c r="O5" s="1165"/>
      <c r="P5" s="1165"/>
    </row>
    <row r="6" spans="1:23" ht="25.5" customHeight="1" thickBot="1">
      <c r="A6" s="1141"/>
      <c r="B6" s="1141"/>
      <c r="C6" s="1305"/>
      <c r="D6" s="1305"/>
      <c r="E6" s="713" t="s">
        <v>618</v>
      </c>
      <c r="F6" s="713" t="s">
        <v>619</v>
      </c>
      <c r="G6" s="1307"/>
      <c r="H6" s="1307"/>
      <c r="I6" s="1307"/>
      <c r="J6" s="1307"/>
      <c r="K6" s="1307"/>
      <c r="L6" s="1307"/>
      <c r="M6" s="1307"/>
      <c r="N6" s="1308"/>
      <c r="O6" s="1165"/>
      <c r="P6" s="1165"/>
    </row>
    <row r="7" spans="1:23" ht="18.75" customHeight="1">
      <c r="A7" s="1157" t="s">
        <v>52</v>
      </c>
      <c r="B7" s="1157"/>
      <c r="C7" s="666">
        <v>396</v>
      </c>
      <c r="D7" s="666">
        <v>28392</v>
      </c>
      <c r="E7" s="666">
        <v>68</v>
      </c>
      <c r="F7" s="666">
        <v>1570</v>
      </c>
      <c r="G7" s="666">
        <v>68</v>
      </c>
      <c r="H7" s="666">
        <v>0</v>
      </c>
      <c r="I7" s="666">
        <v>0</v>
      </c>
      <c r="J7" s="666">
        <v>0</v>
      </c>
      <c r="K7" s="666">
        <v>0</v>
      </c>
      <c r="L7" s="666">
        <v>0</v>
      </c>
      <c r="M7" s="666">
        <v>0</v>
      </c>
      <c r="N7" s="666">
        <f>SUM(G7:M7)</f>
        <v>68</v>
      </c>
      <c r="O7" s="428"/>
      <c r="P7" s="429" t="s">
        <v>583</v>
      </c>
    </row>
    <row r="8" spans="1:23" ht="18.75" customHeight="1">
      <c r="A8" s="1170" t="s">
        <v>53</v>
      </c>
      <c r="B8" s="1170"/>
      <c r="C8" s="157">
        <v>160</v>
      </c>
      <c r="D8" s="157">
        <v>5845</v>
      </c>
      <c r="E8" s="157">
        <v>0</v>
      </c>
      <c r="F8" s="157">
        <v>1360</v>
      </c>
      <c r="G8" s="157">
        <v>0</v>
      </c>
      <c r="H8" s="157">
        <v>0</v>
      </c>
      <c r="I8" s="157">
        <v>0</v>
      </c>
      <c r="J8" s="157">
        <v>0</v>
      </c>
      <c r="K8" s="157">
        <v>0</v>
      </c>
      <c r="L8" s="157">
        <v>0</v>
      </c>
      <c r="M8" s="157">
        <v>0</v>
      </c>
      <c r="N8" s="157">
        <f t="shared" ref="N8:N26" si="0">SUM(G8:M8)</f>
        <v>0</v>
      </c>
      <c r="O8" s="1159" t="s">
        <v>284</v>
      </c>
      <c r="P8" s="1159"/>
    </row>
    <row r="9" spans="1:23" ht="18.75" customHeight="1">
      <c r="A9" s="1170" t="s">
        <v>54</v>
      </c>
      <c r="B9" s="1170"/>
      <c r="C9" s="157">
        <v>256</v>
      </c>
      <c r="D9" s="157">
        <v>72910</v>
      </c>
      <c r="E9" s="157">
        <v>107</v>
      </c>
      <c r="F9" s="157">
        <v>1011</v>
      </c>
      <c r="G9" s="157">
        <v>107</v>
      </c>
      <c r="H9" s="157">
        <v>0</v>
      </c>
      <c r="I9" s="157">
        <v>0</v>
      </c>
      <c r="J9" s="157">
        <v>0</v>
      </c>
      <c r="K9" s="157">
        <v>0</v>
      </c>
      <c r="L9" s="157">
        <v>0</v>
      </c>
      <c r="M9" s="157">
        <v>0</v>
      </c>
      <c r="N9" s="157">
        <f t="shared" si="0"/>
        <v>107</v>
      </c>
      <c r="O9" s="1178" t="s">
        <v>175</v>
      </c>
      <c r="P9" s="1178"/>
    </row>
    <row r="10" spans="1:23" ht="18.75" customHeight="1">
      <c r="A10" s="1170" t="s">
        <v>55</v>
      </c>
      <c r="B10" s="1170"/>
      <c r="C10" s="157">
        <v>749</v>
      </c>
      <c r="D10" s="157">
        <v>163900</v>
      </c>
      <c r="E10" s="157">
        <v>84</v>
      </c>
      <c r="F10" s="157">
        <v>933</v>
      </c>
      <c r="G10" s="157">
        <v>84</v>
      </c>
      <c r="H10" s="157">
        <v>2</v>
      </c>
      <c r="I10" s="157">
        <v>2</v>
      </c>
      <c r="J10" s="157">
        <v>2</v>
      </c>
      <c r="K10" s="157">
        <v>0</v>
      </c>
      <c r="L10" s="157">
        <v>0</v>
      </c>
      <c r="M10" s="157">
        <v>1</v>
      </c>
      <c r="N10" s="157">
        <f t="shared" si="0"/>
        <v>91</v>
      </c>
      <c r="O10" s="1178" t="s">
        <v>676</v>
      </c>
      <c r="P10" s="1178"/>
    </row>
    <row r="11" spans="1:23" ht="18.75" customHeight="1">
      <c r="A11" s="1189" t="s">
        <v>283</v>
      </c>
      <c r="B11" s="354" t="s">
        <v>270</v>
      </c>
      <c r="C11" s="157">
        <v>336</v>
      </c>
      <c r="D11" s="157">
        <v>136936</v>
      </c>
      <c r="E11" s="157">
        <v>129</v>
      </c>
      <c r="F11" s="157">
        <v>357</v>
      </c>
      <c r="G11" s="157">
        <v>129</v>
      </c>
      <c r="H11" s="157">
        <v>0</v>
      </c>
      <c r="I11" s="157">
        <v>0</v>
      </c>
      <c r="J11" s="157">
        <v>0</v>
      </c>
      <c r="K11" s="157">
        <v>0</v>
      </c>
      <c r="L11" s="157">
        <v>0</v>
      </c>
      <c r="M11" s="157">
        <v>0</v>
      </c>
      <c r="N11" s="157">
        <f t="shared" si="0"/>
        <v>129</v>
      </c>
      <c r="O11" s="353" t="s">
        <v>288</v>
      </c>
      <c r="P11" s="1220" t="s">
        <v>167</v>
      </c>
    </row>
    <row r="12" spans="1:23" ht="18.75" customHeight="1">
      <c r="A12" s="1189"/>
      <c r="B12" s="354" t="s">
        <v>271</v>
      </c>
      <c r="C12" s="157">
        <v>274</v>
      </c>
      <c r="D12" s="157">
        <v>69234</v>
      </c>
      <c r="E12" s="157">
        <v>53</v>
      </c>
      <c r="F12" s="157">
        <v>752</v>
      </c>
      <c r="G12" s="157">
        <v>47</v>
      </c>
      <c r="H12" s="157">
        <v>1</v>
      </c>
      <c r="I12" s="157">
        <v>1</v>
      </c>
      <c r="J12" s="157">
        <v>1</v>
      </c>
      <c r="K12" s="157">
        <v>1</v>
      </c>
      <c r="L12" s="157">
        <v>7</v>
      </c>
      <c r="M12" s="157">
        <v>4</v>
      </c>
      <c r="N12" s="157">
        <f t="shared" si="0"/>
        <v>62</v>
      </c>
      <c r="O12" s="353" t="s">
        <v>289</v>
      </c>
      <c r="P12" s="1220"/>
    </row>
    <row r="13" spans="1:23" ht="18.75" customHeight="1">
      <c r="A13" s="1189"/>
      <c r="B13" s="354" t="s">
        <v>272</v>
      </c>
      <c r="C13" s="157">
        <v>180</v>
      </c>
      <c r="D13" s="157">
        <v>46630</v>
      </c>
      <c r="E13" s="157">
        <v>196</v>
      </c>
      <c r="F13" s="157">
        <v>187</v>
      </c>
      <c r="G13" s="157">
        <v>62</v>
      </c>
      <c r="H13" s="157">
        <v>0</v>
      </c>
      <c r="I13" s="157">
        <v>0</v>
      </c>
      <c r="J13" s="157">
        <v>0</v>
      </c>
      <c r="K13" s="157">
        <v>62</v>
      </c>
      <c r="L13" s="157">
        <v>0</v>
      </c>
      <c r="M13" s="157">
        <v>0</v>
      </c>
      <c r="N13" s="157">
        <f t="shared" si="0"/>
        <v>124</v>
      </c>
      <c r="O13" s="353" t="s">
        <v>290</v>
      </c>
      <c r="P13" s="1220"/>
    </row>
    <row r="14" spans="1:23" ht="18.75" customHeight="1">
      <c r="A14" s="1189"/>
      <c r="B14" s="354" t="s">
        <v>267</v>
      </c>
      <c r="C14" s="157">
        <v>264</v>
      </c>
      <c r="D14" s="157">
        <v>101193</v>
      </c>
      <c r="E14" s="157">
        <v>170</v>
      </c>
      <c r="F14" s="157">
        <v>232</v>
      </c>
      <c r="G14" s="157">
        <v>170</v>
      </c>
      <c r="H14" s="157">
        <v>1</v>
      </c>
      <c r="I14" s="157">
        <v>1</v>
      </c>
      <c r="J14" s="157">
        <v>1</v>
      </c>
      <c r="K14" s="157">
        <v>1</v>
      </c>
      <c r="L14" s="157">
        <v>8</v>
      </c>
      <c r="M14" s="157">
        <v>60</v>
      </c>
      <c r="N14" s="157">
        <f t="shared" si="0"/>
        <v>242</v>
      </c>
      <c r="O14" s="353" t="s">
        <v>291</v>
      </c>
      <c r="P14" s="1220"/>
    </row>
    <row r="15" spans="1:23" ht="18.75" customHeight="1">
      <c r="A15" s="1189"/>
      <c r="B15" s="354" t="s">
        <v>268</v>
      </c>
      <c r="C15" s="157">
        <v>369</v>
      </c>
      <c r="D15" s="157">
        <v>200946</v>
      </c>
      <c r="E15" s="157">
        <v>152</v>
      </c>
      <c r="F15" s="157">
        <v>503</v>
      </c>
      <c r="G15" s="157">
        <v>152</v>
      </c>
      <c r="H15" s="157">
        <v>0</v>
      </c>
      <c r="I15" s="157">
        <v>0</v>
      </c>
      <c r="J15" s="157">
        <v>0</v>
      </c>
      <c r="K15" s="157">
        <v>0</v>
      </c>
      <c r="L15" s="157">
        <v>0</v>
      </c>
      <c r="M15" s="157">
        <v>0</v>
      </c>
      <c r="N15" s="157">
        <f t="shared" si="0"/>
        <v>152</v>
      </c>
      <c r="O15" s="353" t="s">
        <v>292</v>
      </c>
      <c r="P15" s="1220"/>
    </row>
    <row r="16" spans="1:23" ht="18.75" customHeight="1">
      <c r="A16" s="1189"/>
      <c r="B16" s="354" t="s">
        <v>269</v>
      </c>
      <c r="C16" s="157">
        <v>255</v>
      </c>
      <c r="D16" s="157">
        <v>93393</v>
      </c>
      <c r="E16" s="157">
        <v>77</v>
      </c>
      <c r="F16" s="157">
        <v>292</v>
      </c>
      <c r="G16" s="157">
        <v>67</v>
      </c>
      <c r="H16" s="157">
        <v>0</v>
      </c>
      <c r="I16" s="157">
        <v>0</v>
      </c>
      <c r="J16" s="157">
        <v>0</v>
      </c>
      <c r="K16" s="157">
        <v>0</v>
      </c>
      <c r="L16" s="157">
        <v>0</v>
      </c>
      <c r="M16" s="157">
        <v>0</v>
      </c>
      <c r="N16" s="157">
        <f t="shared" si="0"/>
        <v>67</v>
      </c>
      <c r="O16" s="353" t="s">
        <v>293</v>
      </c>
      <c r="P16" s="1220"/>
    </row>
    <row r="17" spans="1:16" ht="18.75" customHeight="1">
      <c r="A17" s="1170" t="s">
        <v>63</v>
      </c>
      <c r="B17" s="1170"/>
      <c r="C17" s="157">
        <v>49</v>
      </c>
      <c r="D17" s="157">
        <v>7491</v>
      </c>
      <c r="E17" s="157">
        <v>49</v>
      </c>
      <c r="F17" s="157">
        <v>1270</v>
      </c>
      <c r="G17" s="157">
        <v>39</v>
      </c>
      <c r="H17" s="157">
        <v>3</v>
      </c>
      <c r="I17" s="157">
        <v>3</v>
      </c>
      <c r="J17" s="157">
        <v>1</v>
      </c>
      <c r="K17" s="157">
        <v>10</v>
      </c>
      <c r="L17" s="157">
        <v>15</v>
      </c>
      <c r="M17" s="157">
        <v>3</v>
      </c>
      <c r="N17" s="157">
        <f t="shared" si="0"/>
        <v>74</v>
      </c>
      <c r="O17" s="1178" t="s">
        <v>281</v>
      </c>
      <c r="P17" s="1178"/>
    </row>
    <row r="18" spans="1:16" ht="18.75" customHeight="1">
      <c r="A18" s="1170" t="s">
        <v>64</v>
      </c>
      <c r="B18" s="1170"/>
      <c r="C18" s="157">
        <v>760</v>
      </c>
      <c r="D18" s="157">
        <v>6848</v>
      </c>
      <c r="E18" s="157">
        <v>160</v>
      </c>
      <c r="F18" s="157">
        <v>854</v>
      </c>
      <c r="G18" s="157">
        <v>131</v>
      </c>
      <c r="H18" s="157">
        <v>1</v>
      </c>
      <c r="I18" s="157">
        <v>1</v>
      </c>
      <c r="J18" s="157">
        <v>2</v>
      </c>
      <c r="K18" s="157">
        <v>1</v>
      </c>
      <c r="L18" s="157">
        <v>1</v>
      </c>
      <c r="M18" s="157">
        <v>35</v>
      </c>
      <c r="N18" s="157">
        <f t="shared" si="0"/>
        <v>172</v>
      </c>
      <c r="O18" s="1178" t="s">
        <v>177</v>
      </c>
      <c r="P18" s="1178"/>
    </row>
    <row r="19" spans="1:16" ht="18.75" customHeight="1">
      <c r="A19" s="1170" t="s">
        <v>65</v>
      </c>
      <c r="B19" s="1170"/>
      <c r="C19" s="157">
        <v>530</v>
      </c>
      <c r="D19" s="157">
        <v>181745</v>
      </c>
      <c r="E19" s="157">
        <v>199</v>
      </c>
      <c r="F19" s="157">
        <v>440</v>
      </c>
      <c r="G19" s="157">
        <v>199</v>
      </c>
      <c r="H19" s="157">
        <v>0</v>
      </c>
      <c r="I19" s="157">
        <v>0</v>
      </c>
      <c r="J19" s="157">
        <v>0</v>
      </c>
      <c r="K19" s="157">
        <v>0</v>
      </c>
      <c r="L19" s="157">
        <v>0</v>
      </c>
      <c r="M19" s="157">
        <v>0</v>
      </c>
      <c r="N19" s="157">
        <f t="shared" si="0"/>
        <v>199</v>
      </c>
      <c r="O19" s="1178" t="s">
        <v>178</v>
      </c>
      <c r="P19" s="1178"/>
    </row>
    <row r="20" spans="1:16" ht="18.75" customHeight="1">
      <c r="A20" s="1170" t="s">
        <v>66</v>
      </c>
      <c r="B20" s="1170"/>
      <c r="C20" s="157">
        <v>622</v>
      </c>
      <c r="D20" s="157">
        <v>212090</v>
      </c>
      <c r="E20" s="157">
        <v>242</v>
      </c>
      <c r="F20" s="157">
        <v>565</v>
      </c>
      <c r="G20" s="157">
        <v>242</v>
      </c>
      <c r="H20" s="157">
        <v>0</v>
      </c>
      <c r="I20" s="157">
        <v>0</v>
      </c>
      <c r="J20" s="157">
        <v>0</v>
      </c>
      <c r="K20" s="157">
        <v>0</v>
      </c>
      <c r="L20" s="157">
        <v>0</v>
      </c>
      <c r="M20" s="157">
        <v>53</v>
      </c>
      <c r="N20" s="157">
        <f t="shared" si="0"/>
        <v>295</v>
      </c>
      <c r="O20" s="1178" t="s">
        <v>285</v>
      </c>
      <c r="P20" s="1178"/>
    </row>
    <row r="21" spans="1:16" ht="18.75" customHeight="1">
      <c r="A21" s="1170" t="s">
        <v>133</v>
      </c>
      <c r="B21" s="1170"/>
      <c r="C21" s="157">
        <v>366</v>
      </c>
      <c r="D21" s="157">
        <v>68600</v>
      </c>
      <c r="E21" s="157">
        <v>64</v>
      </c>
      <c r="F21" s="157">
        <v>731</v>
      </c>
      <c r="G21" s="157">
        <v>64</v>
      </c>
      <c r="H21" s="157">
        <v>0</v>
      </c>
      <c r="I21" s="157">
        <v>0</v>
      </c>
      <c r="J21" s="157">
        <v>0</v>
      </c>
      <c r="K21" s="157">
        <v>0</v>
      </c>
      <c r="L21" s="157">
        <v>0</v>
      </c>
      <c r="M21" s="157">
        <v>0</v>
      </c>
      <c r="N21" s="157">
        <f t="shared" si="0"/>
        <v>64</v>
      </c>
      <c r="O21" s="1178" t="s">
        <v>853</v>
      </c>
      <c r="P21" s="1178"/>
    </row>
    <row r="22" spans="1:16" ht="18.75" customHeight="1">
      <c r="A22" s="1170" t="s">
        <v>68</v>
      </c>
      <c r="B22" s="1170"/>
      <c r="C22" s="157">
        <v>468</v>
      </c>
      <c r="D22" s="157">
        <v>230532</v>
      </c>
      <c r="E22" s="157">
        <v>97</v>
      </c>
      <c r="F22" s="157">
        <v>445</v>
      </c>
      <c r="G22" s="157">
        <v>97</v>
      </c>
      <c r="H22" s="157">
        <v>0</v>
      </c>
      <c r="I22" s="157">
        <v>0</v>
      </c>
      <c r="J22" s="157">
        <v>0</v>
      </c>
      <c r="K22" s="157">
        <v>0</v>
      </c>
      <c r="L22" s="157">
        <v>0</v>
      </c>
      <c r="M22" s="157">
        <v>0</v>
      </c>
      <c r="N22" s="157">
        <f t="shared" si="0"/>
        <v>97</v>
      </c>
      <c r="O22" s="1178" t="s">
        <v>287</v>
      </c>
      <c r="P22" s="1178"/>
    </row>
    <row r="23" spans="1:16" ht="18.75" customHeight="1">
      <c r="A23" s="1170" t="s">
        <v>69</v>
      </c>
      <c r="B23" s="1170"/>
      <c r="C23" s="157">
        <v>502</v>
      </c>
      <c r="D23" s="157">
        <v>4493</v>
      </c>
      <c r="E23" s="157">
        <v>137</v>
      </c>
      <c r="F23" s="157">
        <v>812</v>
      </c>
      <c r="G23" s="157">
        <v>142</v>
      </c>
      <c r="H23" s="157">
        <v>0</v>
      </c>
      <c r="I23" s="157">
        <v>0</v>
      </c>
      <c r="J23" s="157">
        <v>0</v>
      </c>
      <c r="K23" s="157">
        <v>0</v>
      </c>
      <c r="L23" s="157">
        <v>0</v>
      </c>
      <c r="M23" s="157">
        <v>0</v>
      </c>
      <c r="N23" s="157">
        <f t="shared" si="0"/>
        <v>142</v>
      </c>
      <c r="O23" s="1178" t="s">
        <v>182</v>
      </c>
      <c r="P23" s="1178"/>
    </row>
    <row r="24" spans="1:16" ht="18.75" customHeight="1">
      <c r="A24" s="1170" t="s">
        <v>70</v>
      </c>
      <c r="B24" s="1170"/>
      <c r="C24" s="157">
        <v>491</v>
      </c>
      <c r="D24" s="157">
        <v>91383</v>
      </c>
      <c r="E24" s="157">
        <v>112</v>
      </c>
      <c r="F24" s="157">
        <v>1348</v>
      </c>
      <c r="G24" s="157">
        <v>86</v>
      </c>
      <c r="H24" s="157">
        <v>0</v>
      </c>
      <c r="I24" s="157">
        <v>0</v>
      </c>
      <c r="J24" s="157">
        <v>0</v>
      </c>
      <c r="K24" s="157">
        <v>0</v>
      </c>
      <c r="L24" s="157">
        <v>0</v>
      </c>
      <c r="M24" s="157">
        <v>26</v>
      </c>
      <c r="N24" s="157">
        <f t="shared" si="0"/>
        <v>112</v>
      </c>
      <c r="O24" s="1178" t="s">
        <v>183</v>
      </c>
      <c r="P24" s="1178"/>
    </row>
    <row r="25" spans="1:16" ht="18.75" customHeight="1">
      <c r="A25" s="1170" t="s">
        <v>71</v>
      </c>
      <c r="B25" s="1170"/>
      <c r="C25" s="157">
        <v>382</v>
      </c>
      <c r="D25" s="157">
        <v>25774</v>
      </c>
      <c r="E25" s="157">
        <v>4</v>
      </c>
      <c r="F25" s="157">
        <v>697</v>
      </c>
      <c r="G25" s="157">
        <v>2</v>
      </c>
      <c r="H25" s="157">
        <v>0</v>
      </c>
      <c r="I25" s="157">
        <v>0</v>
      </c>
      <c r="J25" s="157">
        <v>0</v>
      </c>
      <c r="K25" s="157">
        <v>2</v>
      </c>
      <c r="L25" s="157">
        <v>0</v>
      </c>
      <c r="M25" s="157">
        <v>0</v>
      </c>
      <c r="N25" s="157">
        <f t="shared" si="0"/>
        <v>4</v>
      </c>
      <c r="O25" s="1178" t="s">
        <v>671</v>
      </c>
      <c r="P25" s="1178"/>
    </row>
    <row r="26" spans="1:16" ht="18.75" customHeight="1" thickBot="1">
      <c r="A26" s="1301" t="s">
        <v>72</v>
      </c>
      <c r="B26" s="1301"/>
      <c r="C26" s="1034">
        <v>960</v>
      </c>
      <c r="D26" s="1034">
        <v>156020</v>
      </c>
      <c r="E26" s="1034">
        <v>301</v>
      </c>
      <c r="F26" s="1034">
        <v>1185</v>
      </c>
      <c r="G26" s="1034">
        <v>271</v>
      </c>
      <c r="H26" s="652">
        <v>9</v>
      </c>
      <c r="I26" s="652">
        <v>9</v>
      </c>
      <c r="J26" s="652">
        <v>8</v>
      </c>
      <c r="K26" s="652">
        <v>2</v>
      </c>
      <c r="L26" s="652">
        <v>14</v>
      </c>
      <c r="M26" s="652">
        <v>97</v>
      </c>
      <c r="N26" s="652">
        <f t="shared" si="0"/>
        <v>410</v>
      </c>
      <c r="O26" s="1258" t="s">
        <v>282</v>
      </c>
      <c r="P26" s="1258"/>
    </row>
    <row r="27" spans="1:16" s="206" customFormat="1" ht="18.75" customHeight="1" thickBot="1">
      <c r="A27" s="1108" t="s">
        <v>32</v>
      </c>
      <c r="B27" s="1108"/>
      <c r="C27" s="667">
        <f>SUM(C7:C26)</f>
        <v>8369</v>
      </c>
      <c r="D27" s="667">
        <f t="shared" ref="D27:N27" si="1">SUM(D7:D26)</f>
        <v>1904355</v>
      </c>
      <c r="E27" s="667">
        <f t="shared" si="1"/>
        <v>2401</v>
      </c>
      <c r="F27" s="667">
        <f t="shared" si="1"/>
        <v>15544</v>
      </c>
      <c r="G27" s="667">
        <f t="shared" si="1"/>
        <v>2159</v>
      </c>
      <c r="H27" s="667">
        <f t="shared" si="1"/>
        <v>17</v>
      </c>
      <c r="I27" s="667">
        <f t="shared" si="1"/>
        <v>17</v>
      </c>
      <c r="J27" s="667">
        <f t="shared" si="1"/>
        <v>15</v>
      </c>
      <c r="K27" s="667">
        <f t="shared" si="1"/>
        <v>79</v>
      </c>
      <c r="L27" s="667">
        <f t="shared" si="1"/>
        <v>45</v>
      </c>
      <c r="M27" s="667">
        <f t="shared" si="1"/>
        <v>279</v>
      </c>
      <c r="N27" s="667">
        <f t="shared" si="1"/>
        <v>2611</v>
      </c>
      <c r="O27" s="1260" t="s">
        <v>169</v>
      </c>
      <c r="P27" s="1260"/>
    </row>
    <row r="28" spans="1:16" ht="16.5" thickTop="1">
      <c r="O28" s="431"/>
      <c r="P28" s="431"/>
    </row>
    <row r="29" spans="1:16" ht="15.75">
      <c r="O29" s="431"/>
      <c r="P29" s="431"/>
    </row>
  </sheetData>
  <mergeCells count="50">
    <mergeCell ref="N3:P3"/>
    <mergeCell ref="L5:L6"/>
    <mergeCell ref="M5:M6"/>
    <mergeCell ref="A7:B7"/>
    <mergeCell ref="A8:B8"/>
    <mergeCell ref="H5:H6"/>
    <mergeCell ref="I5:I6"/>
    <mergeCell ref="A4:B6"/>
    <mergeCell ref="A11:A16"/>
    <mergeCell ref="C4:D4"/>
    <mergeCell ref="E4:N4"/>
    <mergeCell ref="C5:C6"/>
    <mergeCell ref="D5:D6"/>
    <mergeCell ref="E5:F5"/>
    <mergeCell ref="G5:G6"/>
    <mergeCell ref="N5:N6"/>
    <mergeCell ref="J5:J6"/>
    <mergeCell ref="K5:K6"/>
    <mergeCell ref="O9:P9"/>
    <mergeCell ref="O10:P10"/>
    <mergeCell ref="A26:B26"/>
    <mergeCell ref="A17:B17"/>
    <mergeCell ref="A18:B18"/>
    <mergeCell ref="A22:B22"/>
    <mergeCell ref="A23:B23"/>
    <mergeCell ref="A24:B24"/>
    <mergeCell ref="A19:B19"/>
    <mergeCell ref="A20:B20"/>
    <mergeCell ref="A21:B21"/>
    <mergeCell ref="A9:B9"/>
    <mergeCell ref="O18:P18"/>
    <mergeCell ref="O19:P19"/>
    <mergeCell ref="A25:B25"/>
    <mergeCell ref="A10:B10"/>
    <mergeCell ref="O20:P20"/>
    <mergeCell ref="O27:P27"/>
    <mergeCell ref="A1:P1"/>
    <mergeCell ref="A2:P2"/>
    <mergeCell ref="A3:C3"/>
    <mergeCell ref="O21:P21"/>
    <mergeCell ref="O22:P22"/>
    <mergeCell ref="O23:P23"/>
    <mergeCell ref="O24:P24"/>
    <mergeCell ref="O25:P25"/>
    <mergeCell ref="O26:P26"/>
    <mergeCell ref="A27:B27"/>
    <mergeCell ref="O4:P6"/>
    <mergeCell ref="P11:P16"/>
    <mergeCell ref="O17:P17"/>
    <mergeCell ref="O8:P8"/>
  </mergeCells>
  <printOptions horizontalCentered="1"/>
  <pageMargins left="0.98425196850393704" right="0.98425196850393704" top="0.98425196850393704" bottom="0.98425196850393704" header="0.98425196850393704" footer="0.98425196850393704"/>
  <pageSetup paperSize="9" scale="85" orientation="landscape"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3:AB22"/>
  <sheetViews>
    <sheetView rightToLeft="1" view="pageBreakPreview" topLeftCell="A10" zoomScale="60" zoomScaleNormal="100" workbookViewId="0">
      <selection activeCell="D54" sqref="D54"/>
    </sheetView>
  </sheetViews>
  <sheetFormatPr defaultRowHeight="12.75"/>
  <cols>
    <col min="1" max="4" width="16.42578125" customWidth="1"/>
    <col min="5" max="5" width="13.5703125" customWidth="1"/>
    <col min="6" max="6" width="0.7109375" customWidth="1"/>
    <col min="7" max="9" width="4.7109375" hidden="1" customWidth="1"/>
  </cols>
  <sheetData>
    <row r="3" spans="1:9" ht="33.75" customHeight="1"/>
    <row r="4" spans="1:9" ht="46.5" customHeight="1"/>
    <row r="5" spans="1:9" ht="27.75" customHeight="1"/>
    <row r="6" spans="1:9" ht="11.25" customHeight="1"/>
    <row r="7" spans="1:9" ht="24.75" customHeight="1"/>
    <row r="10" spans="1:9" ht="31.5" customHeight="1"/>
    <row r="12" spans="1:9" ht="12.75" customHeight="1">
      <c r="A12" s="1102" t="s">
        <v>1002</v>
      </c>
      <c r="B12" s="1102"/>
      <c r="C12" s="1102"/>
      <c r="D12" s="1102"/>
      <c r="E12" s="1102"/>
      <c r="F12" s="1102"/>
      <c r="G12" s="1102"/>
      <c r="H12" s="1102"/>
      <c r="I12" s="1102"/>
    </row>
    <row r="13" spans="1:9" ht="12.75" customHeight="1">
      <c r="A13" s="1102"/>
      <c r="B13" s="1102"/>
      <c r="C13" s="1102"/>
      <c r="D13" s="1102"/>
      <c r="E13" s="1102"/>
      <c r="F13" s="1102"/>
      <c r="G13" s="1102"/>
      <c r="H13" s="1102"/>
      <c r="I13" s="1102"/>
    </row>
    <row r="14" spans="1:9" ht="12.75" customHeight="1">
      <c r="A14" s="1102"/>
      <c r="B14" s="1102"/>
      <c r="C14" s="1102"/>
      <c r="D14" s="1102"/>
      <c r="E14" s="1102"/>
      <c r="F14" s="1102"/>
      <c r="G14" s="1102"/>
      <c r="H14" s="1102"/>
      <c r="I14" s="1102"/>
    </row>
    <row r="15" spans="1:9" ht="27.75" customHeight="1">
      <c r="A15" s="1102"/>
      <c r="B15" s="1102"/>
      <c r="C15" s="1102"/>
      <c r="D15" s="1102"/>
      <c r="E15" s="1102"/>
      <c r="F15" s="1102"/>
      <c r="G15" s="1102"/>
      <c r="H15" s="1102"/>
      <c r="I15" s="1102"/>
    </row>
    <row r="16" spans="1:9" ht="12.75" customHeight="1">
      <c r="A16" s="1001"/>
      <c r="B16" s="1001"/>
      <c r="C16" s="1001"/>
      <c r="D16" s="1001"/>
      <c r="E16" s="1001"/>
      <c r="F16" s="1001"/>
      <c r="G16" s="1001"/>
      <c r="H16" s="1001"/>
    </row>
    <row r="17" spans="1:28" ht="12.75" customHeight="1">
      <c r="A17" s="1001"/>
      <c r="B17" s="1001"/>
      <c r="C17" s="1001"/>
      <c r="D17" s="1001"/>
      <c r="E17" s="1001"/>
      <c r="F17" s="1001"/>
      <c r="G17" s="1001"/>
      <c r="H17" s="1001"/>
    </row>
    <row r="18" spans="1:28" ht="65.25" customHeight="1">
      <c r="A18" s="1103" t="s">
        <v>1003</v>
      </c>
      <c r="B18" s="1103"/>
      <c r="C18" s="1103"/>
      <c r="D18" s="1103"/>
      <c r="E18" s="1103"/>
      <c r="F18" s="1103"/>
      <c r="G18" s="1103"/>
      <c r="H18" s="1103"/>
      <c r="AB18" s="833"/>
    </row>
    <row r="22" spans="1:28" ht="60">
      <c r="A22" s="1103"/>
      <c r="B22" s="1103"/>
      <c r="C22" s="1103"/>
      <c r="D22" s="1103"/>
      <c r="E22" s="1103"/>
      <c r="F22" s="1103"/>
      <c r="G22" s="1103"/>
      <c r="H22" s="1103"/>
    </row>
  </sheetData>
  <mergeCells count="3">
    <mergeCell ref="A12:I15"/>
    <mergeCell ref="A18:H18"/>
    <mergeCell ref="A22:H22"/>
  </mergeCells>
  <printOptions horizontalCentered="1"/>
  <pageMargins left="0.78740157480314965" right="0.78740157480314965" top="0.78740157480314965" bottom="0.78740157480314965" header="0.78740157480314965" footer="0.78740157480314965"/>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9" tint="-0.499984740745262"/>
  </sheetPr>
  <dimension ref="A1:AY90"/>
  <sheetViews>
    <sheetView rightToLeft="1" view="pageBreakPreview" topLeftCell="A43" zoomScale="70" zoomScaleNormal="75" zoomScaleSheetLayoutView="70" workbookViewId="0">
      <selection activeCell="Q59" sqref="Q59"/>
    </sheetView>
  </sheetViews>
  <sheetFormatPr defaultRowHeight="15.75"/>
  <cols>
    <col min="1" max="1" width="4" style="204" customWidth="1"/>
    <col min="2" max="2" width="11.140625" style="204" customWidth="1"/>
    <col min="3" max="6" width="10.7109375" style="204" customWidth="1"/>
    <col min="7" max="7" width="13" style="204" customWidth="1"/>
    <col min="8" max="8" width="11.5703125" style="204" customWidth="1"/>
    <col min="9" max="9" width="10.7109375" style="204" customWidth="1"/>
    <col min="10" max="10" width="13.42578125" style="204" customWidth="1"/>
    <col min="11" max="11" width="11.5703125" style="204" customWidth="1"/>
    <col min="12" max="12" width="13.28515625" style="204" customWidth="1"/>
    <col min="13" max="13" width="17.28515625" style="204" customWidth="1"/>
    <col min="14" max="14" width="6.85546875" style="204" customWidth="1"/>
    <col min="15" max="15" width="3.85546875" style="460" customWidth="1"/>
    <col min="16" max="16" width="10.5703125" style="460" customWidth="1"/>
    <col min="17" max="17" width="8.85546875" style="460" customWidth="1"/>
    <col min="18" max="18" width="9.85546875" style="460" customWidth="1"/>
    <col min="19" max="19" width="10" style="460" customWidth="1"/>
    <col min="20" max="20" width="9.28515625" style="460" customWidth="1"/>
    <col min="21" max="21" width="8.42578125" style="460" customWidth="1"/>
    <col min="22" max="22" width="8.5703125" style="460" customWidth="1"/>
    <col min="23" max="23" width="10.42578125" style="460" customWidth="1"/>
    <col min="24" max="24" width="12.28515625" style="460" customWidth="1"/>
    <col min="25" max="25" width="17.85546875" style="460" customWidth="1"/>
    <col min="26" max="26" width="10.85546875" style="460" customWidth="1"/>
    <col min="27" max="27" width="7.42578125" style="460" customWidth="1"/>
    <col min="28" max="28" width="17.28515625" style="460" customWidth="1"/>
    <col min="29" max="29" width="5.28515625" style="460" customWidth="1"/>
    <col min="30" max="16384" width="9.140625" style="204"/>
  </cols>
  <sheetData>
    <row r="1" spans="1:34" ht="33.75" customHeight="1">
      <c r="A1" s="1152" t="s">
        <v>1341</v>
      </c>
      <c r="B1" s="1152"/>
      <c r="C1" s="1152"/>
      <c r="D1" s="1152"/>
      <c r="E1" s="1152"/>
      <c r="F1" s="1152"/>
      <c r="G1" s="1152"/>
      <c r="H1" s="1152"/>
      <c r="I1" s="1152"/>
      <c r="J1" s="1152"/>
      <c r="K1" s="1152"/>
      <c r="L1" s="1152"/>
      <c r="M1" s="1152"/>
      <c r="N1" s="1152"/>
      <c r="O1" s="668"/>
      <c r="P1" s="668"/>
      <c r="Q1" s="668"/>
      <c r="R1" s="668"/>
      <c r="S1" s="668"/>
      <c r="T1" s="668"/>
      <c r="U1" s="668"/>
      <c r="V1" s="668"/>
      <c r="W1" s="668"/>
      <c r="X1" s="668"/>
      <c r="Y1" s="668"/>
      <c r="Z1" s="668"/>
      <c r="AA1" s="668"/>
      <c r="AB1" s="668"/>
      <c r="AC1" s="668"/>
      <c r="AD1" s="208"/>
      <c r="AE1" s="208"/>
      <c r="AF1" s="208"/>
      <c r="AG1" s="208"/>
      <c r="AH1" s="208"/>
    </row>
    <row r="2" spans="1:34" ht="43.5" customHeight="1">
      <c r="A2" s="1193" t="s">
        <v>722</v>
      </c>
      <c r="B2" s="1193"/>
      <c r="C2" s="1193"/>
      <c r="D2" s="1193"/>
      <c r="E2" s="1193"/>
      <c r="F2" s="1193"/>
      <c r="G2" s="1193"/>
      <c r="H2" s="1193"/>
      <c r="I2" s="1193"/>
      <c r="J2" s="1193"/>
      <c r="K2" s="1193"/>
      <c r="L2" s="1193"/>
      <c r="M2" s="1193"/>
      <c r="N2" s="1193"/>
      <c r="O2" s="668"/>
      <c r="P2" s="668"/>
      <c r="Q2" s="668"/>
      <c r="R2" s="668"/>
      <c r="S2" s="668"/>
      <c r="T2" s="668"/>
      <c r="U2" s="668"/>
      <c r="V2" s="668"/>
      <c r="W2" s="668"/>
      <c r="X2" s="668"/>
      <c r="Y2" s="668"/>
      <c r="Z2" s="668"/>
      <c r="AA2" s="668"/>
      <c r="AB2" s="668"/>
      <c r="AC2" s="668"/>
      <c r="AD2" s="208"/>
      <c r="AE2" s="208"/>
      <c r="AF2" s="208"/>
      <c r="AG2" s="208"/>
      <c r="AH2" s="208"/>
    </row>
    <row r="3" spans="1:34" ht="18.75" customHeight="1" thickBot="1">
      <c r="A3" s="1153" t="s">
        <v>914</v>
      </c>
      <c r="B3" s="1153"/>
      <c r="C3" s="1153"/>
      <c r="D3" s="287"/>
      <c r="E3" s="287"/>
      <c r="F3" s="287"/>
      <c r="G3" s="287"/>
      <c r="H3" s="287"/>
      <c r="I3" s="287"/>
      <c r="J3" s="287"/>
      <c r="K3" s="287"/>
      <c r="L3" s="287"/>
      <c r="M3" s="1154" t="s">
        <v>713</v>
      </c>
      <c r="N3" s="1154"/>
      <c r="O3" s="1345" t="s">
        <v>915</v>
      </c>
      <c r="P3" s="1345"/>
      <c r="Q3" s="670"/>
      <c r="R3" s="670"/>
      <c r="S3" s="670"/>
      <c r="T3" s="670"/>
      <c r="U3" s="670"/>
      <c r="V3" s="670"/>
      <c r="W3" s="670"/>
      <c r="X3" s="670"/>
      <c r="Y3" s="670"/>
      <c r="Z3" s="670"/>
      <c r="AA3" s="670"/>
      <c r="AB3" s="1314" t="s">
        <v>916</v>
      </c>
      <c r="AC3" s="1314"/>
      <c r="AD3" s="208"/>
      <c r="AE3" s="208"/>
      <c r="AF3" s="208"/>
      <c r="AG3" s="208"/>
      <c r="AH3" s="208"/>
    </row>
    <row r="4" spans="1:34" ht="20.25" customHeight="1" thickTop="1">
      <c r="A4" s="1140" t="s">
        <v>40</v>
      </c>
      <c r="B4" s="1140"/>
      <c r="C4" s="1155" t="s">
        <v>107</v>
      </c>
      <c r="D4" s="1155"/>
      <c r="E4" s="1155"/>
      <c r="F4" s="1155"/>
      <c r="G4" s="1155" t="s">
        <v>128</v>
      </c>
      <c r="H4" s="1155"/>
      <c r="I4" s="1155"/>
      <c r="J4" s="1155" t="s">
        <v>108</v>
      </c>
      <c r="K4" s="1155"/>
      <c r="L4" s="1155"/>
      <c r="M4" s="1164" t="s">
        <v>168</v>
      </c>
      <c r="N4" s="1164"/>
      <c r="O4" s="1315" t="s">
        <v>40</v>
      </c>
      <c r="P4" s="1315"/>
      <c r="Q4" s="1315" t="s">
        <v>570</v>
      </c>
      <c r="R4" s="1315"/>
      <c r="S4" s="1315"/>
      <c r="T4" s="1315" t="s">
        <v>306</v>
      </c>
      <c r="U4" s="1315"/>
      <c r="V4" s="1315"/>
      <c r="W4" s="1315" t="s">
        <v>307</v>
      </c>
      <c r="X4" s="1315"/>
      <c r="Y4" s="1315"/>
      <c r="Z4" s="1315"/>
      <c r="AA4" s="1315"/>
      <c r="AB4" s="1316" t="s">
        <v>168</v>
      </c>
      <c r="AC4" s="1316"/>
    </row>
    <row r="5" spans="1:34" ht="18.75" customHeight="1">
      <c r="A5" s="1141"/>
      <c r="B5" s="1141"/>
      <c r="C5" s="1167" t="s">
        <v>303</v>
      </c>
      <c r="D5" s="1167"/>
      <c r="E5" s="1167"/>
      <c r="F5" s="1167"/>
      <c r="G5" s="1167" t="s">
        <v>308</v>
      </c>
      <c r="H5" s="1167"/>
      <c r="I5" s="1167"/>
      <c r="J5" s="1167" t="s">
        <v>309</v>
      </c>
      <c r="K5" s="1167"/>
      <c r="L5" s="1167"/>
      <c r="M5" s="1165"/>
      <c r="N5" s="1165"/>
      <c r="O5" s="1147"/>
      <c r="P5" s="1147"/>
      <c r="Q5" s="1317" t="s">
        <v>310</v>
      </c>
      <c r="R5" s="1317"/>
      <c r="S5" s="1317"/>
      <c r="T5" s="1319" t="s">
        <v>311</v>
      </c>
      <c r="U5" s="1319"/>
      <c r="V5" s="1319"/>
      <c r="W5" s="1317" t="s">
        <v>312</v>
      </c>
      <c r="X5" s="1317"/>
      <c r="Y5" s="1317"/>
      <c r="Z5" s="1317"/>
      <c r="AA5" s="1317"/>
      <c r="AB5" s="1317"/>
      <c r="AC5" s="1317"/>
    </row>
    <row r="6" spans="1:34" s="208" customFormat="1" ht="19.5" customHeight="1">
      <c r="A6" s="1141"/>
      <c r="B6" s="1141"/>
      <c r="C6" s="857" t="s">
        <v>127</v>
      </c>
      <c r="D6" s="850" t="s">
        <v>34</v>
      </c>
      <c r="E6" s="850" t="s">
        <v>109</v>
      </c>
      <c r="F6" s="850" t="s">
        <v>35</v>
      </c>
      <c r="G6" s="857" t="s">
        <v>127</v>
      </c>
      <c r="H6" s="850" t="s">
        <v>34</v>
      </c>
      <c r="I6" s="850" t="s">
        <v>35</v>
      </c>
      <c r="J6" s="857" t="s">
        <v>127</v>
      </c>
      <c r="K6" s="850" t="s">
        <v>34</v>
      </c>
      <c r="L6" s="850" t="s">
        <v>35</v>
      </c>
      <c r="M6" s="1165"/>
      <c r="N6" s="1165"/>
      <c r="O6" s="1147"/>
      <c r="P6" s="1147"/>
      <c r="Q6" s="671" t="s">
        <v>102</v>
      </c>
      <c r="R6" s="672" t="s">
        <v>103</v>
      </c>
      <c r="S6" s="672" t="s">
        <v>35</v>
      </c>
      <c r="T6" s="672" t="s">
        <v>313</v>
      </c>
      <c r="U6" s="672" t="s">
        <v>314</v>
      </c>
      <c r="V6" s="672" t="s">
        <v>35</v>
      </c>
      <c r="W6" s="672" t="s">
        <v>120</v>
      </c>
      <c r="X6" s="672" t="s">
        <v>315</v>
      </c>
      <c r="Y6" s="671" t="s">
        <v>316</v>
      </c>
      <c r="Z6" s="672" t="s">
        <v>317</v>
      </c>
      <c r="AA6" s="672" t="s">
        <v>32</v>
      </c>
      <c r="AB6" s="1317"/>
      <c r="AC6" s="1317"/>
    </row>
    <row r="7" spans="1:34" s="208" customFormat="1" ht="34.5" customHeight="1" thickBot="1">
      <c r="A7" s="1142"/>
      <c r="B7" s="1142"/>
      <c r="C7" s="853" t="s">
        <v>173</v>
      </c>
      <c r="D7" s="853" t="s">
        <v>172</v>
      </c>
      <c r="E7" s="853" t="s">
        <v>208</v>
      </c>
      <c r="F7" s="853" t="s">
        <v>169</v>
      </c>
      <c r="G7" s="853" t="s">
        <v>173</v>
      </c>
      <c r="H7" s="853" t="s">
        <v>172</v>
      </c>
      <c r="I7" s="853" t="s">
        <v>169</v>
      </c>
      <c r="J7" s="853" t="s">
        <v>173</v>
      </c>
      <c r="K7" s="853" t="s">
        <v>172</v>
      </c>
      <c r="L7" s="853" t="s">
        <v>169</v>
      </c>
      <c r="M7" s="1166"/>
      <c r="N7" s="1166"/>
      <c r="O7" s="1320"/>
      <c r="P7" s="1320"/>
      <c r="Q7" s="673" t="s">
        <v>318</v>
      </c>
      <c r="R7" s="673" t="s">
        <v>319</v>
      </c>
      <c r="S7" s="673" t="s">
        <v>169</v>
      </c>
      <c r="T7" s="673" t="s">
        <v>320</v>
      </c>
      <c r="U7" s="673" t="s">
        <v>321</v>
      </c>
      <c r="V7" s="673" t="s">
        <v>169</v>
      </c>
      <c r="W7" s="673" t="s">
        <v>322</v>
      </c>
      <c r="X7" s="673" t="s">
        <v>323</v>
      </c>
      <c r="Y7" s="674" t="s">
        <v>324</v>
      </c>
      <c r="Z7" s="673" t="s">
        <v>325</v>
      </c>
      <c r="AA7" s="673" t="s">
        <v>169</v>
      </c>
      <c r="AB7" s="1318"/>
      <c r="AC7" s="1318"/>
    </row>
    <row r="8" spans="1:34" s="208" customFormat="1" ht="19.5" customHeight="1">
      <c r="A8" s="1204" t="s">
        <v>52</v>
      </c>
      <c r="B8" s="1204"/>
      <c r="C8" s="846">
        <f t="shared" ref="C8:L8" si="0">C37+C65</f>
        <v>456</v>
      </c>
      <c r="D8" s="846">
        <f t="shared" si="0"/>
        <v>385</v>
      </c>
      <c r="E8" s="846">
        <f t="shared" si="0"/>
        <v>716</v>
      </c>
      <c r="F8" s="846">
        <f t="shared" si="0"/>
        <v>1557</v>
      </c>
      <c r="G8" s="846">
        <f t="shared" si="0"/>
        <v>54288</v>
      </c>
      <c r="H8" s="846">
        <f t="shared" si="0"/>
        <v>52337</v>
      </c>
      <c r="I8" s="846">
        <f t="shared" si="0"/>
        <v>106625</v>
      </c>
      <c r="J8" s="846">
        <f t="shared" si="0"/>
        <v>318147</v>
      </c>
      <c r="K8" s="846">
        <f t="shared" si="0"/>
        <v>283463</v>
      </c>
      <c r="L8" s="846">
        <f t="shared" si="0"/>
        <v>601610</v>
      </c>
      <c r="M8" s="1158" t="s">
        <v>583</v>
      </c>
      <c r="N8" s="1158"/>
      <c r="O8" s="1330" t="s">
        <v>52</v>
      </c>
      <c r="P8" s="1330"/>
      <c r="Q8" s="638">
        <f t="shared" ref="Q8:AA8" si="1">Q37+Q65</f>
        <v>6918</v>
      </c>
      <c r="R8" s="638">
        <f t="shared" si="1"/>
        <v>7920</v>
      </c>
      <c r="S8" s="638">
        <f t="shared" si="1"/>
        <v>14838</v>
      </c>
      <c r="T8" s="638">
        <f t="shared" si="1"/>
        <v>1163</v>
      </c>
      <c r="U8" s="638">
        <f t="shared" si="1"/>
        <v>394</v>
      </c>
      <c r="V8" s="638">
        <f t="shared" si="1"/>
        <v>1557</v>
      </c>
      <c r="W8" s="638">
        <f t="shared" si="1"/>
        <v>1111</v>
      </c>
      <c r="X8" s="638">
        <f t="shared" si="1"/>
        <v>393</v>
      </c>
      <c r="Y8" s="638">
        <f t="shared" si="1"/>
        <v>52</v>
      </c>
      <c r="Z8" s="638">
        <f t="shared" si="1"/>
        <v>1</v>
      </c>
      <c r="AA8" s="638">
        <f t="shared" si="1"/>
        <v>1557</v>
      </c>
      <c r="AB8" s="1310" t="s">
        <v>583</v>
      </c>
      <c r="AC8" s="1310"/>
    </row>
    <row r="9" spans="1:34" ht="19.5" customHeight="1">
      <c r="A9" s="161" t="s">
        <v>53</v>
      </c>
      <c r="B9" s="161"/>
      <c r="C9" s="847">
        <f t="shared" ref="C9:L9" si="2">C38+C66</f>
        <v>383</v>
      </c>
      <c r="D9" s="847">
        <f t="shared" si="2"/>
        <v>366</v>
      </c>
      <c r="E9" s="847">
        <f t="shared" si="2"/>
        <v>575</v>
      </c>
      <c r="F9" s="847">
        <f t="shared" si="2"/>
        <v>1324</v>
      </c>
      <c r="G9" s="847">
        <f t="shared" si="2"/>
        <v>34359</v>
      </c>
      <c r="H9" s="847">
        <f t="shared" si="2"/>
        <v>31718</v>
      </c>
      <c r="I9" s="847">
        <f t="shared" si="2"/>
        <v>66077</v>
      </c>
      <c r="J9" s="847">
        <f t="shared" si="2"/>
        <v>182168</v>
      </c>
      <c r="K9" s="847">
        <f t="shared" si="2"/>
        <v>163455</v>
      </c>
      <c r="L9" s="847">
        <f t="shared" si="2"/>
        <v>345623</v>
      </c>
      <c r="M9" s="1159" t="s">
        <v>284</v>
      </c>
      <c r="N9" s="1159"/>
      <c r="O9" s="675" t="s">
        <v>53</v>
      </c>
      <c r="P9" s="675"/>
      <c r="Q9" s="639">
        <f t="shared" ref="Q9:AA9" si="3">Q38+Q66</f>
        <v>5333</v>
      </c>
      <c r="R9" s="639">
        <f t="shared" si="3"/>
        <v>8513</v>
      </c>
      <c r="S9" s="639">
        <f t="shared" si="3"/>
        <v>13846</v>
      </c>
      <c r="T9" s="639">
        <f t="shared" si="3"/>
        <v>969</v>
      </c>
      <c r="U9" s="639">
        <f t="shared" si="3"/>
        <v>355</v>
      </c>
      <c r="V9" s="639">
        <f t="shared" si="3"/>
        <v>1324</v>
      </c>
      <c r="W9" s="639">
        <f t="shared" si="3"/>
        <v>559</v>
      </c>
      <c r="X9" s="639">
        <f t="shared" si="3"/>
        <v>28</v>
      </c>
      <c r="Y9" s="639">
        <f t="shared" si="3"/>
        <v>734</v>
      </c>
      <c r="Z9" s="639">
        <f t="shared" si="3"/>
        <v>3</v>
      </c>
      <c r="AA9" s="639">
        <f t="shared" si="3"/>
        <v>1324</v>
      </c>
      <c r="AB9" s="1311" t="s">
        <v>284</v>
      </c>
      <c r="AC9" s="1311"/>
      <c r="AD9" s="208"/>
    </row>
    <row r="10" spans="1:34" ht="19.5" customHeight="1">
      <c r="A10" s="161" t="s">
        <v>54</v>
      </c>
      <c r="B10" s="161"/>
      <c r="C10" s="848">
        <f t="shared" ref="C10:L10" si="4">C39+C67</f>
        <v>119</v>
      </c>
      <c r="D10" s="848">
        <f t="shared" si="4"/>
        <v>93</v>
      </c>
      <c r="E10" s="848">
        <f t="shared" si="4"/>
        <v>840</v>
      </c>
      <c r="F10" s="848">
        <f t="shared" si="4"/>
        <v>1052</v>
      </c>
      <c r="G10" s="848">
        <f t="shared" si="4"/>
        <v>23661</v>
      </c>
      <c r="H10" s="848">
        <f t="shared" si="4"/>
        <v>22713</v>
      </c>
      <c r="I10" s="848">
        <f t="shared" si="4"/>
        <v>46374</v>
      </c>
      <c r="J10" s="848">
        <f t="shared" si="4"/>
        <v>137291</v>
      </c>
      <c r="K10" s="848">
        <f t="shared" si="4"/>
        <v>126795</v>
      </c>
      <c r="L10" s="848">
        <f t="shared" si="4"/>
        <v>264086</v>
      </c>
      <c r="M10" s="1159" t="s">
        <v>175</v>
      </c>
      <c r="N10" s="1159"/>
      <c r="O10" s="675" t="s">
        <v>54</v>
      </c>
      <c r="P10" s="675"/>
      <c r="Q10" s="637">
        <f t="shared" ref="Q10:AA10" si="5">Q39+Q67</f>
        <v>3691</v>
      </c>
      <c r="R10" s="637">
        <f t="shared" si="5"/>
        <v>6348</v>
      </c>
      <c r="S10" s="637">
        <f t="shared" si="5"/>
        <v>10039</v>
      </c>
      <c r="T10" s="637">
        <f t="shared" si="5"/>
        <v>750</v>
      </c>
      <c r="U10" s="637">
        <f t="shared" si="5"/>
        <v>302</v>
      </c>
      <c r="V10" s="637">
        <f t="shared" si="5"/>
        <v>1052</v>
      </c>
      <c r="W10" s="637">
        <f t="shared" si="5"/>
        <v>507</v>
      </c>
      <c r="X10" s="637">
        <f t="shared" si="5"/>
        <v>20</v>
      </c>
      <c r="Y10" s="637">
        <f t="shared" si="5"/>
        <v>522</v>
      </c>
      <c r="Z10" s="637">
        <f t="shared" si="5"/>
        <v>3</v>
      </c>
      <c r="AA10" s="637">
        <f t="shared" si="5"/>
        <v>1052</v>
      </c>
      <c r="AB10" s="1311" t="s">
        <v>175</v>
      </c>
      <c r="AC10" s="1311"/>
      <c r="AD10" s="208"/>
    </row>
    <row r="11" spans="1:34" ht="19.5" customHeight="1">
      <c r="A11" s="161" t="s">
        <v>55</v>
      </c>
      <c r="B11" s="161"/>
      <c r="C11" s="848">
        <f t="shared" ref="C11:L11" si="6">C40+C68</f>
        <v>142</v>
      </c>
      <c r="D11" s="848">
        <f t="shared" si="6"/>
        <v>140</v>
      </c>
      <c r="E11" s="848">
        <f t="shared" si="6"/>
        <v>681</v>
      </c>
      <c r="F11" s="848">
        <f t="shared" si="6"/>
        <v>963</v>
      </c>
      <c r="G11" s="848">
        <f t="shared" si="6"/>
        <v>25080</v>
      </c>
      <c r="H11" s="848">
        <f t="shared" si="6"/>
        <v>24503</v>
      </c>
      <c r="I11" s="848">
        <f t="shared" si="6"/>
        <v>49583</v>
      </c>
      <c r="J11" s="848">
        <f t="shared" si="6"/>
        <v>158185</v>
      </c>
      <c r="K11" s="848">
        <f t="shared" si="6"/>
        <v>147051</v>
      </c>
      <c r="L11" s="848">
        <f t="shared" si="6"/>
        <v>305236</v>
      </c>
      <c r="M11" s="1178" t="s">
        <v>676</v>
      </c>
      <c r="N11" s="1178"/>
      <c r="O11" s="675" t="s">
        <v>55</v>
      </c>
      <c r="P11" s="675"/>
      <c r="Q11" s="637">
        <f t="shared" ref="Q11:AA11" si="7">Q40+Q68</f>
        <v>6401</v>
      </c>
      <c r="R11" s="637">
        <f t="shared" si="7"/>
        <v>11242</v>
      </c>
      <c r="S11" s="637">
        <f t="shared" si="7"/>
        <v>17643</v>
      </c>
      <c r="T11" s="637">
        <f t="shared" si="7"/>
        <v>769</v>
      </c>
      <c r="U11" s="637">
        <f t="shared" si="7"/>
        <v>194</v>
      </c>
      <c r="V11" s="637">
        <f t="shared" si="7"/>
        <v>963</v>
      </c>
      <c r="W11" s="637">
        <f t="shared" si="7"/>
        <v>406</v>
      </c>
      <c r="X11" s="637">
        <f t="shared" si="7"/>
        <v>32</v>
      </c>
      <c r="Y11" s="637">
        <f t="shared" si="7"/>
        <v>525</v>
      </c>
      <c r="Z11" s="637">
        <f t="shared" si="7"/>
        <v>0</v>
      </c>
      <c r="AA11" s="637">
        <f t="shared" si="7"/>
        <v>963</v>
      </c>
      <c r="AB11" s="1178" t="s">
        <v>676</v>
      </c>
      <c r="AC11" s="1178"/>
      <c r="AD11" s="208"/>
    </row>
    <row r="12" spans="1:34" ht="19.5" customHeight="1">
      <c r="A12" s="1313" t="s">
        <v>326</v>
      </c>
      <c r="B12" s="382" t="s">
        <v>270</v>
      </c>
      <c r="C12" s="848">
        <f t="shared" ref="C12:L12" si="8">C41+C69</f>
        <v>75</v>
      </c>
      <c r="D12" s="848">
        <f t="shared" si="8"/>
        <v>85</v>
      </c>
      <c r="E12" s="848">
        <f t="shared" si="8"/>
        <v>241</v>
      </c>
      <c r="F12" s="848">
        <f t="shared" si="8"/>
        <v>401</v>
      </c>
      <c r="G12" s="848">
        <f t="shared" si="8"/>
        <v>19621</v>
      </c>
      <c r="H12" s="848">
        <f t="shared" si="8"/>
        <v>19419</v>
      </c>
      <c r="I12" s="848">
        <f t="shared" si="8"/>
        <v>39040</v>
      </c>
      <c r="J12" s="848">
        <f t="shared" si="8"/>
        <v>120237</v>
      </c>
      <c r="K12" s="848">
        <f t="shared" si="8"/>
        <v>118816</v>
      </c>
      <c r="L12" s="848">
        <f t="shared" si="8"/>
        <v>239053</v>
      </c>
      <c r="M12" s="399" t="s">
        <v>288</v>
      </c>
      <c r="N12" s="1163" t="s">
        <v>167</v>
      </c>
      <c r="O12" s="1326" t="s">
        <v>326</v>
      </c>
      <c r="P12" s="677" t="s">
        <v>270</v>
      </c>
      <c r="Q12" s="637">
        <f t="shared" ref="Q12:AA12" si="9">Q41+Q69</f>
        <v>1930</v>
      </c>
      <c r="R12" s="637">
        <f t="shared" si="9"/>
        <v>9230</v>
      </c>
      <c r="S12" s="637">
        <f t="shared" si="9"/>
        <v>11160</v>
      </c>
      <c r="T12" s="637">
        <f t="shared" si="9"/>
        <v>254</v>
      </c>
      <c r="U12" s="637">
        <f t="shared" si="9"/>
        <v>147</v>
      </c>
      <c r="V12" s="637">
        <f t="shared" si="9"/>
        <v>401</v>
      </c>
      <c r="W12" s="637">
        <f t="shared" si="9"/>
        <v>111</v>
      </c>
      <c r="X12" s="637">
        <f t="shared" si="9"/>
        <v>24</v>
      </c>
      <c r="Y12" s="637">
        <f t="shared" si="9"/>
        <v>265</v>
      </c>
      <c r="Z12" s="637">
        <f t="shared" si="9"/>
        <v>1</v>
      </c>
      <c r="AA12" s="637">
        <f t="shared" si="9"/>
        <v>401</v>
      </c>
      <c r="AB12" s="678" t="s">
        <v>288</v>
      </c>
      <c r="AC12" s="1321" t="s">
        <v>167</v>
      </c>
      <c r="AD12" s="208"/>
    </row>
    <row r="13" spans="1:34" ht="19.5" customHeight="1">
      <c r="A13" s="1313"/>
      <c r="B13" s="382" t="s">
        <v>271</v>
      </c>
      <c r="C13" s="848">
        <f t="shared" ref="C13:L13" si="10">C42+C70</f>
        <v>134</v>
      </c>
      <c r="D13" s="848">
        <f t="shared" si="10"/>
        <v>76</v>
      </c>
      <c r="E13" s="848">
        <f t="shared" si="10"/>
        <v>379</v>
      </c>
      <c r="F13" s="848">
        <f t="shared" si="10"/>
        <v>589</v>
      </c>
      <c r="G13" s="848">
        <f t="shared" si="10"/>
        <v>38265</v>
      </c>
      <c r="H13" s="848">
        <f t="shared" si="10"/>
        <v>37675</v>
      </c>
      <c r="I13" s="848">
        <f t="shared" si="10"/>
        <v>75940</v>
      </c>
      <c r="J13" s="848">
        <f t="shared" si="10"/>
        <v>233250</v>
      </c>
      <c r="K13" s="848">
        <f t="shared" si="10"/>
        <v>221182</v>
      </c>
      <c r="L13" s="848">
        <f t="shared" si="10"/>
        <v>454432</v>
      </c>
      <c r="M13" s="399" t="s">
        <v>289</v>
      </c>
      <c r="N13" s="1163"/>
      <c r="O13" s="1327"/>
      <c r="P13" s="677" t="s">
        <v>271</v>
      </c>
      <c r="Q13" s="637">
        <f t="shared" ref="Q13:AA13" si="11">Q42+Q70</f>
        <v>2940</v>
      </c>
      <c r="R13" s="637">
        <f t="shared" si="11"/>
        <v>9985</v>
      </c>
      <c r="S13" s="637">
        <f t="shared" si="11"/>
        <v>12925</v>
      </c>
      <c r="T13" s="637">
        <f t="shared" si="11"/>
        <v>387</v>
      </c>
      <c r="U13" s="637">
        <f t="shared" si="11"/>
        <v>202</v>
      </c>
      <c r="V13" s="637">
        <f t="shared" si="11"/>
        <v>589</v>
      </c>
      <c r="W13" s="637">
        <f t="shared" si="11"/>
        <v>150</v>
      </c>
      <c r="X13" s="637">
        <f t="shared" si="11"/>
        <v>21</v>
      </c>
      <c r="Y13" s="637">
        <f t="shared" si="11"/>
        <v>418</v>
      </c>
      <c r="Z13" s="637">
        <f t="shared" si="11"/>
        <v>0</v>
      </c>
      <c r="AA13" s="637">
        <f t="shared" si="11"/>
        <v>589</v>
      </c>
      <c r="AB13" s="678" t="s">
        <v>289</v>
      </c>
      <c r="AC13" s="1322"/>
      <c r="AD13" s="208"/>
    </row>
    <row r="14" spans="1:34" ht="19.5" customHeight="1">
      <c r="A14" s="1313"/>
      <c r="B14" s="382" t="s">
        <v>272</v>
      </c>
      <c r="C14" s="848">
        <f t="shared" ref="C14:L14" si="12">C43+C71</f>
        <v>156</v>
      </c>
      <c r="D14" s="848">
        <f t="shared" si="12"/>
        <v>139</v>
      </c>
      <c r="E14" s="848">
        <f t="shared" si="12"/>
        <v>67</v>
      </c>
      <c r="F14" s="848">
        <f t="shared" si="12"/>
        <v>362</v>
      </c>
      <c r="G14" s="848">
        <f t="shared" si="12"/>
        <v>16803</v>
      </c>
      <c r="H14" s="848">
        <f t="shared" si="12"/>
        <v>17122</v>
      </c>
      <c r="I14" s="848">
        <f t="shared" si="12"/>
        <v>33925</v>
      </c>
      <c r="J14" s="848">
        <f t="shared" si="12"/>
        <v>104802</v>
      </c>
      <c r="K14" s="848">
        <f t="shared" si="12"/>
        <v>101386</v>
      </c>
      <c r="L14" s="848">
        <f t="shared" si="12"/>
        <v>206188</v>
      </c>
      <c r="M14" s="399" t="s">
        <v>290</v>
      </c>
      <c r="N14" s="1163"/>
      <c r="O14" s="1327"/>
      <c r="P14" s="677" t="s">
        <v>272</v>
      </c>
      <c r="Q14" s="637">
        <f t="shared" ref="Q14:AA14" si="13">Q43+Q71</f>
        <v>2477</v>
      </c>
      <c r="R14" s="637">
        <f t="shared" si="13"/>
        <v>5336</v>
      </c>
      <c r="S14" s="637">
        <f t="shared" si="13"/>
        <v>7813</v>
      </c>
      <c r="T14" s="637">
        <f t="shared" si="13"/>
        <v>230</v>
      </c>
      <c r="U14" s="637">
        <f t="shared" si="13"/>
        <v>132</v>
      </c>
      <c r="V14" s="637">
        <f t="shared" si="13"/>
        <v>362</v>
      </c>
      <c r="W14" s="637">
        <f t="shared" si="13"/>
        <v>64</v>
      </c>
      <c r="X14" s="637">
        <f t="shared" si="13"/>
        <v>40</v>
      </c>
      <c r="Y14" s="637">
        <f t="shared" si="13"/>
        <v>258</v>
      </c>
      <c r="Z14" s="637">
        <f t="shared" si="13"/>
        <v>0</v>
      </c>
      <c r="AA14" s="637">
        <f t="shared" si="13"/>
        <v>362</v>
      </c>
      <c r="AB14" s="678" t="s">
        <v>290</v>
      </c>
      <c r="AC14" s="1322"/>
      <c r="AD14" s="208"/>
    </row>
    <row r="15" spans="1:34" ht="19.5" customHeight="1">
      <c r="A15" s="1313"/>
      <c r="B15" s="382" t="s">
        <v>267</v>
      </c>
      <c r="C15" s="848">
        <f t="shared" ref="C15:L15" si="14">C44+C72</f>
        <v>36</v>
      </c>
      <c r="D15" s="848">
        <f t="shared" si="14"/>
        <v>36</v>
      </c>
      <c r="E15" s="848">
        <f t="shared" si="14"/>
        <v>239</v>
      </c>
      <c r="F15" s="848">
        <f t="shared" si="14"/>
        <v>311</v>
      </c>
      <c r="G15" s="848">
        <f t="shared" si="14"/>
        <v>12666</v>
      </c>
      <c r="H15" s="848">
        <f t="shared" si="14"/>
        <v>12447</v>
      </c>
      <c r="I15" s="848">
        <f t="shared" si="14"/>
        <v>25113</v>
      </c>
      <c r="J15" s="848">
        <f t="shared" si="14"/>
        <v>79066</v>
      </c>
      <c r="K15" s="848">
        <f t="shared" si="14"/>
        <v>73194</v>
      </c>
      <c r="L15" s="848">
        <f t="shared" si="14"/>
        <v>152260</v>
      </c>
      <c r="M15" s="399" t="s">
        <v>291</v>
      </c>
      <c r="N15" s="1163"/>
      <c r="O15" s="1327"/>
      <c r="P15" s="677" t="s">
        <v>267</v>
      </c>
      <c r="Q15" s="637">
        <f t="shared" ref="Q15:AA15" si="15">Q44+Q72</f>
        <v>2016</v>
      </c>
      <c r="R15" s="637">
        <f t="shared" si="15"/>
        <v>7704</v>
      </c>
      <c r="S15" s="637">
        <f t="shared" si="15"/>
        <v>9720</v>
      </c>
      <c r="T15" s="637">
        <f t="shared" si="15"/>
        <v>263</v>
      </c>
      <c r="U15" s="637">
        <f t="shared" si="15"/>
        <v>48</v>
      </c>
      <c r="V15" s="637">
        <f t="shared" si="15"/>
        <v>311</v>
      </c>
      <c r="W15" s="637">
        <f t="shared" si="15"/>
        <v>185</v>
      </c>
      <c r="X15" s="637">
        <f t="shared" si="15"/>
        <v>3</v>
      </c>
      <c r="Y15" s="637">
        <f t="shared" si="15"/>
        <v>123</v>
      </c>
      <c r="Z15" s="637">
        <f t="shared" si="15"/>
        <v>0</v>
      </c>
      <c r="AA15" s="637">
        <f t="shared" si="15"/>
        <v>311</v>
      </c>
      <c r="AB15" s="678" t="s">
        <v>291</v>
      </c>
      <c r="AC15" s="1322"/>
      <c r="AD15" s="208"/>
    </row>
    <row r="16" spans="1:34" ht="19.5" customHeight="1">
      <c r="A16" s="1313"/>
      <c r="B16" s="382" t="s">
        <v>268</v>
      </c>
      <c r="C16" s="848">
        <f t="shared" ref="C16:L16" si="16">C45+C73</f>
        <v>51</v>
      </c>
      <c r="D16" s="848">
        <f t="shared" si="16"/>
        <v>28</v>
      </c>
      <c r="E16" s="848">
        <f t="shared" si="16"/>
        <v>484</v>
      </c>
      <c r="F16" s="848">
        <f t="shared" si="16"/>
        <v>563</v>
      </c>
      <c r="G16" s="848">
        <f t="shared" si="16"/>
        <v>23175</v>
      </c>
      <c r="H16" s="848">
        <f t="shared" si="16"/>
        <v>22274</v>
      </c>
      <c r="I16" s="848">
        <f t="shared" si="16"/>
        <v>45449</v>
      </c>
      <c r="J16" s="848">
        <f t="shared" si="16"/>
        <v>149741</v>
      </c>
      <c r="K16" s="848">
        <f t="shared" si="16"/>
        <v>139756</v>
      </c>
      <c r="L16" s="848">
        <f t="shared" si="16"/>
        <v>289497</v>
      </c>
      <c r="M16" s="399" t="s">
        <v>292</v>
      </c>
      <c r="N16" s="1163"/>
      <c r="O16" s="1327"/>
      <c r="P16" s="677" t="s">
        <v>268</v>
      </c>
      <c r="Q16" s="637">
        <f t="shared" ref="Q16:AA16" si="17">Q45+Q73</f>
        <v>2768</v>
      </c>
      <c r="R16" s="637">
        <f t="shared" si="17"/>
        <v>10789</v>
      </c>
      <c r="S16" s="637">
        <f t="shared" si="17"/>
        <v>13557</v>
      </c>
      <c r="T16" s="637">
        <f t="shared" si="17"/>
        <v>408</v>
      </c>
      <c r="U16" s="637">
        <f t="shared" si="17"/>
        <v>155</v>
      </c>
      <c r="V16" s="637">
        <f t="shared" si="17"/>
        <v>563</v>
      </c>
      <c r="W16" s="637">
        <f t="shared" si="17"/>
        <v>212</v>
      </c>
      <c r="X16" s="637">
        <f t="shared" si="17"/>
        <v>7</v>
      </c>
      <c r="Y16" s="637">
        <f t="shared" si="17"/>
        <v>344</v>
      </c>
      <c r="Z16" s="637">
        <f t="shared" si="17"/>
        <v>0</v>
      </c>
      <c r="AA16" s="637">
        <f t="shared" si="17"/>
        <v>563</v>
      </c>
      <c r="AB16" s="678" t="s">
        <v>292</v>
      </c>
      <c r="AC16" s="1322"/>
      <c r="AD16" s="208"/>
    </row>
    <row r="17" spans="1:31" ht="19.5" customHeight="1">
      <c r="A17" s="1313"/>
      <c r="B17" s="382" t="s">
        <v>269</v>
      </c>
      <c r="C17" s="848">
        <f t="shared" ref="C17:L17" si="18">C46+C74</f>
        <v>71</v>
      </c>
      <c r="D17" s="848">
        <f t="shared" si="18"/>
        <v>75</v>
      </c>
      <c r="E17" s="848">
        <f t="shared" si="18"/>
        <v>171</v>
      </c>
      <c r="F17" s="848">
        <f t="shared" si="18"/>
        <v>317</v>
      </c>
      <c r="G17" s="848">
        <f t="shared" si="18"/>
        <v>16238</v>
      </c>
      <c r="H17" s="848">
        <f t="shared" si="18"/>
        <v>15755</v>
      </c>
      <c r="I17" s="848">
        <f t="shared" si="18"/>
        <v>31993</v>
      </c>
      <c r="J17" s="848">
        <f t="shared" si="18"/>
        <v>105472</v>
      </c>
      <c r="K17" s="848">
        <f t="shared" si="18"/>
        <v>98866</v>
      </c>
      <c r="L17" s="848">
        <f t="shared" si="18"/>
        <v>204338</v>
      </c>
      <c r="M17" s="399" t="s">
        <v>293</v>
      </c>
      <c r="N17" s="1163"/>
      <c r="O17" s="1328"/>
      <c r="P17" s="677" t="s">
        <v>269</v>
      </c>
      <c r="Q17" s="637">
        <f t="shared" ref="Q17:AA17" si="19">Q46+Q74</f>
        <v>2360</v>
      </c>
      <c r="R17" s="637">
        <f t="shared" si="19"/>
        <v>6236</v>
      </c>
      <c r="S17" s="637">
        <f t="shared" si="19"/>
        <v>8596</v>
      </c>
      <c r="T17" s="637">
        <f t="shared" si="19"/>
        <v>261</v>
      </c>
      <c r="U17" s="637">
        <f t="shared" si="19"/>
        <v>56</v>
      </c>
      <c r="V17" s="637">
        <f t="shared" si="19"/>
        <v>317</v>
      </c>
      <c r="W17" s="637">
        <f t="shared" si="19"/>
        <v>109</v>
      </c>
      <c r="X17" s="637">
        <f t="shared" si="19"/>
        <v>9</v>
      </c>
      <c r="Y17" s="637">
        <f t="shared" si="19"/>
        <v>197</v>
      </c>
      <c r="Z17" s="637">
        <f t="shared" si="19"/>
        <v>2</v>
      </c>
      <c r="AA17" s="637">
        <f t="shared" si="19"/>
        <v>317</v>
      </c>
      <c r="AB17" s="678" t="s">
        <v>293</v>
      </c>
      <c r="AC17" s="1323"/>
      <c r="AD17" s="208"/>
      <c r="AE17" s="208"/>
    </row>
    <row r="18" spans="1:31" ht="19.5" customHeight="1">
      <c r="A18" s="1171" t="s">
        <v>63</v>
      </c>
      <c r="B18" s="1171"/>
      <c r="C18" s="848">
        <f t="shared" ref="C18:L18" si="20">C47+C75</f>
        <v>467</v>
      </c>
      <c r="D18" s="848">
        <f t="shared" si="20"/>
        <v>427</v>
      </c>
      <c r="E18" s="848">
        <f t="shared" si="20"/>
        <v>366</v>
      </c>
      <c r="F18" s="848">
        <f t="shared" si="20"/>
        <v>1260</v>
      </c>
      <c r="G18" s="848">
        <f t="shared" si="20"/>
        <v>34321</v>
      </c>
      <c r="H18" s="848">
        <f t="shared" si="20"/>
        <v>33049</v>
      </c>
      <c r="I18" s="848">
        <f t="shared" si="20"/>
        <v>67370</v>
      </c>
      <c r="J18" s="848">
        <f t="shared" si="20"/>
        <v>203207</v>
      </c>
      <c r="K18" s="848">
        <f t="shared" si="20"/>
        <v>188818</v>
      </c>
      <c r="L18" s="848">
        <f t="shared" si="20"/>
        <v>392025</v>
      </c>
      <c r="M18" s="1159" t="s">
        <v>281</v>
      </c>
      <c r="N18" s="1159"/>
      <c r="O18" s="1325" t="s">
        <v>63</v>
      </c>
      <c r="P18" s="1325"/>
      <c r="Q18" s="637">
        <f t="shared" ref="Q18:AA18" si="21">Q47+Q75</f>
        <v>7499</v>
      </c>
      <c r="R18" s="637">
        <f t="shared" si="21"/>
        <v>10667</v>
      </c>
      <c r="S18" s="637">
        <f t="shared" si="21"/>
        <v>18166</v>
      </c>
      <c r="T18" s="637">
        <f t="shared" si="21"/>
        <v>845</v>
      </c>
      <c r="U18" s="637">
        <f t="shared" si="21"/>
        <v>415</v>
      </c>
      <c r="V18" s="637">
        <f t="shared" si="21"/>
        <v>1260</v>
      </c>
      <c r="W18" s="637">
        <f t="shared" si="21"/>
        <v>519</v>
      </c>
      <c r="X18" s="637">
        <f t="shared" si="21"/>
        <v>77</v>
      </c>
      <c r="Y18" s="637">
        <f t="shared" si="21"/>
        <v>661</v>
      </c>
      <c r="Z18" s="637">
        <f t="shared" si="21"/>
        <v>3</v>
      </c>
      <c r="AA18" s="637">
        <f t="shared" si="21"/>
        <v>1260</v>
      </c>
      <c r="AB18" s="1311" t="s">
        <v>281</v>
      </c>
      <c r="AC18" s="1312"/>
      <c r="AD18" s="208"/>
    </row>
    <row r="19" spans="1:31" ht="19.5" customHeight="1">
      <c r="A19" s="1170" t="s">
        <v>64</v>
      </c>
      <c r="B19" s="1170"/>
      <c r="C19" s="848">
        <f t="shared" ref="C19:L19" si="22">C48+C76</f>
        <v>302</v>
      </c>
      <c r="D19" s="848">
        <f t="shared" si="22"/>
        <v>291</v>
      </c>
      <c r="E19" s="848">
        <f t="shared" si="22"/>
        <v>350</v>
      </c>
      <c r="F19" s="848">
        <f t="shared" si="22"/>
        <v>943</v>
      </c>
      <c r="G19" s="848">
        <f t="shared" si="22"/>
        <v>33475</v>
      </c>
      <c r="H19" s="848">
        <f t="shared" si="22"/>
        <v>32400</v>
      </c>
      <c r="I19" s="848">
        <f t="shared" si="22"/>
        <v>65875</v>
      </c>
      <c r="J19" s="848">
        <f t="shared" si="22"/>
        <v>212368</v>
      </c>
      <c r="K19" s="848">
        <f t="shared" si="22"/>
        <v>196971</v>
      </c>
      <c r="L19" s="848">
        <f t="shared" si="22"/>
        <v>409339</v>
      </c>
      <c r="M19" s="1159" t="s">
        <v>177</v>
      </c>
      <c r="N19" s="1159"/>
      <c r="O19" s="1324" t="s">
        <v>64</v>
      </c>
      <c r="P19" s="1324"/>
      <c r="Q19" s="637">
        <f t="shared" ref="Q19:AA19" si="23">Q48+Q76</f>
        <v>6076</v>
      </c>
      <c r="R19" s="637">
        <f t="shared" si="23"/>
        <v>11423</v>
      </c>
      <c r="S19" s="637">
        <f t="shared" si="23"/>
        <v>17499</v>
      </c>
      <c r="T19" s="637">
        <f t="shared" si="23"/>
        <v>657</v>
      </c>
      <c r="U19" s="637">
        <f t="shared" si="23"/>
        <v>286</v>
      </c>
      <c r="V19" s="637">
        <f t="shared" si="23"/>
        <v>943</v>
      </c>
      <c r="W19" s="637">
        <f t="shared" si="23"/>
        <v>222</v>
      </c>
      <c r="X19" s="637">
        <f t="shared" si="23"/>
        <v>14</v>
      </c>
      <c r="Y19" s="637">
        <f t="shared" si="23"/>
        <v>707</v>
      </c>
      <c r="Z19" s="637">
        <f t="shared" si="23"/>
        <v>0</v>
      </c>
      <c r="AA19" s="637">
        <f t="shared" si="23"/>
        <v>943</v>
      </c>
      <c r="AB19" s="1311" t="s">
        <v>177</v>
      </c>
      <c r="AC19" s="1312"/>
      <c r="AD19" s="208"/>
    </row>
    <row r="20" spans="1:31" ht="19.5" customHeight="1">
      <c r="A20" s="1170" t="s">
        <v>65</v>
      </c>
      <c r="B20" s="1170"/>
      <c r="C20" s="848">
        <f t="shared" ref="C20:L20" si="24">C49+C77</f>
        <v>256</v>
      </c>
      <c r="D20" s="848">
        <f t="shared" si="24"/>
        <v>237</v>
      </c>
      <c r="E20" s="848">
        <f t="shared" si="24"/>
        <v>75</v>
      </c>
      <c r="F20" s="848">
        <f t="shared" si="24"/>
        <v>568</v>
      </c>
      <c r="G20" s="848">
        <f t="shared" si="24"/>
        <v>19408</v>
      </c>
      <c r="H20" s="848">
        <f t="shared" si="24"/>
        <v>19934</v>
      </c>
      <c r="I20" s="848">
        <f t="shared" si="24"/>
        <v>39342</v>
      </c>
      <c r="J20" s="848">
        <f t="shared" si="24"/>
        <v>136985</v>
      </c>
      <c r="K20" s="848">
        <f t="shared" si="24"/>
        <v>129020</v>
      </c>
      <c r="L20" s="848">
        <f t="shared" si="24"/>
        <v>266005</v>
      </c>
      <c r="M20" s="1159" t="s">
        <v>178</v>
      </c>
      <c r="N20" s="1159"/>
      <c r="O20" s="1324" t="s">
        <v>65</v>
      </c>
      <c r="P20" s="1324"/>
      <c r="Q20" s="637">
        <f t="shared" ref="Q20:AA20" si="25">Q49+Q77</f>
        <v>3111</v>
      </c>
      <c r="R20" s="637">
        <f t="shared" si="25"/>
        <v>7892</v>
      </c>
      <c r="S20" s="637">
        <f t="shared" si="25"/>
        <v>11003</v>
      </c>
      <c r="T20" s="637">
        <f t="shared" si="25"/>
        <v>317</v>
      </c>
      <c r="U20" s="637">
        <f t="shared" si="25"/>
        <v>251</v>
      </c>
      <c r="V20" s="637">
        <f t="shared" si="25"/>
        <v>568</v>
      </c>
      <c r="W20" s="637">
        <f t="shared" si="25"/>
        <v>80</v>
      </c>
      <c r="X20" s="637">
        <f t="shared" si="25"/>
        <v>28</v>
      </c>
      <c r="Y20" s="637">
        <f t="shared" si="25"/>
        <v>460</v>
      </c>
      <c r="Z20" s="637">
        <f t="shared" si="25"/>
        <v>0</v>
      </c>
      <c r="AA20" s="637">
        <f t="shared" si="25"/>
        <v>568</v>
      </c>
      <c r="AB20" s="1311" t="s">
        <v>178</v>
      </c>
      <c r="AC20" s="1312"/>
      <c r="AD20" s="208"/>
    </row>
    <row r="21" spans="1:31" ht="19.5" customHeight="1">
      <c r="A21" s="1170" t="s">
        <v>66</v>
      </c>
      <c r="B21" s="1170"/>
      <c r="C21" s="86">
        <f t="shared" ref="C21:L21" si="26">C50+C78</f>
        <v>266</v>
      </c>
      <c r="D21" s="86">
        <f t="shared" si="26"/>
        <v>259</v>
      </c>
      <c r="E21" s="86">
        <f t="shared" si="26"/>
        <v>134</v>
      </c>
      <c r="F21" s="86">
        <f t="shared" si="26"/>
        <v>659</v>
      </c>
      <c r="G21" s="86">
        <f t="shared" si="26"/>
        <v>22066</v>
      </c>
      <c r="H21" s="86">
        <f t="shared" si="26"/>
        <v>23552</v>
      </c>
      <c r="I21" s="86">
        <f t="shared" si="26"/>
        <v>45618</v>
      </c>
      <c r="J21" s="86">
        <f t="shared" si="26"/>
        <v>148379</v>
      </c>
      <c r="K21" s="86">
        <f t="shared" si="26"/>
        <v>143328</v>
      </c>
      <c r="L21" s="86">
        <f t="shared" si="26"/>
        <v>291707</v>
      </c>
      <c r="M21" s="1159" t="s">
        <v>285</v>
      </c>
      <c r="N21" s="1159"/>
      <c r="O21" s="1324" t="s">
        <v>66</v>
      </c>
      <c r="P21" s="1324"/>
      <c r="Q21" s="86">
        <f t="shared" ref="Q21:AA21" si="27">Q50+Q78</f>
        <v>4389</v>
      </c>
      <c r="R21" s="86">
        <f t="shared" si="27"/>
        <v>7544</v>
      </c>
      <c r="S21" s="86">
        <f t="shared" si="27"/>
        <v>11933</v>
      </c>
      <c r="T21" s="86">
        <f t="shared" si="27"/>
        <v>429</v>
      </c>
      <c r="U21" s="86">
        <f t="shared" si="27"/>
        <v>230</v>
      </c>
      <c r="V21" s="86">
        <f t="shared" si="27"/>
        <v>659</v>
      </c>
      <c r="W21" s="86">
        <f t="shared" si="27"/>
        <v>424</v>
      </c>
      <c r="X21" s="86">
        <f t="shared" si="27"/>
        <v>230</v>
      </c>
      <c r="Y21" s="86">
        <f t="shared" si="27"/>
        <v>5</v>
      </c>
      <c r="Z21" s="86">
        <f t="shared" si="27"/>
        <v>0</v>
      </c>
      <c r="AA21" s="86">
        <f t="shared" si="27"/>
        <v>659</v>
      </c>
      <c r="AB21" s="1311" t="s">
        <v>285</v>
      </c>
      <c r="AC21" s="1312"/>
      <c r="AD21" s="208"/>
    </row>
    <row r="22" spans="1:31" ht="19.5" customHeight="1">
      <c r="A22" s="1170" t="s">
        <v>133</v>
      </c>
      <c r="B22" s="1170"/>
      <c r="C22" s="848">
        <f t="shared" ref="C22:L22" si="28">C51+C79</f>
        <v>186</v>
      </c>
      <c r="D22" s="848">
        <f t="shared" si="28"/>
        <v>148</v>
      </c>
      <c r="E22" s="848">
        <f t="shared" si="28"/>
        <v>403</v>
      </c>
      <c r="F22" s="848">
        <f t="shared" si="28"/>
        <v>737</v>
      </c>
      <c r="G22" s="848">
        <f t="shared" si="28"/>
        <v>21291</v>
      </c>
      <c r="H22" s="848">
        <f t="shared" si="28"/>
        <v>19944</v>
      </c>
      <c r="I22" s="848">
        <f t="shared" si="28"/>
        <v>41235</v>
      </c>
      <c r="J22" s="848">
        <f t="shared" si="28"/>
        <v>132502</v>
      </c>
      <c r="K22" s="848">
        <f t="shared" si="28"/>
        <v>117680</v>
      </c>
      <c r="L22" s="848">
        <f t="shared" si="28"/>
        <v>250182</v>
      </c>
      <c r="M22" s="1178" t="s">
        <v>853</v>
      </c>
      <c r="N22" s="1178"/>
      <c r="O22" s="1324" t="s">
        <v>133</v>
      </c>
      <c r="P22" s="1324"/>
      <c r="Q22" s="637">
        <f t="shared" ref="Q22:AA22" si="29">Q51+Q79</f>
        <v>5059</v>
      </c>
      <c r="R22" s="637">
        <f t="shared" si="29"/>
        <v>8157</v>
      </c>
      <c r="S22" s="637">
        <f t="shared" si="29"/>
        <v>13216</v>
      </c>
      <c r="T22" s="637">
        <f t="shared" si="29"/>
        <v>554</v>
      </c>
      <c r="U22" s="637">
        <f t="shared" si="29"/>
        <v>183</v>
      </c>
      <c r="V22" s="637">
        <f t="shared" si="29"/>
        <v>737</v>
      </c>
      <c r="W22" s="637">
        <f t="shared" si="29"/>
        <v>332</v>
      </c>
      <c r="X22" s="637">
        <f t="shared" si="29"/>
        <v>8</v>
      </c>
      <c r="Y22" s="637">
        <f t="shared" si="29"/>
        <v>397</v>
      </c>
      <c r="Z22" s="637">
        <f t="shared" si="29"/>
        <v>0</v>
      </c>
      <c r="AA22" s="637">
        <f t="shared" si="29"/>
        <v>737</v>
      </c>
      <c r="AB22" s="1178" t="s">
        <v>853</v>
      </c>
      <c r="AC22" s="1178"/>
      <c r="AD22" s="208"/>
    </row>
    <row r="23" spans="1:31" ht="19.5" customHeight="1">
      <c r="A23" s="1170" t="s">
        <v>68</v>
      </c>
      <c r="B23" s="1170"/>
      <c r="C23" s="848">
        <f t="shared" ref="C23:L23" si="30">C52+C80</f>
        <v>102</v>
      </c>
      <c r="D23" s="848">
        <f t="shared" si="30"/>
        <v>93</v>
      </c>
      <c r="E23" s="848">
        <f t="shared" si="30"/>
        <v>321</v>
      </c>
      <c r="F23" s="848">
        <f t="shared" si="30"/>
        <v>516</v>
      </c>
      <c r="G23" s="848">
        <f t="shared" si="30"/>
        <v>14457</v>
      </c>
      <c r="H23" s="848">
        <f t="shared" si="30"/>
        <v>13790</v>
      </c>
      <c r="I23" s="848">
        <f t="shared" si="30"/>
        <v>28247</v>
      </c>
      <c r="J23" s="848">
        <f t="shared" si="30"/>
        <v>91756</v>
      </c>
      <c r="K23" s="848">
        <f t="shared" si="30"/>
        <v>80237</v>
      </c>
      <c r="L23" s="848">
        <f t="shared" si="30"/>
        <v>171993</v>
      </c>
      <c r="M23" s="1178" t="s">
        <v>287</v>
      </c>
      <c r="N23" s="1178"/>
      <c r="O23" s="1324" t="s">
        <v>68</v>
      </c>
      <c r="P23" s="1324"/>
      <c r="Q23" s="637">
        <f t="shared" ref="Q23:AA23" si="31">Q52+Q80</f>
        <v>3111</v>
      </c>
      <c r="R23" s="637">
        <f t="shared" si="31"/>
        <v>4930</v>
      </c>
      <c r="S23" s="637">
        <f t="shared" si="31"/>
        <v>8041</v>
      </c>
      <c r="T23" s="637">
        <f t="shared" si="31"/>
        <v>409</v>
      </c>
      <c r="U23" s="637">
        <f t="shared" si="31"/>
        <v>107</v>
      </c>
      <c r="V23" s="637">
        <f t="shared" si="31"/>
        <v>516</v>
      </c>
      <c r="W23" s="637">
        <f t="shared" si="31"/>
        <v>280</v>
      </c>
      <c r="X23" s="637">
        <f t="shared" si="31"/>
        <v>13</v>
      </c>
      <c r="Y23" s="637">
        <f t="shared" si="31"/>
        <v>223</v>
      </c>
      <c r="Z23" s="637">
        <f t="shared" si="31"/>
        <v>0</v>
      </c>
      <c r="AA23" s="637">
        <f t="shared" si="31"/>
        <v>516</v>
      </c>
      <c r="AB23" s="1178" t="s">
        <v>287</v>
      </c>
      <c r="AC23" s="1178"/>
      <c r="AD23" s="208"/>
    </row>
    <row r="24" spans="1:31" ht="19.5" customHeight="1">
      <c r="A24" s="1170" t="s">
        <v>69</v>
      </c>
      <c r="B24" s="1170"/>
      <c r="C24" s="848">
        <f t="shared" ref="C24:L24" si="32">C53+C81</f>
        <v>232</v>
      </c>
      <c r="D24" s="848">
        <f t="shared" si="32"/>
        <v>202</v>
      </c>
      <c r="E24" s="848">
        <f t="shared" si="32"/>
        <v>487</v>
      </c>
      <c r="F24" s="848">
        <f t="shared" si="32"/>
        <v>921</v>
      </c>
      <c r="G24" s="848">
        <f t="shared" si="32"/>
        <v>23471</v>
      </c>
      <c r="H24" s="848">
        <f t="shared" si="32"/>
        <v>22334</v>
      </c>
      <c r="I24" s="848">
        <f t="shared" si="32"/>
        <v>45805</v>
      </c>
      <c r="J24" s="848">
        <f t="shared" si="32"/>
        <v>146036</v>
      </c>
      <c r="K24" s="848">
        <f t="shared" si="32"/>
        <v>125515</v>
      </c>
      <c r="L24" s="848">
        <f t="shared" si="32"/>
        <v>271551</v>
      </c>
      <c r="M24" s="1178" t="s">
        <v>182</v>
      </c>
      <c r="N24" s="1178"/>
      <c r="O24" s="1324" t="s">
        <v>69</v>
      </c>
      <c r="P24" s="1324"/>
      <c r="Q24" s="637">
        <f t="shared" ref="Q24:AA24" si="33">Q53+Q81</f>
        <v>5567</v>
      </c>
      <c r="R24" s="637">
        <f t="shared" si="33"/>
        <v>8092</v>
      </c>
      <c r="S24" s="637">
        <f t="shared" si="33"/>
        <v>13659</v>
      </c>
      <c r="T24" s="637">
        <f t="shared" si="33"/>
        <v>700</v>
      </c>
      <c r="U24" s="637">
        <f t="shared" si="33"/>
        <v>221</v>
      </c>
      <c r="V24" s="637">
        <f t="shared" si="33"/>
        <v>921</v>
      </c>
      <c r="W24" s="637">
        <f t="shared" si="33"/>
        <v>470</v>
      </c>
      <c r="X24" s="637">
        <f t="shared" si="33"/>
        <v>21</v>
      </c>
      <c r="Y24" s="637">
        <f t="shared" si="33"/>
        <v>430</v>
      </c>
      <c r="Z24" s="637">
        <f t="shared" si="33"/>
        <v>0</v>
      </c>
      <c r="AA24" s="637">
        <f t="shared" si="33"/>
        <v>921</v>
      </c>
      <c r="AB24" s="1178" t="s">
        <v>182</v>
      </c>
      <c r="AC24" s="1178"/>
      <c r="AD24" s="208"/>
    </row>
    <row r="25" spans="1:31" ht="18.75" customHeight="1">
      <c r="A25" s="1170" t="s">
        <v>70</v>
      </c>
      <c r="B25" s="1170"/>
      <c r="C25" s="848">
        <f t="shared" ref="C25:L25" si="34">C54+C82</f>
        <v>380</v>
      </c>
      <c r="D25" s="848">
        <f t="shared" si="34"/>
        <v>335</v>
      </c>
      <c r="E25" s="848">
        <f t="shared" si="34"/>
        <v>639</v>
      </c>
      <c r="F25" s="848">
        <f t="shared" si="34"/>
        <v>1354</v>
      </c>
      <c r="G25" s="848">
        <f t="shared" si="34"/>
        <v>35275</v>
      </c>
      <c r="H25" s="848">
        <f t="shared" si="34"/>
        <v>33874</v>
      </c>
      <c r="I25" s="848">
        <f t="shared" si="34"/>
        <v>69149</v>
      </c>
      <c r="J25" s="848">
        <f t="shared" si="34"/>
        <v>220052</v>
      </c>
      <c r="K25" s="848">
        <f t="shared" si="34"/>
        <v>196621</v>
      </c>
      <c r="L25" s="848">
        <f t="shared" si="34"/>
        <v>416673</v>
      </c>
      <c r="M25" s="1178" t="s">
        <v>183</v>
      </c>
      <c r="N25" s="1178"/>
      <c r="O25" s="1324" t="s">
        <v>70</v>
      </c>
      <c r="P25" s="1324"/>
      <c r="Q25" s="637">
        <f t="shared" ref="Q25:AA25" si="35">Q54+Q82</f>
        <v>9667</v>
      </c>
      <c r="R25" s="637">
        <f t="shared" si="35"/>
        <v>12230</v>
      </c>
      <c r="S25" s="637">
        <f t="shared" si="35"/>
        <v>21897</v>
      </c>
      <c r="T25" s="637">
        <f t="shared" si="35"/>
        <v>944</v>
      </c>
      <c r="U25" s="637">
        <f t="shared" si="35"/>
        <v>410</v>
      </c>
      <c r="V25" s="637">
        <f t="shared" si="35"/>
        <v>1354</v>
      </c>
      <c r="W25" s="637">
        <f t="shared" si="35"/>
        <v>496</v>
      </c>
      <c r="X25" s="637">
        <f t="shared" si="35"/>
        <v>123</v>
      </c>
      <c r="Y25" s="637">
        <f t="shared" si="35"/>
        <v>731</v>
      </c>
      <c r="Z25" s="637">
        <f t="shared" si="35"/>
        <v>4</v>
      </c>
      <c r="AA25" s="637">
        <f t="shared" si="35"/>
        <v>1354</v>
      </c>
      <c r="AB25" s="1178" t="s">
        <v>183</v>
      </c>
      <c r="AC25" s="1178"/>
      <c r="AD25" s="208"/>
    </row>
    <row r="26" spans="1:31" ht="18.75" customHeight="1">
      <c r="A26" s="1170" t="s">
        <v>71</v>
      </c>
      <c r="B26" s="1170"/>
      <c r="C26" s="848">
        <f t="shared" ref="C26:L26" si="36">C55+C83</f>
        <v>196</v>
      </c>
      <c r="D26" s="848">
        <f t="shared" si="36"/>
        <v>174</v>
      </c>
      <c r="E26" s="848">
        <f t="shared" si="36"/>
        <v>318</v>
      </c>
      <c r="F26" s="848">
        <f t="shared" si="36"/>
        <v>688</v>
      </c>
      <c r="G26" s="848">
        <f t="shared" si="36"/>
        <v>32471</v>
      </c>
      <c r="H26" s="848">
        <f t="shared" si="36"/>
        <v>26654</v>
      </c>
      <c r="I26" s="848">
        <f t="shared" si="36"/>
        <v>59125</v>
      </c>
      <c r="J26" s="848">
        <f t="shared" si="36"/>
        <v>139850</v>
      </c>
      <c r="K26" s="848">
        <f t="shared" si="36"/>
        <v>105752</v>
      </c>
      <c r="L26" s="848">
        <f t="shared" si="36"/>
        <v>245602</v>
      </c>
      <c r="M26" s="1178" t="s">
        <v>671</v>
      </c>
      <c r="N26" s="1178"/>
      <c r="O26" s="1324" t="s">
        <v>71</v>
      </c>
      <c r="P26" s="1324"/>
      <c r="Q26" s="637">
        <f t="shared" ref="Q26:AA26" si="37">Q55+Q83</f>
        <v>5040</v>
      </c>
      <c r="R26" s="637">
        <f t="shared" si="37"/>
        <v>7308</v>
      </c>
      <c r="S26" s="637">
        <f t="shared" si="37"/>
        <v>12348</v>
      </c>
      <c r="T26" s="637">
        <f t="shared" si="37"/>
        <v>527</v>
      </c>
      <c r="U26" s="637">
        <f t="shared" si="37"/>
        <v>161</v>
      </c>
      <c r="V26" s="637">
        <f t="shared" si="37"/>
        <v>688</v>
      </c>
      <c r="W26" s="637">
        <f t="shared" si="37"/>
        <v>376</v>
      </c>
      <c r="X26" s="637">
        <f t="shared" si="37"/>
        <v>4</v>
      </c>
      <c r="Y26" s="637">
        <f t="shared" si="37"/>
        <v>306</v>
      </c>
      <c r="Z26" s="637">
        <f t="shared" si="37"/>
        <v>2</v>
      </c>
      <c r="AA26" s="637">
        <f t="shared" si="37"/>
        <v>688</v>
      </c>
      <c r="AB26" s="1178" t="s">
        <v>671</v>
      </c>
      <c r="AC26" s="1178"/>
      <c r="AD26" s="208"/>
    </row>
    <row r="27" spans="1:31" ht="18.75" customHeight="1" thickBot="1">
      <c r="A27" s="1172" t="s">
        <v>72</v>
      </c>
      <c r="B27" s="1172"/>
      <c r="C27" s="851">
        <f t="shared" ref="C27:L27" si="38">C56+C84</f>
        <v>499</v>
      </c>
      <c r="D27" s="851">
        <f t="shared" si="38"/>
        <v>402</v>
      </c>
      <c r="E27" s="851">
        <f t="shared" si="38"/>
        <v>298</v>
      </c>
      <c r="F27" s="851">
        <f t="shared" si="38"/>
        <v>1199</v>
      </c>
      <c r="G27" s="851">
        <f t="shared" si="38"/>
        <v>45075</v>
      </c>
      <c r="H27" s="851">
        <f t="shared" si="38"/>
        <v>48220</v>
      </c>
      <c r="I27" s="851">
        <f t="shared" si="38"/>
        <v>93295</v>
      </c>
      <c r="J27" s="851">
        <f t="shared" si="38"/>
        <v>279306</v>
      </c>
      <c r="K27" s="851">
        <f t="shared" si="38"/>
        <v>279783</v>
      </c>
      <c r="L27" s="851">
        <f t="shared" si="38"/>
        <v>559089</v>
      </c>
      <c r="M27" s="1203" t="s">
        <v>327</v>
      </c>
      <c r="N27" s="1203"/>
      <c r="O27" s="1338" t="s">
        <v>72</v>
      </c>
      <c r="P27" s="1338"/>
      <c r="Q27" s="641">
        <f t="shared" ref="Q27:AA27" si="39">Q56+Q84</f>
        <v>5599</v>
      </c>
      <c r="R27" s="641">
        <f t="shared" si="39"/>
        <v>14814</v>
      </c>
      <c r="S27" s="641">
        <f t="shared" si="39"/>
        <v>20413</v>
      </c>
      <c r="T27" s="641">
        <f t="shared" si="39"/>
        <v>719</v>
      </c>
      <c r="U27" s="641">
        <f t="shared" si="39"/>
        <v>480</v>
      </c>
      <c r="V27" s="641">
        <f t="shared" si="39"/>
        <v>1199</v>
      </c>
      <c r="W27" s="641">
        <f t="shared" si="39"/>
        <v>253</v>
      </c>
      <c r="X27" s="641">
        <f t="shared" si="39"/>
        <v>47</v>
      </c>
      <c r="Y27" s="641">
        <f t="shared" si="39"/>
        <v>899</v>
      </c>
      <c r="Z27" s="641">
        <f t="shared" si="39"/>
        <v>0</v>
      </c>
      <c r="AA27" s="641">
        <f t="shared" si="39"/>
        <v>1199</v>
      </c>
      <c r="AB27" s="1340" t="s">
        <v>327</v>
      </c>
      <c r="AC27" s="1340"/>
      <c r="AD27" s="208"/>
    </row>
    <row r="28" spans="1:31" ht="21" customHeight="1" thickBot="1">
      <c r="A28" s="1174" t="s">
        <v>32</v>
      </c>
      <c r="B28" s="1174"/>
      <c r="C28" s="849">
        <f t="shared" ref="C28:L28" si="40">C57+C85</f>
        <v>4509</v>
      </c>
      <c r="D28" s="849">
        <f t="shared" si="40"/>
        <v>3991</v>
      </c>
      <c r="E28" s="849">
        <f t="shared" si="40"/>
        <v>7784</v>
      </c>
      <c r="F28" s="849">
        <f t="shared" si="40"/>
        <v>16284</v>
      </c>
      <c r="G28" s="849">
        <f t="shared" si="40"/>
        <v>545466</v>
      </c>
      <c r="H28" s="849">
        <f t="shared" si="40"/>
        <v>529714</v>
      </c>
      <c r="I28" s="849">
        <f t="shared" si="40"/>
        <v>1075180</v>
      </c>
      <c r="J28" s="849">
        <f t="shared" si="40"/>
        <v>3298800</v>
      </c>
      <c r="K28" s="849">
        <f t="shared" si="40"/>
        <v>3037689</v>
      </c>
      <c r="L28" s="849">
        <f t="shared" si="40"/>
        <v>6336489</v>
      </c>
      <c r="M28" s="1175" t="s">
        <v>169</v>
      </c>
      <c r="N28" s="1175"/>
      <c r="O28" s="1174" t="s">
        <v>32</v>
      </c>
      <c r="P28" s="1174"/>
      <c r="Q28" s="636">
        <f t="shared" ref="Q28:AA28" si="41">Q57+Q85</f>
        <v>91952</v>
      </c>
      <c r="R28" s="636">
        <f t="shared" si="41"/>
        <v>176360</v>
      </c>
      <c r="S28" s="636">
        <f t="shared" si="41"/>
        <v>268312</v>
      </c>
      <c r="T28" s="636">
        <f t="shared" si="41"/>
        <v>11555</v>
      </c>
      <c r="U28" s="636">
        <f t="shared" si="41"/>
        <v>4729</v>
      </c>
      <c r="V28" s="636">
        <f t="shared" si="41"/>
        <v>16284</v>
      </c>
      <c r="W28" s="636">
        <f t="shared" si="41"/>
        <v>6866</v>
      </c>
      <c r="X28" s="636">
        <f t="shared" si="41"/>
        <v>1142</v>
      </c>
      <c r="Y28" s="636">
        <f t="shared" si="41"/>
        <v>8257</v>
      </c>
      <c r="Z28" s="636">
        <f t="shared" si="41"/>
        <v>19</v>
      </c>
      <c r="AA28" s="636">
        <f t="shared" si="41"/>
        <v>16284</v>
      </c>
      <c r="AB28" s="1342" t="s">
        <v>169</v>
      </c>
      <c r="AC28" s="1342"/>
      <c r="AD28" s="208"/>
    </row>
    <row r="29" spans="1:31" ht="15.75" customHeight="1" thickTop="1">
      <c r="A29" s="543"/>
      <c r="B29" s="543"/>
      <c r="C29" s="544"/>
      <c r="D29" s="544"/>
      <c r="E29" s="544"/>
      <c r="F29" s="544"/>
      <c r="G29" s="544"/>
      <c r="H29" s="544"/>
      <c r="I29" s="544"/>
      <c r="J29" s="544"/>
      <c r="K29" s="544"/>
      <c r="L29" s="544"/>
      <c r="M29" s="546"/>
      <c r="N29" s="546"/>
      <c r="O29" s="679"/>
      <c r="P29" s="679"/>
      <c r="Q29" s="679"/>
      <c r="R29" s="679"/>
      <c r="S29" s="679"/>
      <c r="T29" s="679"/>
      <c r="U29" s="679"/>
      <c r="V29" s="679"/>
      <c r="W29" s="679"/>
      <c r="X29" s="679"/>
      <c r="Y29" s="679"/>
      <c r="Z29" s="679"/>
      <c r="AA29" s="679"/>
      <c r="AB29" s="680"/>
      <c r="AC29" s="680"/>
      <c r="AD29" s="208"/>
    </row>
    <row r="30" spans="1:31" ht="36" customHeight="1">
      <c r="A30" s="1152" t="s">
        <v>1342</v>
      </c>
      <c r="B30" s="1152"/>
      <c r="C30" s="1152"/>
      <c r="D30" s="1152"/>
      <c r="E30" s="1152"/>
      <c r="F30" s="1152"/>
      <c r="G30" s="1152"/>
      <c r="H30" s="1152"/>
      <c r="I30" s="1152"/>
      <c r="J30" s="1152"/>
      <c r="K30" s="1152"/>
      <c r="L30" s="1152"/>
      <c r="M30" s="1152"/>
      <c r="N30" s="1152"/>
      <c r="O30" s="668"/>
      <c r="P30" s="681"/>
      <c r="Q30" s="681"/>
      <c r="R30" s="681"/>
      <c r="S30" s="681"/>
      <c r="T30" s="681"/>
      <c r="U30" s="681"/>
      <c r="V30" s="681"/>
      <c r="W30" s="681"/>
      <c r="X30" s="681"/>
      <c r="Y30" s="681"/>
      <c r="Z30" s="681"/>
      <c r="AA30" s="681"/>
      <c r="AB30" s="681"/>
      <c r="AC30" s="681"/>
    </row>
    <row r="31" spans="1:31" ht="50.25" customHeight="1">
      <c r="A31" s="1193" t="s">
        <v>721</v>
      </c>
      <c r="B31" s="1193"/>
      <c r="C31" s="1193"/>
      <c r="D31" s="1193"/>
      <c r="E31" s="1193"/>
      <c r="F31" s="1193"/>
      <c r="G31" s="1193"/>
      <c r="H31" s="1193"/>
      <c r="I31" s="1193"/>
      <c r="J31" s="1193"/>
      <c r="K31" s="1193"/>
      <c r="L31" s="1193"/>
      <c r="M31" s="1193"/>
      <c r="N31" s="1193"/>
      <c r="O31" s="668"/>
      <c r="P31" s="668"/>
      <c r="Q31" s="668"/>
      <c r="R31" s="668"/>
      <c r="S31" s="668"/>
      <c r="T31" s="668"/>
      <c r="U31" s="668"/>
      <c r="V31" s="668"/>
      <c r="W31" s="668"/>
      <c r="X31" s="668"/>
      <c r="Y31" s="668"/>
      <c r="Z31" s="668"/>
      <c r="AA31" s="668"/>
      <c r="AB31" s="668"/>
      <c r="AC31" s="668"/>
    </row>
    <row r="32" spans="1:31" ht="20.25" customHeight="1" thickBot="1">
      <c r="A32" s="1176" t="s">
        <v>917</v>
      </c>
      <c r="B32" s="1176"/>
      <c r="C32" s="290"/>
      <c r="D32" s="290"/>
      <c r="E32" s="290"/>
      <c r="F32" s="290"/>
      <c r="G32" s="290"/>
      <c r="H32" s="290"/>
      <c r="I32" s="290"/>
      <c r="J32" s="290"/>
      <c r="K32" s="290"/>
      <c r="L32" s="290"/>
      <c r="M32" s="1177" t="s">
        <v>918</v>
      </c>
      <c r="N32" s="1177"/>
      <c r="O32" s="1346" t="s">
        <v>919</v>
      </c>
      <c r="P32" s="1346"/>
      <c r="Q32" s="1346"/>
      <c r="R32" s="682"/>
      <c r="S32" s="682"/>
      <c r="T32" s="682"/>
      <c r="U32" s="682"/>
      <c r="V32" s="682"/>
      <c r="W32" s="682"/>
      <c r="X32" s="682"/>
      <c r="Y32" s="682"/>
      <c r="Z32" s="683"/>
      <c r="AA32" s="669"/>
      <c r="AB32" s="1343" t="s">
        <v>920</v>
      </c>
      <c r="AC32" s="1343"/>
    </row>
    <row r="33" spans="1:51" ht="18.75" customHeight="1" thickTop="1">
      <c r="A33" s="1140" t="s">
        <v>40</v>
      </c>
      <c r="B33" s="1140"/>
      <c r="C33" s="1155" t="s">
        <v>107</v>
      </c>
      <c r="D33" s="1155"/>
      <c r="E33" s="1155"/>
      <c r="F33" s="1155"/>
      <c r="G33" s="1155" t="s">
        <v>128</v>
      </c>
      <c r="H33" s="1155"/>
      <c r="I33" s="1155"/>
      <c r="J33" s="1155" t="s">
        <v>108</v>
      </c>
      <c r="K33" s="1155"/>
      <c r="L33" s="1155"/>
      <c r="M33" s="1164" t="s">
        <v>168</v>
      </c>
      <c r="N33" s="1164"/>
      <c r="O33" s="1315" t="s">
        <v>40</v>
      </c>
      <c r="P33" s="1315"/>
      <c r="Q33" s="1315" t="s">
        <v>570</v>
      </c>
      <c r="R33" s="1315"/>
      <c r="S33" s="1315"/>
      <c r="T33" s="1315" t="s">
        <v>306</v>
      </c>
      <c r="U33" s="1315"/>
      <c r="V33" s="1315"/>
      <c r="W33" s="1315" t="s">
        <v>307</v>
      </c>
      <c r="X33" s="1315"/>
      <c r="Y33" s="1315"/>
      <c r="Z33" s="1315"/>
      <c r="AA33" s="1315"/>
      <c r="AB33" s="1315" t="s">
        <v>168</v>
      </c>
      <c r="AC33" s="1315"/>
    </row>
    <row r="34" spans="1:51" ht="20.25" customHeight="1">
      <c r="A34" s="1141"/>
      <c r="B34" s="1141"/>
      <c r="C34" s="1168" t="s">
        <v>303</v>
      </c>
      <c r="D34" s="1168"/>
      <c r="E34" s="1168"/>
      <c r="F34" s="1168"/>
      <c r="G34" s="1167" t="s">
        <v>308</v>
      </c>
      <c r="H34" s="1167"/>
      <c r="I34" s="1167"/>
      <c r="J34" s="1167" t="s">
        <v>309</v>
      </c>
      <c r="K34" s="1167"/>
      <c r="L34" s="1167"/>
      <c r="M34" s="1165"/>
      <c r="N34" s="1165"/>
      <c r="O34" s="1147"/>
      <c r="P34" s="1147"/>
      <c r="Q34" s="1147" t="s">
        <v>310</v>
      </c>
      <c r="R34" s="1147"/>
      <c r="S34" s="1147"/>
      <c r="T34" s="1147" t="s">
        <v>311</v>
      </c>
      <c r="U34" s="1147"/>
      <c r="V34" s="1147"/>
      <c r="W34" s="1147" t="s">
        <v>312</v>
      </c>
      <c r="X34" s="1147"/>
      <c r="Y34" s="1147"/>
      <c r="Z34" s="1147"/>
      <c r="AA34" s="1147"/>
      <c r="AB34" s="1147"/>
      <c r="AC34" s="1147"/>
    </row>
    <row r="35" spans="1:51" ht="18" customHeight="1">
      <c r="A35" s="1141"/>
      <c r="B35" s="1141"/>
      <c r="C35" s="857" t="s">
        <v>127</v>
      </c>
      <c r="D35" s="850" t="s">
        <v>34</v>
      </c>
      <c r="E35" s="850" t="s">
        <v>109</v>
      </c>
      <c r="F35" s="850" t="s">
        <v>35</v>
      </c>
      <c r="G35" s="857" t="s">
        <v>127</v>
      </c>
      <c r="H35" s="850" t="s">
        <v>34</v>
      </c>
      <c r="I35" s="850" t="s">
        <v>35</v>
      </c>
      <c r="J35" s="857" t="s">
        <v>127</v>
      </c>
      <c r="K35" s="850" t="s">
        <v>34</v>
      </c>
      <c r="L35" s="850" t="s">
        <v>35</v>
      </c>
      <c r="M35" s="1165"/>
      <c r="N35" s="1165"/>
      <c r="O35" s="1147"/>
      <c r="P35" s="1147"/>
      <c r="Q35" s="671" t="s">
        <v>102</v>
      </c>
      <c r="R35" s="672" t="s">
        <v>103</v>
      </c>
      <c r="S35" s="672" t="s">
        <v>35</v>
      </c>
      <c r="T35" s="672" t="s">
        <v>313</v>
      </c>
      <c r="U35" s="672" t="s">
        <v>314</v>
      </c>
      <c r="V35" s="672" t="s">
        <v>35</v>
      </c>
      <c r="W35" s="672" t="s">
        <v>120</v>
      </c>
      <c r="X35" s="672" t="s">
        <v>315</v>
      </c>
      <c r="Y35" s="671" t="s">
        <v>316</v>
      </c>
      <c r="Z35" s="672" t="s">
        <v>317</v>
      </c>
      <c r="AA35" s="672" t="s">
        <v>32</v>
      </c>
      <c r="AB35" s="1147"/>
      <c r="AC35" s="1147"/>
    </row>
    <row r="36" spans="1:51" ht="26.25" customHeight="1" thickBot="1">
      <c r="A36" s="1141"/>
      <c r="B36" s="1141"/>
      <c r="C36" s="853" t="s">
        <v>173</v>
      </c>
      <c r="D36" s="853" t="s">
        <v>172</v>
      </c>
      <c r="E36" s="853" t="s">
        <v>208</v>
      </c>
      <c r="F36" s="853" t="s">
        <v>169</v>
      </c>
      <c r="G36" s="853" t="s">
        <v>173</v>
      </c>
      <c r="H36" s="853" t="s">
        <v>172</v>
      </c>
      <c r="I36" s="853" t="s">
        <v>169</v>
      </c>
      <c r="J36" s="853" t="s">
        <v>173</v>
      </c>
      <c r="K36" s="853" t="s">
        <v>172</v>
      </c>
      <c r="L36" s="853" t="s">
        <v>169</v>
      </c>
      <c r="M36" s="1165"/>
      <c r="N36" s="1165"/>
      <c r="O36" s="1320"/>
      <c r="P36" s="1320"/>
      <c r="Q36" s="684" t="s">
        <v>318</v>
      </c>
      <c r="R36" s="684" t="s">
        <v>319</v>
      </c>
      <c r="S36" s="684" t="s">
        <v>169</v>
      </c>
      <c r="T36" s="684" t="s">
        <v>320</v>
      </c>
      <c r="U36" s="684" t="s">
        <v>321</v>
      </c>
      <c r="V36" s="684" t="s">
        <v>169</v>
      </c>
      <c r="W36" s="684" t="s">
        <v>322</v>
      </c>
      <c r="X36" s="684" t="s">
        <v>323</v>
      </c>
      <c r="Y36" s="685" t="s">
        <v>624</v>
      </c>
      <c r="Z36" s="684" t="s">
        <v>325</v>
      </c>
      <c r="AA36" s="684" t="s">
        <v>169</v>
      </c>
      <c r="AB36" s="1320"/>
      <c r="AC36" s="1320"/>
    </row>
    <row r="37" spans="1:51" ht="18.75" customHeight="1">
      <c r="A37" s="1204" t="s">
        <v>52</v>
      </c>
      <c r="B37" s="1204"/>
      <c r="C37" s="846">
        <v>329</v>
      </c>
      <c r="D37" s="846">
        <v>271</v>
      </c>
      <c r="E37" s="846">
        <v>97</v>
      </c>
      <c r="F37" s="846">
        <f>SUM(C37:E37)</f>
        <v>697</v>
      </c>
      <c r="G37" s="846">
        <v>31203</v>
      </c>
      <c r="H37" s="846">
        <v>31246</v>
      </c>
      <c r="I37" s="846">
        <f>SUM(G37:H37)</f>
        <v>62449</v>
      </c>
      <c r="J37" s="846">
        <v>190057</v>
      </c>
      <c r="K37" s="846">
        <v>177806</v>
      </c>
      <c r="L37" s="846">
        <f>SUM(J37:K37)</f>
        <v>367863</v>
      </c>
      <c r="M37" s="1158" t="s">
        <v>583</v>
      </c>
      <c r="N37" s="1158"/>
      <c r="O37" s="1330" t="s">
        <v>52</v>
      </c>
      <c r="P37" s="1330"/>
      <c r="Q37" s="686">
        <v>3417</v>
      </c>
      <c r="R37" s="686">
        <v>6438</v>
      </c>
      <c r="S37" s="686">
        <f>SUM(Q37:R37)</f>
        <v>9855</v>
      </c>
      <c r="T37" s="686">
        <v>405</v>
      </c>
      <c r="U37" s="686">
        <v>292</v>
      </c>
      <c r="V37" s="686">
        <f>SUM(T37:U37)</f>
        <v>697</v>
      </c>
      <c r="W37" s="686">
        <v>394</v>
      </c>
      <c r="X37" s="686">
        <v>292</v>
      </c>
      <c r="Y37" s="686">
        <v>10</v>
      </c>
      <c r="Z37" s="686">
        <v>1</v>
      </c>
      <c r="AA37" s="686">
        <f>SUM(W37:Z37)</f>
        <v>697</v>
      </c>
      <c r="AB37" s="1309" t="s">
        <v>583</v>
      </c>
      <c r="AC37" s="1309"/>
    </row>
    <row r="38" spans="1:51" ht="18.75" customHeight="1">
      <c r="A38" s="1183" t="s">
        <v>53</v>
      </c>
      <c r="B38" s="1183"/>
      <c r="C38" s="847">
        <v>181</v>
      </c>
      <c r="D38" s="847">
        <v>180</v>
      </c>
      <c r="E38" s="847">
        <v>27</v>
      </c>
      <c r="F38" s="847">
        <f t="shared" ref="F38:F56" si="42">SUM(C38:E38)</f>
        <v>388</v>
      </c>
      <c r="G38" s="847">
        <v>13593</v>
      </c>
      <c r="H38" s="847">
        <v>13056</v>
      </c>
      <c r="I38" s="847">
        <f t="shared" ref="I38:I56" si="43">SUM(G38:H38)</f>
        <v>26649</v>
      </c>
      <c r="J38" s="847">
        <v>74650</v>
      </c>
      <c r="K38" s="847">
        <v>70659</v>
      </c>
      <c r="L38" s="847">
        <f t="shared" ref="L38:L56" si="44">SUM(J38:K38)</f>
        <v>145309</v>
      </c>
      <c r="M38" s="1216" t="s">
        <v>284</v>
      </c>
      <c r="N38" s="1216"/>
      <c r="O38" s="1324" t="s">
        <v>53</v>
      </c>
      <c r="P38" s="1324"/>
      <c r="Q38" s="687">
        <v>1207</v>
      </c>
      <c r="R38" s="687">
        <v>5447</v>
      </c>
      <c r="S38" s="687">
        <f t="shared" ref="S38:S57" si="45">SUM(Q38:R38)</f>
        <v>6654</v>
      </c>
      <c r="T38" s="687">
        <v>218</v>
      </c>
      <c r="U38" s="687">
        <v>170</v>
      </c>
      <c r="V38" s="687">
        <f t="shared" ref="V38:V57" si="46">SUM(T38:U38)</f>
        <v>388</v>
      </c>
      <c r="W38" s="687">
        <v>68</v>
      </c>
      <c r="X38" s="687">
        <v>14</v>
      </c>
      <c r="Y38" s="687">
        <v>303</v>
      </c>
      <c r="Z38" s="687">
        <v>3</v>
      </c>
      <c r="AA38" s="687">
        <f t="shared" ref="AA38:AA57" si="47">SUM(W38:Z38)</f>
        <v>388</v>
      </c>
      <c r="AB38" s="1344" t="s">
        <v>284</v>
      </c>
      <c r="AC38" s="1344"/>
    </row>
    <row r="39" spans="1:51" ht="18.75" customHeight="1">
      <c r="A39" s="1170" t="s">
        <v>54</v>
      </c>
      <c r="B39" s="1170"/>
      <c r="C39" s="848">
        <v>65</v>
      </c>
      <c r="D39" s="848">
        <v>45</v>
      </c>
      <c r="E39" s="848">
        <v>401</v>
      </c>
      <c r="F39" s="848">
        <f t="shared" si="42"/>
        <v>511</v>
      </c>
      <c r="G39" s="848">
        <v>15883</v>
      </c>
      <c r="H39" s="848">
        <v>15424</v>
      </c>
      <c r="I39" s="848">
        <f t="shared" si="43"/>
        <v>31307</v>
      </c>
      <c r="J39" s="848">
        <v>92960</v>
      </c>
      <c r="K39" s="848">
        <v>88281</v>
      </c>
      <c r="L39" s="848">
        <f t="shared" si="44"/>
        <v>181241</v>
      </c>
      <c r="M39" s="1178" t="s">
        <v>175</v>
      </c>
      <c r="N39" s="1178"/>
      <c r="O39" s="1324" t="s">
        <v>54</v>
      </c>
      <c r="P39" s="1324"/>
      <c r="Q39" s="676">
        <v>1606</v>
      </c>
      <c r="R39" s="676">
        <v>5735</v>
      </c>
      <c r="S39" s="676">
        <f t="shared" si="45"/>
        <v>7341</v>
      </c>
      <c r="T39" s="676">
        <v>262</v>
      </c>
      <c r="U39" s="676">
        <v>249</v>
      </c>
      <c r="V39" s="676">
        <f t="shared" si="46"/>
        <v>511</v>
      </c>
      <c r="W39" s="676">
        <v>72</v>
      </c>
      <c r="X39" s="676">
        <v>19</v>
      </c>
      <c r="Y39" s="676">
        <v>417</v>
      </c>
      <c r="Z39" s="676">
        <v>3</v>
      </c>
      <c r="AA39" s="676">
        <f t="shared" si="47"/>
        <v>511</v>
      </c>
      <c r="AB39" s="1329" t="s">
        <v>175</v>
      </c>
      <c r="AC39" s="1329"/>
      <c r="AE39" s="338"/>
      <c r="AF39" s="338"/>
      <c r="AG39" s="338"/>
      <c r="AH39" s="338"/>
      <c r="AI39" s="338"/>
      <c r="AJ39" s="338"/>
      <c r="AK39" s="338"/>
      <c r="AL39" s="338"/>
      <c r="AM39" s="209"/>
      <c r="AN39" s="338"/>
      <c r="AO39" s="338"/>
      <c r="AP39" s="338"/>
      <c r="AQ39" s="338"/>
      <c r="AR39" s="338"/>
      <c r="AS39" s="338"/>
      <c r="AT39" s="338"/>
      <c r="AU39" s="339"/>
      <c r="AV39" s="339"/>
      <c r="AW39" s="313"/>
      <c r="AX39" s="339"/>
      <c r="AY39" s="338"/>
    </row>
    <row r="40" spans="1:51" ht="18.75" customHeight="1">
      <c r="A40" s="1170" t="s">
        <v>55</v>
      </c>
      <c r="B40" s="1170"/>
      <c r="C40" s="848">
        <v>85</v>
      </c>
      <c r="D40" s="848">
        <v>87</v>
      </c>
      <c r="E40" s="848">
        <v>141</v>
      </c>
      <c r="F40" s="848">
        <f t="shared" si="42"/>
        <v>313</v>
      </c>
      <c r="G40" s="848">
        <v>11754</v>
      </c>
      <c r="H40" s="848">
        <v>11679</v>
      </c>
      <c r="I40" s="848">
        <f t="shared" si="43"/>
        <v>23433</v>
      </c>
      <c r="J40" s="848">
        <v>73782</v>
      </c>
      <c r="K40" s="848">
        <v>70448</v>
      </c>
      <c r="L40" s="848">
        <f t="shared" si="44"/>
        <v>144230</v>
      </c>
      <c r="M40" s="1178" t="s">
        <v>676</v>
      </c>
      <c r="N40" s="1178"/>
      <c r="O40" s="1324" t="s">
        <v>55</v>
      </c>
      <c r="P40" s="1324"/>
      <c r="Q40" s="676">
        <v>1584</v>
      </c>
      <c r="R40" s="676">
        <v>6342</v>
      </c>
      <c r="S40" s="676">
        <f t="shared" si="45"/>
        <v>7926</v>
      </c>
      <c r="T40" s="676">
        <v>192</v>
      </c>
      <c r="U40" s="676">
        <v>121</v>
      </c>
      <c r="V40" s="676">
        <f t="shared" si="46"/>
        <v>313</v>
      </c>
      <c r="W40" s="676">
        <v>41</v>
      </c>
      <c r="X40" s="676">
        <v>19</v>
      </c>
      <c r="Y40" s="676">
        <v>253</v>
      </c>
      <c r="Z40" s="676">
        <v>0</v>
      </c>
      <c r="AA40" s="676">
        <f t="shared" si="47"/>
        <v>313</v>
      </c>
      <c r="AB40" s="1178" t="s">
        <v>676</v>
      </c>
      <c r="AC40" s="1178"/>
    </row>
    <row r="41" spans="1:51" ht="18.75" customHeight="1">
      <c r="A41" s="1160" t="s">
        <v>279</v>
      </c>
      <c r="B41" s="382" t="s">
        <v>270</v>
      </c>
      <c r="C41" s="848">
        <v>70</v>
      </c>
      <c r="D41" s="848">
        <v>79</v>
      </c>
      <c r="E41" s="848">
        <v>218</v>
      </c>
      <c r="F41" s="848">
        <f t="shared" si="42"/>
        <v>367</v>
      </c>
      <c r="G41" s="848">
        <v>18216</v>
      </c>
      <c r="H41" s="848">
        <v>17955</v>
      </c>
      <c r="I41" s="848">
        <f t="shared" si="43"/>
        <v>36171</v>
      </c>
      <c r="J41" s="848">
        <v>111237</v>
      </c>
      <c r="K41" s="848">
        <v>109906</v>
      </c>
      <c r="L41" s="848">
        <f t="shared" si="44"/>
        <v>221143</v>
      </c>
      <c r="M41" s="655" t="s">
        <v>288</v>
      </c>
      <c r="N41" s="1163" t="s">
        <v>167</v>
      </c>
      <c r="O41" s="1334" t="s">
        <v>279</v>
      </c>
      <c r="P41" s="677" t="s">
        <v>270</v>
      </c>
      <c r="Q41" s="676">
        <v>1657</v>
      </c>
      <c r="R41" s="676">
        <v>8693</v>
      </c>
      <c r="S41" s="676">
        <f t="shared" si="45"/>
        <v>10350</v>
      </c>
      <c r="T41" s="676">
        <v>232</v>
      </c>
      <c r="U41" s="676">
        <v>135</v>
      </c>
      <c r="V41" s="676">
        <f t="shared" si="46"/>
        <v>367</v>
      </c>
      <c r="W41" s="676">
        <v>101</v>
      </c>
      <c r="X41" s="676">
        <v>19</v>
      </c>
      <c r="Y41" s="676">
        <v>246</v>
      </c>
      <c r="Z41" s="676">
        <v>1</v>
      </c>
      <c r="AA41" s="676">
        <f t="shared" si="47"/>
        <v>367</v>
      </c>
      <c r="AB41" s="688" t="s">
        <v>288</v>
      </c>
      <c r="AC41" s="1331" t="s">
        <v>167</v>
      </c>
    </row>
    <row r="42" spans="1:51" ht="18.75" customHeight="1">
      <c r="A42" s="1161"/>
      <c r="B42" s="382" t="s">
        <v>271</v>
      </c>
      <c r="C42" s="848">
        <v>112</v>
      </c>
      <c r="D42" s="848">
        <v>60</v>
      </c>
      <c r="E42" s="848">
        <v>287</v>
      </c>
      <c r="F42" s="848">
        <f t="shared" si="42"/>
        <v>459</v>
      </c>
      <c r="G42" s="848">
        <v>31285</v>
      </c>
      <c r="H42" s="848">
        <v>32677</v>
      </c>
      <c r="I42" s="848">
        <f t="shared" si="43"/>
        <v>63962</v>
      </c>
      <c r="J42" s="848">
        <v>191872</v>
      </c>
      <c r="K42" s="848">
        <v>182408</v>
      </c>
      <c r="L42" s="848">
        <f t="shared" si="44"/>
        <v>374280</v>
      </c>
      <c r="M42" s="655" t="s">
        <v>289</v>
      </c>
      <c r="N42" s="1163"/>
      <c r="O42" s="1335"/>
      <c r="P42" s="677" t="s">
        <v>271</v>
      </c>
      <c r="Q42" s="676">
        <v>1950</v>
      </c>
      <c r="R42" s="676">
        <v>9210</v>
      </c>
      <c r="S42" s="676">
        <f t="shared" si="45"/>
        <v>11160</v>
      </c>
      <c r="T42" s="676">
        <v>284</v>
      </c>
      <c r="U42" s="676">
        <v>175</v>
      </c>
      <c r="V42" s="676">
        <f t="shared" si="46"/>
        <v>459</v>
      </c>
      <c r="W42" s="676">
        <v>86</v>
      </c>
      <c r="X42" s="676">
        <v>19</v>
      </c>
      <c r="Y42" s="676">
        <v>354</v>
      </c>
      <c r="Z42" s="676">
        <v>0</v>
      </c>
      <c r="AA42" s="676">
        <f t="shared" si="47"/>
        <v>459</v>
      </c>
      <c r="AB42" s="688" t="s">
        <v>289</v>
      </c>
      <c r="AC42" s="1332"/>
    </row>
    <row r="43" spans="1:51" ht="18.75" customHeight="1">
      <c r="A43" s="1161"/>
      <c r="B43" s="382" t="s">
        <v>272</v>
      </c>
      <c r="C43" s="848">
        <v>156</v>
      </c>
      <c r="D43" s="848">
        <v>139</v>
      </c>
      <c r="E43" s="848">
        <v>67</v>
      </c>
      <c r="F43" s="848">
        <f t="shared" si="42"/>
        <v>362</v>
      </c>
      <c r="G43" s="848">
        <v>16803</v>
      </c>
      <c r="H43" s="848">
        <v>17122</v>
      </c>
      <c r="I43" s="848">
        <f t="shared" si="43"/>
        <v>33925</v>
      </c>
      <c r="J43" s="848">
        <v>104802</v>
      </c>
      <c r="K43" s="848">
        <v>101386</v>
      </c>
      <c r="L43" s="848">
        <f t="shared" si="44"/>
        <v>206188</v>
      </c>
      <c r="M43" s="655" t="s">
        <v>290</v>
      </c>
      <c r="N43" s="1163"/>
      <c r="O43" s="1335"/>
      <c r="P43" s="677" t="s">
        <v>272</v>
      </c>
      <c r="Q43" s="676">
        <v>2477</v>
      </c>
      <c r="R43" s="676">
        <v>5336</v>
      </c>
      <c r="S43" s="676">
        <f t="shared" si="45"/>
        <v>7813</v>
      </c>
      <c r="T43" s="676">
        <v>230</v>
      </c>
      <c r="U43" s="676">
        <v>132</v>
      </c>
      <c r="V43" s="676">
        <f t="shared" si="46"/>
        <v>362</v>
      </c>
      <c r="W43" s="676">
        <v>64</v>
      </c>
      <c r="X43" s="676">
        <v>40</v>
      </c>
      <c r="Y43" s="676">
        <v>258</v>
      </c>
      <c r="Z43" s="676">
        <v>0</v>
      </c>
      <c r="AA43" s="676">
        <f t="shared" si="47"/>
        <v>362</v>
      </c>
      <c r="AB43" s="688" t="s">
        <v>290</v>
      </c>
      <c r="AC43" s="1332"/>
    </row>
    <row r="44" spans="1:51" ht="18.75" customHeight="1">
      <c r="A44" s="1161"/>
      <c r="B44" s="382" t="s">
        <v>267</v>
      </c>
      <c r="C44" s="848">
        <v>31</v>
      </c>
      <c r="D44" s="848">
        <v>33</v>
      </c>
      <c r="E44" s="848">
        <v>142</v>
      </c>
      <c r="F44" s="848">
        <f t="shared" si="42"/>
        <v>206</v>
      </c>
      <c r="G44" s="848">
        <v>9509</v>
      </c>
      <c r="H44" s="848">
        <v>9512</v>
      </c>
      <c r="I44" s="848">
        <f t="shared" si="43"/>
        <v>19021</v>
      </c>
      <c r="J44" s="848">
        <v>59741</v>
      </c>
      <c r="K44" s="848">
        <v>57253</v>
      </c>
      <c r="L44" s="848">
        <f t="shared" si="44"/>
        <v>116994</v>
      </c>
      <c r="M44" s="655" t="s">
        <v>291</v>
      </c>
      <c r="N44" s="1163"/>
      <c r="O44" s="1335"/>
      <c r="P44" s="677" t="s">
        <v>267</v>
      </c>
      <c r="Q44" s="676">
        <v>1060</v>
      </c>
      <c r="R44" s="676">
        <v>7266</v>
      </c>
      <c r="S44" s="676">
        <f t="shared" si="45"/>
        <v>8326</v>
      </c>
      <c r="T44" s="676">
        <v>165</v>
      </c>
      <c r="U44" s="676">
        <v>41</v>
      </c>
      <c r="V44" s="676">
        <f t="shared" si="46"/>
        <v>206</v>
      </c>
      <c r="W44" s="676">
        <v>111</v>
      </c>
      <c r="X44" s="676">
        <v>3</v>
      </c>
      <c r="Y44" s="676">
        <v>92</v>
      </c>
      <c r="Z44" s="676">
        <v>0</v>
      </c>
      <c r="AA44" s="676">
        <f t="shared" si="47"/>
        <v>206</v>
      </c>
      <c r="AB44" s="688" t="s">
        <v>291</v>
      </c>
      <c r="AC44" s="1332"/>
    </row>
    <row r="45" spans="1:51" ht="18.75" customHeight="1">
      <c r="A45" s="1161"/>
      <c r="B45" s="382" t="s">
        <v>268</v>
      </c>
      <c r="C45" s="848">
        <v>45</v>
      </c>
      <c r="D45" s="848">
        <v>23</v>
      </c>
      <c r="E45" s="848">
        <v>263</v>
      </c>
      <c r="F45" s="848">
        <f t="shared" si="42"/>
        <v>331</v>
      </c>
      <c r="G45" s="848">
        <v>16087</v>
      </c>
      <c r="H45" s="848">
        <v>15722</v>
      </c>
      <c r="I45" s="848">
        <f t="shared" si="43"/>
        <v>31809</v>
      </c>
      <c r="J45" s="848">
        <v>103357</v>
      </c>
      <c r="K45" s="848">
        <v>99689</v>
      </c>
      <c r="L45" s="848">
        <f t="shared" si="44"/>
        <v>203046</v>
      </c>
      <c r="M45" s="655" t="s">
        <v>292</v>
      </c>
      <c r="N45" s="1163"/>
      <c r="O45" s="1335"/>
      <c r="P45" s="677" t="s">
        <v>268</v>
      </c>
      <c r="Q45" s="676">
        <v>993</v>
      </c>
      <c r="R45" s="676">
        <v>8779</v>
      </c>
      <c r="S45" s="676">
        <f t="shared" si="45"/>
        <v>9772</v>
      </c>
      <c r="T45" s="676">
        <v>194</v>
      </c>
      <c r="U45" s="676">
        <v>137</v>
      </c>
      <c r="V45" s="676">
        <f t="shared" si="46"/>
        <v>331</v>
      </c>
      <c r="W45" s="676">
        <v>38</v>
      </c>
      <c r="X45" s="676">
        <v>6</v>
      </c>
      <c r="Y45" s="676">
        <v>287</v>
      </c>
      <c r="Z45" s="676">
        <v>0</v>
      </c>
      <c r="AA45" s="676">
        <f t="shared" si="47"/>
        <v>331</v>
      </c>
      <c r="AB45" s="688" t="s">
        <v>292</v>
      </c>
      <c r="AC45" s="1332"/>
    </row>
    <row r="46" spans="1:51" ht="18.75" customHeight="1">
      <c r="A46" s="1162"/>
      <c r="B46" s="382" t="s">
        <v>269</v>
      </c>
      <c r="C46" s="848">
        <v>50</v>
      </c>
      <c r="D46" s="848">
        <v>53</v>
      </c>
      <c r="E46" s="848">
        <v>97</v>
      </c>
      <c r="F46" s="848">
        <f t="shared" si="42"/>
        <v>200</v>
      </c>
      <c r="G46" s="848">
        <v>10421</v>
      </c>
      <c r="H46" s="848">
        <v>10181</v>
      </c>
      <c r="I46" s="848">
        <f t="shared" si="43"/>
        <v>20602</v>
      </c>
      <c r="J46" s="848">
        <v>67607</v>
      </c>
      <c r="K46" s="848">
        <v>64381</v>
      </c>
      <c r="L46" s="848">
        <f t="shared" si="44"/>
        <v>131988</v>
      </c>
      <c r="M46" s="655" t="s">
        <v>293</v>
      </c>
      <c r="N46" s="1163"/>
      <c r="O46" s="1336"/>
      <c r="P46" s="677" t="s">
        <v>269</v>
      </c>
      <c r="Q46" s="676">
        <v>1191</v>
      </c>
      <c r="R46" s="676">
        <v>5118</v>
      </c>
      <c r="S46" s="676">
        <f t="shared" si="45"/>
        <v>6309</v>
      </c>
      <c r="T46" s="676">
        <v>162</v>
      </c>
      <c r="U46" s="676">
        <v>38</v>
      </c>
      <c r="V46" s="676">
        <f t="shared" si="46"/>
        <v>200</v>
      </c>
      <c r="W46" s="676">
        <v>48</v>
      </c>
      <c r="X46" s="676">
        <v>4</v>
      </c>
      <c r="Y46" s="676">
        <v>146</v>
      </c>
      <c r="Z46" s="676">
        <v>2</v>
      </c>
      <c r="AA46" s="676">
        <f t="shared" si="47"/>
        <v>200</v>
      </c>
      <c r="AB46" s="688" t="s">
        <v>293</v>
      </c>
      <c r="AC46" s="1333"/>
    </row>
    <row r="47" spans="1:51" ht="18.75" customHeight="1">
      <c r="A47" s="1182" t="s">
        <v>63</v>
      </c>
      <c r="B47" s="1182"/>
      <c r="C47" s="848">
        <v>270</v>
      </c>
      <c r="D47" s="848">
        <v>236</v>
      </c>
      <c r="E47" s="848">
        <v>49</v>
      </c>
      <c r="F47" s="848">
        <f t="shared" si="42"/>
        <v>555</v>
      </c>
      <c r="G47" s="848">
        <v>16599</v>
      </c>
      <c r="H47" s="848">
        <v>16364</v>
      </c>
      <c r="I47" s="848">
        <f t="shared" si="43"/>
        <v>32963</v>
      </c>
      <c r="J47" s="848">
        <v>100723</v>
      </c>
      <c r="K47" s="848">
        <v>95442</v>
      </c>
      <c r="L47" s="848">
        <f t="shared" si="44"/>
        <v>196165</v>
      </c>
      <c r="M47" s="1159" t="s">
        <v>281</v>
      </c>
      <c r="N47" s="1159"/>
      <c r="O47" s="1325" t="s">
        <v>63</v>
      </c>
      <c r="P47" s="1325"/>
      <c r="Q47" s="676">
        <v>2580</v>
      </c>
      <c r="R47" s="676">
        <v>7331</v>
      </c>
      <c r="S47" s="676">
        <f t="shared" si="45"/>
        <v>9911</v>
      </c>
      <c r="T47" s="676">
        <v>314</v>
      </c>
      <c r="U47" s="676">
        <v>241</v>
      </c>
      <c r="V47" s="676">
        <f t="shared" si="46"/>
        <v>555</v>
      </c>
      <c r="W47" s="676">
        <v>126</v>
      </c>
      <c r="X47" s="676">
        <v>43</v>
      </c>
      <c r="Y47" s="676">
        <v>383</v>
      </c>
      <c r="Z47" s="676">
        <v>3</v>
      </c>
      <c r="AA47" s="676">
        <f t="shared" si="47"/>
        <v>555</v>
      </c>
      <c r="AB47" s="1329" t="s">
        <v>281</v>
      </c>
      <c r="AC47" s="1329"/>
    </row>
    <row r="48" spans="1:51" ht="18.75" customHeight="1">
      <c r="A48" s="1170" t="s">
        <v>64</v>
      </c>
      <c r="B48" s="1170"/>
      <c r="C48" s="848">
        <v>168</v>
      </c>
      <c r="D48" s="848">
        <v>158</v>
      </c>
      <c r="E48" s="848">
        <v>10</v>
      </c>
      <c r="F48" s="848">
        <f t="shared" si="42"/>
        <v>336</v>
      </c>
      <c r="G48" s="848">
        <v>14996</v>
      </c>
      <c r="H48" s="848">
        <v>15071</v>
      </c>
      <c r="I48" s="848">
        <f t="shared" si="43"/>
        <v>30067</v>
      </c>
      <c r="J48" s="848">
        <v>95041</v>
      </c>
      <c r="K48" s="848">
        <v>92894</v>
      </c>
      <c r="L48" s="848">
        <f t="shared" si="44"/>
        <v>187935</v>
      </c>
      <c r="M48" s="1159" t="s">
        <v>177</v>
      </c>
      <c r="N48" s="1159"/>
      <c r="O48" s="1324" t="s">
        <v>64</v>
      </c>
      <c r="P48" s="1324"/>
      <c r="Q48" s="676">
        <v>1360</v>
      </c>
      <c r="R48" s="676">
        <v>6712</v>
      </c>
      <c r="S48" s="676">
        <f t="shared" si="45"/>
        <v>8072</v>
      </c>
      <c r="T48" s="676">
        <v>191</v>
      </c>
      <c r="U48" s="676">
        <v>145</v>
      </c>
      <c r="V48" s="676">
        <f t="shared" si="46"/>
        <v>336</v>
      </c>
      <c r="W48" s="676">
        <v>16</v>
      </c>
      <c r="X48" s="676">
        <v>5</v>
      </c>
      <c r="Y48" s="676">
        <v>315</v>
      </c>
      <c r="Z48" s="676">
        <v>0</v>
      </c>
      <c r="AA48" s="676">
        <f t="shared" si="47"/>
        <v>336</v>
      </c>
      <c r="AB48" s="1329" t="s">
        <v>177</v>
      </c>
      <c r="AC48" s="1329"/>
    </row>
    <row r="49" spans="1:29" ht="18.75" customHeight="1">
      <c r="A49" s="1170" t="s">
        <v>65</v>
      </c>
      <c r="B49" s="1170"/>
      <c r="C49" s="848">
        <v>157</v>
      </c>
      <c r="D49" s="848">
        <v>142</v>
      </c>
      <c r="E49" s="848">
        <v>17</v>
      </c>
      <c r="F49" s="848">
        <f t="shared" si="42"/>
        <v>316</v>
      </c>
      <c r="G49" s="848">
        <v>11904</v>
      </c>
      <c r="H49" s="848">
        <v>12430</v>
      </c>
      <c r="I49" s="848">
        <f t="shared" si="43"/>
        <v>24334</v>
      </c>
      <c r="J49" s="848">
        <v>84818</v>
      </c>
      <c r="K49" s="848">
        <v>80630</v>
      </c>
      <c r="L49" s="848">
        <f t="shared" si="44"/>
        <v>165448</v>
      </c>
      <c r="M49" s="1159" t="s">
        <v>178</v>
      </c>
      <c r="N49" s="1159"/>
      <c r="O49" s="1324" t="s">
        <v>65</v>
      </c>
      <c r="P49" s="1324"/>
      <c r="Q49" s="676">
        <v>1807</v>
      </c>
      <c r="R49" s="676">
        <v>5571</v>
      </c>
      <c r="S49" s="676">
        <f t="shared" si="45"/>
        <v>7378</v>
      </c>
      <c r="T49" s="676">
        <v>166</v>
      </c>
      <c r="U49" s="676">
        <v>150</v>
      </c>
      <c r="V49" s="676">
        <f t="shared" si="46"/>
        <v>316</v>
      </c>
      <c r="W49" s="676">
        <v>27</v>
      </c>
      <c r="X49" s="676">
        <v>16</v>
      </c>
      <c r="Y49" s="676">
        <v>273</v>
      </c>
      <c r="Z49" s="676">
        <v>0</v>
      </c>
      <c r="AA49" s="676">
        <f t="shared" si="47"/>
        <v>316</v>
      </c>
      <c r="AB49" s="1329" t="s">
        <v>178</v>
      </c>
      <c r="AC49" s="1329"/>
    </row>
    <row r="50" spans="1:29" ht="18.75" customHeight="1">
      <c r="A50" s="1170" t="s">
        <v>66</v>
      </c>
      <c r="B50" s="1170"/>
      <c r="C50" s="86">
        <v>203</v>
      </c>
      <c r="D50" s="86">
        <v>201</v>
      </c>
      <c r="E50" s="86">
        <v>3</v>
      </c>
      <c r="F50" s="86">
        <f t="shared" si="42"/>
        <v>407</v>
      </c>
      <c r="G50" s="86">
        <v>14682</v>
      </c>
      <c r="H50" s="86">
        <v>16723</v>
      </c>
      <c r="I50" s="86">
        <f t="shared" si="43"/>
        <v>31405</v>
      </c>
      <c r="J50" s="86">
        <v>101304</v>
      </c>
      <c r="K50" s="86">
        <v>102989</v>
      </c>
      <c r="L50" s="86">
        <f t="shared" si="44"/>
        <v>204293</v>
      </c>
      <c r="M50" s="1159" t="s">
        <v>285</v>
      </c>
      <c r="N50" s="1159"/>
      <c r="O50" s="1324" t="s">
        <v>66</v>
      </c>
      <c r="P50" s="1324"/>
      <c r="Q50" s="676">
        <v>1865</v>
      </c>
      <c r="R50" s="676">
        <v>5930</v>
      </c>
      <c r="S50" s="676">
        <f t="shared" si="45"/>
        <v>7795</v>
      </c>
      <c r="T50" s="676">
        <v>229</v>
      </c>
      <c r="U50" s="676">
        <v>178</v>
      </c>
      <c r="V50" s="676">
        <f t="shared" si="46"/>
        <v>407</v>
      </c>
      <c r="W50" s="676">
        <v>224</v>
      </c>
      <c r="X50" s="676">
        <v>178</v>
      </c>
      <c r="Y50" s="676">
        <v>5</v>
      </c>
      <c r="Z50" s="676">
        <v>0</v>
      </c>
      <c r="AA50" s="676">
        <f t="shared" si="47"/>
        <v>407</v>
      </c>
      <c r="AB50" s="1329" t="s">
        <v>285</v>
      </c>
      <c r="AC50" s="1329"/>
    </row>
    <row r="51" spans="1:29" ht="18.75" customHeight="1">
      <c r="A51" s="1170" t="s">
        <v>133</v>
      </c>
      <c r="B51" s="1170"/>
      <c r="C51" s="848">
        <v>157</v>
      </c>
      <c r="D51" s="848">
        <v>123</v>
      </c>
      <c r="E51" s="848">
        <v>46</v>
      </c>
      <c r="F51" s="848">
        <f t="shared" si="42"/>
        <v>326</v>
      </c>
      <c r="G51" s="848">
        <v>11833</v>
      </c>
      <c r="H51" s="848">
        <v>11647</v>
      </c>
      <c r="I51" s="848">
        <f t="shared" si="43"/>
        <v>23480</v>
      </c>
      <c r="J51" s="848">
        <v>76367</v>
      </c>
      <c r="K51" s="848">
        <v>71215</v>
      </c>
      <c r="L51" s="848">
        <f t="shared" si="44"/>
        <v>147582</v>
      </c>
      <c r="M51" s="1178" t="s">
        <v>853</v>
      </c>
      <c r="N51" s="1178"/>
      <c r="O51" s="1324" t="s">
        <v>133</v>
      </c>
      <c r="P51" s="1324"/>
      <c r="Q51" s="676">
        <v>1675</v>
      </c>
      <c r="R51" s="676">
        <v>6311</v>
      </c>
      <c r="S51" s="676">
        <f t="shared" si="45"/>
        <v>7986</v>
      </c>
      <c r="T51" s="676">
        <v>186</v>
      </c>
      <c r="U51" s="676">
        <v>140</v>
      </c>
      <c r="V51" s="676">
        <f t="shared" si="46"/>
        <v>326</v>
      </c>
      <c r="W51" s="676">
        <v>45</v>
      </c>
      <c r="X51" s="676">
        <v>7</v>
      </c>
      <c r="Y51" s="676">
        <v>274</v>
      </c>
      <c r="Z51" s="676">
        <v>0</v>
      </c>
      <c r="AA51" s="676">
        <f t="shared" si="47"/>
        <v>326</v>
      </c>
      <c r="AB51" s="1178" t="s">
        <v>853</v>
      </c>
      <c r="AC51" s="1178"/>
    </row>
    <row r="52" spans="1:29" ht="18.75" customHeight="1">
      <c r="A52" s="1170" t="s">
        <v>68</v>
      </c>
      <c r="B52" s="1170"/>
      <c r="C52" s="848">
        <v>84</v>
      </c>
      <c r="D52" s="848">
        <v>74</v>
      </c>
      <c r="E52" s="848">
        <v>22</v>
      </c>
      <c r="F52" s="848">
        <f t="shared" si="42"/>
        <v>180</v>
      </c>
      <c r="G52" s="848">
        <v>5278</v>
      </c>
      <c r="H52" s="848">
        <v>5169</v>
      </c>
      <c r="I52" s="848">
        <f t="shared" si="43"/>
        <v>10447</v>
      </c>
      <c r="J52" s="848">
        <v>34545</v>
      </c>
      <c r="K52" s="848">
        <v>32163</v>
      </c>
      <c r="L52" s="848">
        <f t="shared" si="44"/>
        <v>66708</v>
      </c>
      <c r="M52" s="1178" t="s">
        <v>287</v>
      </c>
      <c r="N52" s="1178"/>
      <c r="O52" s="1324" t="s">
        <v>68</v>
      </c>
      <c r="P52" s="1324"/>
      <c r="Q52" s="676">
        <v>505</v>
      </c>
      <c r="R52" s="676">
        <v>2704</v>
      </c>
      <c r="S52" s="676">
        <f t="shared" si="45"/>
        <v>3209</v>
      </c>
      <c r="T52" s="676">
        <v>118</v>
      </c>
      <c r="U52" s="676">
        <v>62</v>
      </c>
      <c r="V52" s="676">
        <f t="shared" si="46"/>
        <v>180</v>
      </c>
      <c r="W52" s="676">
        <v>58</v>
      </c>
      <c r="X52" s="676">
        <v>11</v>
      </c>
      <c r="Y52" s="676">
        <v>111</v>
      </c>
      <c r="Z52" s="676">
        <v>0</v>
      </c>
      <c r="AA52" s="676">
        <f t="shared" si="47"/>
        <v>180</v>
      </c>
      <c r="AB52" s="1178" t="s">
        <v>287</v>
      </c>
      <c r="AC52" s="1178"/>
    </row>
    <row r="53" spans="1:29" ht="18.75" customHeight="1">
      <c r="A53" s="1170" t="s">
        <v>69</v>
      </c>
      <c r="B53" s="1170"/>
      <c r="C53" s="848">
        <v>195</v>
      </c>
      <c r="D53" s="848">
        <v>160</v>
      </c>
      <c r="E53" s="848">
        <v>18</v>
      </c>
      <c r="F53" s="848">
        <f t="shared" si="42"/>
        <v>373</v>
      </c>
      <c r="G53" s="848">
        <v>11950</v>
      </c>
      <c r="H53" s="848">
        <v>11031</v>
      </c>
      <c r="I53" s="848">
        <f t="shared" si="43"/>
        <v>22981</v>
      </c>
      <c r="J53" s="848">
        <v>76863</v>
      </c>
      <c r="K53" s="848">
        <v>65350</v>
      </c>
      <c r="L53" s="848">
        <f t="shared" si="44"/>
        <v>142213</v>
      </c>
      <c r="M53" s="1178" t="s">
        <v>182</v>
      </c>
      <c r="N53" s="1178"/>
      <c r="O53" s="1324" t="s">
        <v>69</v>
      </c>
      <c r="P53" s="1324"/>
      <c r="Q53" s="676">
        <v>1608</v>
      </c>
      <c r="R53" s="676">
        <v>5587</v>
      </c>
      <c r="S53" s="676">
        <f t="shared" si="45"/>
        <v>7195</v>
      </c>
      <c r="T53" s="676">
        <v>218</v>
      </c>
      <c r="U53" s="676">
        <v>155</v>
      </c>
      <c r="V53" s="676">
        <f t="shared" si="46"/>
        <v>373</v>
      </c>
      <c r="W53" s="676">
        <v>70</v>
      </c>
      <c r="X53" s="676">
        <v>13</v>
      </c>
      <c r="Y53" s="676">
        <v>290</v>
      </c>
      <c r="Z53" s="676">
        <v>0</v>
      </c>
      <c r="AA53" s="676">
        <f t="shared" si="47"/>
        <v>373</v>
      </c>
      <c r="AB53" s="1178" t="s">
        <v>182</v>
      </c>
      <c r="AC53" s="1178"/>
    </row>
    <row r="54" spans="1:29" ht="18.75" customHeight="1">
      <c r="A54" s="1170" t="s">
        <v>70</v>
      </c>
      <c r="B54" s="1170"/>
      <c r="C54" s="848">
        <v>271</v>
      </c>
      <c r="D54" s="848">
        <v>233</v>
      </c>
      <c r="E54" s="848">
        <v>44</v>
      </c>
      <c r="F54" s="848">
        <f t="shared" si="42"/>
        <v>548</v>
      </c>
      <c r="G54" s="848">
        <v>19105</v>
      </c>
      <c r="H54" s="848">
        <v>19185</v>
      </c>
      <c r="I54" s="848">
        <f t="shared" si="43"/>
        <v>38290</v>
      </c>
      <c r="J54" s="848">
        <v>121037</v>
      </c>
      <c r="K54" s="848">
        <v>114578</v>
      </c>
      <c r="L54" s="848">
        <f t="shared" si="44"/>
        <v>235615</v>
      </c>
      <c r="M54" s="1178" t="s">
        <v>183</v>
      </c>
      <c r="N54" s="1178"/>
      <c r="O54" s="1324" t="s">
        <v>70</v>
      </c>
      <c r="P54" s="1324"/>
      <c r="Q54" s="676">
        <v>2981</v>
      </c>
      <c r="R54" s="676">
        <v>9108</v>
      </c>
      <c r="S54" s="676">
        <f t="shared" si="45"/>
        <v>12089</v>
      </c>
      <c r="T54" s="676">
        <v>262</v>
      </c>
      <c r="U54" s="676">
        <v>286</v>
      </c>
      <c r="V54" s="676">
        <f t="shared" si="46"/>
        <v>548</v>
      </c>
      <c r="W54" s="676">
        <v>45</v>
      </c>
      <c r="X54" s="676">
        <v>91</v>
      </c>
      <c r="Y54" s="676">
        <v>408</v>
      </c>
      <c r="Z54" s="676">
        <v>4</v>
      </c>
      <c r="AA54" s="676">
        <f t="shared" si="47"/>
        <v>548</v>
      </c>
      <c r="AB54" s="1178" t="s">
        <v>183</v>
      </c>
      <c r="AC54" s="1178"/>
    </row>
    <row r="55" spans="1:29" ht="18.75" customHeight="1">
      <c r="A55" s="1170" t="s">
        <v>71</v>
      </c>
      <c r="B55" s="1170"/>
      <c r="C55" s="848">
        <v>190</v>
      </c>
      <c r="D55" s="848">
        <v>167</v>
      </c>
      <c r="E55" s="848">
        <v>27</v>
      </c>
      <c r="F55" s="848">
        <f t="shared" si="42"/>
        <v>384</v>
      </c>
      <c r="G55" s="848">
        <v>20494</v>
      </c>
      <c r="H55" s="848">
        <v>16810</v>
      </c>
      <c r="I55" s="848">
        <f t="shared" si="43"/>
        <v>37304</v>
      </c>
      <c r="J55" s="848">
        <v>98784</v>
      </c>
      <c r="K55" s="848">
        <v>74264</v>
      </c>
      <c r="L55" s="848">
        <f t="shared" si="44"/>
        <v>173048</v>
      </c>
      <c r="M55" s="1178" t="s">
        <v>671</v>
      </c>
      <c r="N55" s="1178"/>
      <c r="O55" s="1324" t="s">
        <v>71</v>
      </c>
      <c r="P55" s="1324"/>
      <c r="Q55" s="676">
        <v>3726</v>
      </c>
      <c r="R55" s="676">
        <v>4623</v>
      </c>
      <c r="S55" s="676">
        <f t="shared" si="45"/>
        <v>8349</v>
      </c>
      <c r="T55" s="676">
        <v>228</v>
      </c>
      <c r="U55" s="676">
        <v>156</v>
      </c>
      <c r="V55" s="676">
        <f t="shared" si="46"/>
        <v>384</v>
      </c>
      <c r="W55" s="676">
        <v>82</v>
      </c>
      <c r="X55" s="676">
        <v>3</v>
      </c>
      <c r="Y55" s="676">
        <v>297</v>
      </c>
      <c r="Z55" s="676">
        <v>2</v>
      </c>
      <c r="AA55" s="676">
        <f t="shared" si="47"/>
        <v>384</v>
      </c>
      <c r="AB55" s="1178" t="s">
        <v>671</v>
      </c>
      <c r="AC55" s="1178"/>
    </row>
    <row r="56" spans="1:29" ht="18.75" customHeight="1" thickBot="1">
      <c r="A56" s="1280" t="s">
        <v>72</v>
      </c>
      <c r="B56" s="1280"/>
      <c r="C56" s="851">
        <v>400</v>
      </c>
      <c r="D56" s="851">
        <v>311</v>
      </c>
      <c r="E56" s="851">
        <v>133</v>
      </c>
      <c r="F56" s="851">
        <f t="shared" si="42"/>
        <v>844</v>
      </c>
      <c r="G56" s="851">
        <v>32636</v>
      </c>
      <c r="H56" s="851">
        <v>34820</v>
      </c>
      <c r="I56" s="851">
        <f t="shared" si="43"/>
        <v>67456</v>
      </c>
      <c r="J56" s="851">
        <v>204565</v>
      </c>
      <c r="K56" s="851">
        <v>205229</v>
      </c>
      <c r="L56" s="851">
        <f t="shared" si="44"/>
        <v>409794</v>
      </c>
      <c r="M56" s="1203" t="s">
        <v>327</v>
      </c>
      <c r="N56" s="1203"/>
      <c r="O56" s="1338" t="s">
        <v>72</v>
      </c>
      <c r="P56" s="1338"/>
      <c r="Q56" s="689">
        <v>3174</v>
      </c>
      <c r="R56" s="689">
        <v>12621</v>
      </c>
      <c r="S56" s="689">
        <f t="shared" si="45"/>
        <v>15795</v>
      </c>
      <c r="T56" s="689">
        <v>474</v>
      </c>
      <c r="U56" s="689">
        <v>370</v>
      </c>
      <c r="V56" s="689">
        <f t="shared" si="46"/>
        <v>844</v>
      </c>
      <c r="W56" s="689">
        <v>131</v>
      </c>
      <c r="X56" s="689">
        <v>43</v>
      </c>
      <c r="Y56" s="689">
        <v>670</v>
      </c>
      <c r="Z56" s="689">
        <v>0</v>
      </c>
      <c r="AA56" s="689">
        <f t="shared" si="47"/>
        <v>844</v>
      </c>
      <c r="AB56" s="1337" t="s">
        <v>327</v>
      </c>
      <c r="AC56" s="1337"/>
    </row>
    <row r="57" spans="1:29" ht="18.75" customHeight="1" thickBot="1">
      <c r="A57" s="1108" t="s">
        <v>32</v>
      </c>
      <c r="B57" s="1108"/>
      <c r="C57" s="849">
        <f>SUM(C37:C56)</f>
        <v>3219</v>
      </c>
      <c r="D57" s="849">
        <f t="shared" ref="D57:L57" si="48">SUM(D37:D56)</f>
        <v>2775</v>
      </c>
      <c r="E57" s="849">
        <f t="shared" si="48"/>
        <v>2109</v>
      </c>
      <c r="F57" s="849">
        <f t="shared" si="48"/>
        <v>8103</v>
      </c>
      <c r="G57" s="849">
        <f t="shared" si="48"/>
        <v>334231</v>
      </c>
      <c r="H57" s="849">
        <f t="shared" si="48"/>
        <v>333824</v>
      </c>
      <c r="I57" s="849">
        <f t="shared" si="48"/>
        <v>668055</v>
      </c>
      <c r="J57" s="849">
        <f t="shared" si="48"/>
        <v>2064112</v>
      </c>
      <c r="K57" s="849">
        <f t="shared" si="48"/>
        <v>1956971</v>
      </c>
      <c r="L57" s="849">
        <f t="shared" si="48"/>
        <v>4021083</v>
      </c>
      <c r="M57" s="644" t="s">
        <v>169</v>
      </c>
      <c r="N57" s="696"/>
      <c r="O57" s="1339" t="s">
        <v>32</v>
      </c>
      <c r="P57" s="1339"/>
      <c r="Q57" s="690">
        <f t="shared" ref="Q57:Z57" si="49">SUM(Q37:Q56)</f>
        <v>38423</v>
      </c>
      <c r="R57" s="690">
        <f t="shared" si="49"/>
        <v>134862</v>
      </c>
      <c r="S57" s="690">
        <f t="shared" si="45"/>
        <v>173285</v>
      </c>
      <c r="T57" s="690">
        <f t="shared" si="49"/>
        <v>4730</v>
      </c>
      <c r="U57" s="690">
        <f t="shared" si="49"/>
        <v>3373</v>
      </c>
      <c r="V57" s="690">
        <f t="shared" si="46"/>
        <v>8103</v>
      </c>
      <c r="W57" s="690">
        <f t="shared" si="49"/>
        <v>1847</v>
      </c>
      <c r="X57" s="690">
        <f t="shared" si="49"/>
        <v>845</v>
      </c>
      <c r="Y57" s="690">
        <f t="shared" si="49"/>
        <v>5392</v>
      </c>
      <c r="Z57" s="690">
        <f t="shared" si="49"/>
        <v>19</v>
      </c>
      <c r="AA57" s="690">
        <f t="shared" si="47"/>
        <v>8103</v>
      </c>
      <c r="AB57" s="691" t="s">
        <v>169</v>
      </c>
      <c r="AC57" s="692"/>
    </row>
    <row r="58" spans="1:29" ht="39" customHeight="1" thickTop="1">
      <c r="A58" s="1152" t="s">
        <v>1353</v>
      </c>
      <c r="B58" s="1152"/>
      <c r="C58" s="1152"/>
      <c r="D58" s="1152"/>
      <c r="E58" s="1152"/>
      <c r="F58" s="1152"/>
      <c r="G58" s="1152"/>
      <c r="H58" s="1152"/>
      <c r="I58" s="1152"/>
      <c r="J58" s="1152"/>
      <c r="K58" s="1152"/>
      <c r="L58" s="1152"/>
      <c r="M58" s="1152"/>
      <c r="N58" s="1152"/>
      <c r="O58" s="668"/>
      <c r="P58" s="668"/>
      <c r="Q58" s="668"/>
      <c r="R58" s="668"/>
      <c r="S58" s="668"/>
      <c r="T58" s="668"/>
      <c r="U58" s="668"/>
      <c r="V58" s="668"/>
      <c r="W58" s="668"/>
      <c r="X58" s="668"/>
      <c r="Y58" s="668"/>
      <c r="Z58" s="668"/>
      <c r="AA58" s="668"/>
      <c r="AB58" s="668"/>
      <c r="AC58" s="668"/>
    </row>
    <row r="59" spans="1:29" ht="41.25" customHeight="1">
      <c r="A59" s="1193" t="s">
        <v>723</v>
      </c>
      <c r="B59" s="1193"/>
      <c r="C59" s="1193"/>
      <c r="D59" s="1193"/>
      <c r="E59" s="1193"/>
      <c r="F59" s="1193"/>
      <c r="G59" s="1193"/>
      <c r="H59" s="1193"/>
      <c r="I59" s="1193"/>
      <c r="J59" s="1193"/>
      <c r="K59" s="1193"/>
      <c r="L59" s="1193"/>
      <c r="M59" s="1193"/>
      <c r="N59" s="1193"/>
      <c r="O59" s="668"/>
      <c r="P59" s="668"/>
      <c r="Q59" s="668"/>
      <c r="R59" s="668"/>
      <c r="S59" s="668"/>
      <c r="T59" s="668"/>
      <c r="U59" s="668"/>
      <c r="V59" s="668"/>
      <c r="W59" s="668"/>
      <c r="X59" s="668"/>
      <c r="Y59" s="668"/>
      <c r="Z59" s="668"/>
      <c r="AA59" s="668"/>
      <c r="AB59" s="668"/>
      <c r="AC59" s="668"/>
    </row>
    <row r="60" spans="1:29" ht="21" customHeight="1" thickBot="1">
      <c r="A60" s="1176" t="s">
        <v>921</v>
      </c>
      <c r="B60" s="1176"/>
      <c r="C60" s="290"/>
      <c r="D60" s="290"/>
      <c r="E60" s="290"/>
      <c r="F60" s="290"/>
      <c r="G60" s="290"/>
      <c r="H60" s="290"/>
      <c r="I60" s="290"/>
      <c r="J60" s="290"/>
      <c r="K60" s="290"/>
      <c r="L60" s="290"/>
      <c r="M60" s="1177" t="s">
        <v>922</v>
      </c>
      <c r="N60" s="1177"/>
      <c r="O60" s="1346" t="s">
        <v>923</v>
      </c>
      <c r="P60" s="1346"/>
      <c r="Q60" s="1346"/>
      <c r="R60" s="682"/>
      <c r="S60" s="682"/>
      <c r="T60" s="682"/>
      <c r="U60" s="682"/>
      <c r="V60" s="682"/>
      <c r="W60" s="682"/>
      <c r="X60" s="682"/>
      <c r="Y60" s="682"/>
      <c r="Z60" s="683"/>
      <c r="AA60" s="1343" t="s">
        <v>924</v>
      </c>
      <c r="AB60" s="1343"/>
      <c r="AC60" s="1343"/>
    </row>
    <row r="61" spans="1:29" ht="19.5" customHeight="1" thickTop="1">
      <c r="A61" s="1140" t="s">
        <v>40</v>
      </c>
      <c r="B61" s="1140"/>
      <c r="C61" s="1188" t="s">
        <v>107</v>
      </c>
      <c r="D61" s="1188"/>
      <c r="E61" s="1188"/>
      <c r="F61" s="1188"/>
      <c r="G61" s="1155" t="s">
        <v>128</v>
      </c>
      <c r="H61" s="1155"/>
      <c r="I61" s="1155"/>
      <c r="J61" s="1155" t="s">
        <v>108</v>
      </c>
      <c r="K61" s="1155"/>
      <c r="L61" s="1155"/>
      <c r="M61" s="1164" t="s">
        <v>168</v>
      </c>
      <c r="N61" s="1164"/>
      <c r="O61" s="1315" t="s">
        <v>40</v>
      </c>
      <c r="P61" s="1315"/>
      <c r="Q61" s="1315" t="s">
        <v>129</v>
      </c>
      <c r="R61" s="1315"/>
      <c r="S61" s="1315"/>
      <c r="T61" s="1315" t="s">
        <v>306</v>
      </c>
      <c r="U61" s="1315"/>
      <c r="V61" s="1315"/>
      <c r="W61" s="1315" t="s">
        <v>307</v>
      </c>
      <c r="X61" s="1315"/>
      <c r="Y61" s="1315"/>
      <c r="Z61" s="1315"/>
      <c r="AA61" s="1315"/>
      <c r="AB61" s="1316" t="s">
        <v>168</v>
      </c>
      <c r="AC61" s="1316"/>
    </row>
    <row r="62" spans="1:29" ht="20.25" customHeight="1">
      <c r="A62" s="1141"/>
      <c r="B62" s="1141"/>
      <c r="C62" s="1168" t="s">
        <v>303</v>
      </c>
      <c r="D62" s="1168"/>
      <c r="E62" s="1168"/>
      <c r="F62" s="1168"/>
      <c r="G62" s="1167" t="s">
        <v>308</v>
      </c>
      <c r="H62" s="1167"/>
      <c r="I62" s="1167"/>
      <c r="J62" s="1167" t="s">
        <v>309</v>
      </c>
      <c r="K62" s="1167"/>
      <c r="L62" s="1167"/>
      <c r="M62" s="1165"/>
      <c r="N62" s="1165"/>
      <c r="O62" s="1147"/>
      <c r="P62" s="1147"/>
      <c r="Q62" s="1147" t="s">
        <v>310</v>
      </c>
      <c r="R62" s="1147"/>
      <c r="S62" s="1147"/>
      <c r="T62" s="1147" t="s">
        <v>311</v>
      </c>
      <c r="U62" s="1147"/>
      <c r="V62" s="1147"/>
      <c r="W62" s="1147" t="s">
        <v>312</v>
      </c>
      <c r="X62" s="1147"/>
      <c r="Y62" s="1147"/>
      <c r="Z62" s="1147"/>
      <c r="AA62" s="1147"/>
      <c r="AB62" s="1317"/>
      <c r="AC62" s="1317"/>
    </row>
    <row r="63" spans="1:29" ht="17.25" customHeight="1">
      <c r="A63" s="1141"/>
      <c r="B63" s="1141"/>
      <c r="C63" s="711" t="s">
        <v>127</v>
      </c>
      <c r="D63" s="706" t="s">
        <v>34</v>
      </c>
      <c r="E63" s="706" t="s">
        <v>109</v>
      </c>
      <c r="F63" s="706" t="s">
        <v>35</v>
      </c>
      <c r="G63" s="711" t="s">
        <v>127</v>
      </c>
      <c r="H63" s="706" t="s">
        <v>34</v>
      </c>
      <c r="I63" s="706" t="s">
        <v>35</v>
      </c>
      <c r="J63" s="711" t="s">
        <v>127</v>
      </c>
      <c r="K63" s="706" t="s">
        <v>34</v>
      </c>
      <c r="L63" s="706" t="s">
        <v>35</v>
      </c>
      <c r="M63" s="1165"/>
      <c r="N63" s="1165"/>
      <c r="O63" s="1147"/>
      <c r="P63" s="1147"/>
      <c r="Q63" s="671" t="s">
        <v>102</v>
      </c>
      <c r="R63" s="714" t="s">
        <v>103</v>
      </c>
      <c r="S63" s="714" t="s">
        <v>35</v>
      </c>
      <c r="T63" s="714" t="s">
        <v>313</v>
      </c>
      <c r="U63" s="714" t="s">
        <v>314</v>
      </c>
      <c r="V63" s="714" t="s">
        <v>35</v>
      </c>
      <c r="W63" s="714" t="s">
        <v>120</v>
      </c>
      <c r="X63" s="714" t="s">
        <v>315</v>
      </c>
      <c r="Y63" s="671" t="s">
        <v>316</v>
      </c>
      <c r="Z63" s="714" t="s">
        <v>317</v>
      </c>
      <c r="AA63" s="714" t="s">
        <v>32</v>
      </c>
      <c r="AB63" s="1317"/>
      <c r="AC63" s="1317"/>
    </row>
    <row r="64" spans="1:29" ht="32.25" customHeight="1" thickBot="1">
      <c r="A64" s="1142"/>
      <c r="B64" s="1142"/>
      <c r="C64" s="722" t="s">
        <v>173</v>
      </c>
      <c r="D64" s="722" t="s">
        <v>172</v>
      </c>
      <c r="E64" s="722" t="s">
        <v>208</v>
      </c>
      <c r="F64" s="722" t="s">
        <v>169</v>
      </c>
      <c r="G64" s="722" t="s">
        <v>173</v>
      </c>
      <c r="H64" s="722" t="s">
        <v>172</v>
      </c>
      <c r="I64" s="722" t="s">
        <v>169</v>
      </c>
      <c r="J64" s="722" t="s">
        <v>173</v>
      </c>
      <c r="K64" s="722" t="s">
        <v>172</v>
      </c>
      <c r="L64" s="722" t="s">
        <v>169</v>
      </c>
      <c r="M64" s="1165"/>
      <c r="N64" s="1165"/>
      <c r="O64" s="1320"/>
      <c r="P64" s="1320"/>
      <c r="Q64" s="723" t="s">
        <v>318</v>
      </c>
      <c r="R64" s="723" t="s">
        <v>319</v>
      </c>
      <c r="S64" s="723" t="s">
        <v>169</v>
      </c>
      <c r="T64" s="723" t="s">
        <v>320</v>
      </c>
      <c r="U64" s="723" t="s">
        <v>321</v>
      </c>
      <c r="V64" s="723" t="s">
        <v>169</v>
      </c>
      <c r="W64" s="723" t="s">
        <v>322</v>
      </c>
      <c r="X64" s="723" t="s">
        <v>323</v>
      </c>
      <c r="Y64" s="724" t="s">
        <v>624</v>
      </c>
      <c r="Z64" s="723" t="s">
        <v>325</v>
      </c>
      <c r="AA64" s="723" t="s">
        <v>169</v>
      </c>
      <c r="AB64" s="1318"/>
      <c r="AC64" s="1318"/>
    </row>
    <row r="65" spans="1:31" ht="18.95" customHeight="1">
      <c r="A65" s="1183" t="s">
        <v>52</v>
      </c>
      <c r="B65" s="1183"/>
      <c r="C65" s="645">
        <v>127</v>
      </c>
      <c r="D65" s="640">
        <v>114</v>
      </c>
      <c r="E65" s="645">
        <v>619</v>
      </c>
      <c r="F65" s="640">
        <f>SUM(C65:E65)</f>
        <v>860</v>
      </c>
      <c r="G65" s="645">
        <v>23085</v>
      </c>
      <c r="H65" s="640">
        <v>21091</v>
      </c>
      <c r="I65" s="645">
        <f>SUM(G65:H65)</f>
        <v>44176</v>
      </c>
      <c r="J65" s="640">
        <v>128090</v>
      </c>
      <c r="K65" s="645">
        <v>105657</v>
      </c>
      <c r="L65" s="640">
        <f>SUM(J65:K65)</f>
        <v>233747</v>
      </c>
      <c r="M65" s="1158" t="s">
        <v>583</v>
      </c>
      <c r="N65" s="1158"/>
      <c r="O65" s="1330" t="s">
        <v>52</v>
      </c>
      <c r="P65" s="1330"/>
      <c r="Q65" s="640">
        <v>3501</v>
      </c>
      <c r="R65" s="640">
        <v>1482</v>
      </c>
      <c r="S65" s="640">
        <f>SUM(Q65:R65)</f>
        <v>4983</v>
      </c>
      <c r="T65" s="640">
        <v>758</v>
      </c>
      <c r="U65" s="640">
        <v>102</v>
      </c>
      <c r="V65" s="640">
        <f>SUM(T65:U65)</f>
        <v>860</v>
      </c>
      <c r="W65" s="640">
        <v>717</v>
      </c>
      <c r="X65" s="640">
        <v>101</v>
      </c>
      <c r="Y65" s="640">
        <v>42</v>
      </c>
      <c r="Z65" s="640">
        <v>0</v>
      </c>
      <c r="AA65" s="640">
        <f>SUM(W65:Z65)</f>
        <v>860</v>
      </c>
      <c r="AB65" s="1310" t="s">
        <v>583</v>
      </c>
      <c r="AC65" s="1310"/>
    </row>
    <row r="66" spans="1:31" ht="18.95" customHeight="1">
      <c r="A66" s="1170" t="s">
        <v>53</v>
      </c>
      <c r="B66" s="1170"/>
      <c r="C66" s="637">
        <v>202</v>
      </c>
      <c r="D66" s="637">
        <v>186</v>
      </c>
      <c r="E66" s="637">
        <v>548</v>
      </c>
      <c r="F66" s="637">
        <f t="shared" ref="F66:F85" si="50">SUM(C66:E66)</f>
        <v>936</v>
      </c>
      <c r="G66" s="637">
        <v>20766</v>
      </c>
      <c r="H66" s="637">
        <v>18662</v>
      </c>
      <c r="I66" s="637">
        <f t="shared" ref="I66:I85" si="51">SUM(G66:H66)</f>
        <v>39428</v>
      </c>
      <c r="J66" s="637">
        <v>107518</v>
      </c>
      <c r="K66" s="637">
        <v>92796</v>
      </c>
      <c r="L66" s="637">
        <f t="shared" ref="L66:L85" si="52">SUM(J66:K66)</f>
        <v>200314</v>
      </c>
      <c r="M66" s="1216" t="s">
        <v>284</v>
      </c>
      <c r="N66" s="1216"/>
      <c r="O66" s="1324" t="s">
        <v>53</v>
      </c>
      <c r="P66" s="1324"/>
      <c r="Q66" s="637">
        <v>4126</v>
      </c>
      <c r="R66" s="637">
        <v>3066</v>
      </c>
      <c r="S66" s="637">
        <f t="shared" ref="S66:S84" si="53">SUM(Q66:R66)</f>
        <v>7192</v>
      </c>
      <c r="T66" s="637">
        <v>751</v>
      </c>
      <c r="U66" s="637">
        <v>185</v>
      </c>
      <c r="V66" s="637">
        <f t="shared" ref="V66:V85" si="54">SUM(T66:U66)</f>
        <v>936</v>
      </c>
      <c r="W66" s="637">
        <v>491</v>
      </c>
      <c r="X66" s="637">
        <v>14</v>
      </c>
      <c r="Y66" s="637">
        <v>431</v>
      </c>
      <c r="Z66" s="637">
        <v>0</v>
      </c>
      <c r="AA66" s="637">
        <f t="shared" ref="AA66:AA85" si="55">SUM(W66:Z66)</f>
        <v>936</v>
      </c>
      <c r="AB66" s="1311" t="s">
        <v>284</v>
      </c>
      <c r="AC66" s="1311"/>
    </row>
    <row r="67" spans="1:31" ht="18.95" customHeight="1">
      <c r="A67" s="1170" t="s">
        <v>54</v>
      </c>
      <c r="B67" s="1170"/>
      <c r="C67" s="637">
        <v>54</v>
      </c>
      <c r="D67" s="637">
        <v>48</v>
      </c>
      <c r="E67" s="637">
        <v>439</v>
      </c>
      <c r="F67" s="637">
        <f t="shared" si="50"/>
        <v>541</v>
      </c>
      <c r="G67" s="637">
        <v>7778</v>
      </c>
      <c r="H67" s="637">
        <v>7289</v>
      </c>
      <c r="I67" s="637">
        <f t="shared" si="51"/>
        <v>15067</v>
      </c>
      <c r="J67" s="637">
        <v>44331</v>
      </c>
      <c r="K67" s="637">
        <v>38514</v>
      </c>
      <c r="L67" s="637">
        <f t="shared" si="52"/>
        <v>82845</v>
      </c>
      <c r="M67" s="1178" t="s">
        <v>175</v>
      </c>
      <c r="N67" s="1178"/>
      <c r="O67" s="1324" t="s">
        <v>54</v>
      </c>
      <c r="P67" s="1324"/>
      <c r="Q67" s="637">
        <v>2085</v>
      </c>
      <c r="R67" s="637">
        <v>613</v>
      </c>
      <c r="S67" s="637">
        <f t="shared" si="53"/>
        <v>2698</v>
      </c>
      <c r="T67" s="637">
        <v>488</v>
      </c>
      <c r="U67" s="637">
        <v>53</v>
      </c>
      <c r="V67" s="637">
        <f t="shared" si="54"/>
        <v>541</v>
      </c>
      <c r="W67" s="637">
        <v>435</v>
      </c>
      <c r="X67" s="637">
        <v>1</v>
      </c>
      <c r="Y67" s="637">
        <v>105</v>
      </c>
      <c r="Z67" s="637">
        <v>0</v>
      </c>
      <c r="AA67" s="637">
        <f t="shared" si="55"/>
        <v>541</v>
      </c>
      <c r="AB67" s="1341" t="s">
        <v>175</v>
      </c>
      <c r="AC67" s="1341"/>
    </row>
    <row r="68" spans="1:31" ht="18.95" customHeight="1">
      <c r="A68" s="1170" t="s">
        <v>55</v>
      </c>
      <c r="B68" s="1170"/>
      <c r="C68" s="637">
        <v>57</v>
      </c>
      <c r="D68" s="637">
        <v>53</v>
      </c>
      <c r="E68" s="637">
        <v>540</v>
      </c>
      <c r="F68" s="637">
        <f t="shared" si="50"/>
        <v>650</v>
      </c>
      <c r="G68" s="637">
        <v>13326</v>
      </c>
      <c r="H68" s="637">
        <v>12824</v>
      </c>
      <c r="I68" s="637">
        <f t="shared" si="51"/>
        <v>26150</v>
      </c>
      <c r="J68" s="637">
        <v>84403</v>
      </c>
      <c r="K68" s="637">
        <v>76603</v>
      </c>
      <c r="L68" s="637">
        <f t="shared" si="52"/>
        <v>161006</v>
      </c>
      <c r="M68" s="1178" t="s">
        <v>676</v>
      </c>
      <c r="N68" s="1178"/>
      <c r="O68" s="1324" t="s">
        <v>55</v>
      </c>
      <c r="P68" s="1324"/>
      <c r="Q68" s="637">
        <v>4817</v>
      </c>
      <c r="R68" s="637">
        <v>4900</v>
      </c>
      <c r="S68" s="637">
        <f t="shared" si="53"/>
        <v>9717</v>
      </c>
      <c r="T68" s="637">
        <v>577</v>
      </c>
      <c r="U68" s="637">
        <v>73</v>
      </c>
      <c r="V68" s="637">
        <f t="shared" si="54"/>
        <v>650</v>
      </c>
      <c r="W68" s="637">
        <v>365</v>
      </c>
      <c r="X68" s="637">
        <v>13</v>
      </c>
      <c r="Y68" s="637">
        <v>272</v>
      </c>
      <c r="Z68" s="637">
        <v>0</v>
      </c>
      <c r="AA68" s="637">
        <f t="shared" si="55"/>
        <v>650</v>
      </c>
      <c r="AB68" s="1178" t="s">
        <v>676</v>
      </c>
      <c r="AC68" s="1178"/>
    </row>
    <row r="69" spans="1:31" ht="18.95" customHeight="1">
      <c r="A69" s="1189" t="s">
        <v>279</v>
      </c>
      <c r="B69" s="382" t="s">
        <v>270</v>
      </c>
      <c r="C69" s="637">
        <v>5</v>
      </c>
      <c r="D69" s="637">
        <v>6</v>
      </c>
      <c r="E69" s="637">
        <v>23</v>
      </c>
      <c r="F69" s="637">
        <f t="shared" si="50"/>
        <v>34</v>
      </c>
      <c r="G69" s="637">
        <v>1405</v>
      </c>
      <c r="H69" s="637">
        <v>1464</v>
      </c>
      <c r="I69" s="637">
        <f t="shared" si="51"/>
        <v>2869</v>
      </c>
      <c r="J69" s="637">
        <v>9000</v>
      </c>
      <c r="K69" s="637">
        <v>8910</v>
      </c>
      <c r="L69" s="637">
        <f t="shared" si="52"/>
        <v>17910</v>
      </c>
      <c r="M69" s="399" t="s">
        <v>288</v>
      </c>
      <c r="N69" s="1179" t="s">
        <v>167</v>
      </c>
      <c r="O69" s="1334" t="s">
        <v>279</v>
      </c>
      <c r="P69" s="677" t="s">
        <v>270</v>
      </c>
      <c r="Q69" s="637">
        <v>273</v>
      </c>
      <c r="R69" s="637">
        <v>537</v>
      </c>
      <c r="S69" s="637">
        <f t="shared" si="53"/>
        <v>810</v>
      </c>
      <c r="T69" s="637">
        <v>22</v>
      </c>
      <c r="U69" s="637">
        <v>12</v>
      </c>
      <c r="V69" s="637">
        <f t="shared" si="54"/>
        <v>34</v>
      </c>
      <c r="W69" s="637">
        <v>10</v>
      </c>
      <c r="X69" s="637">
        <v>5</v>
      </c>
      <c r="Y69" s="637">
        <v>19</v>
      </c>
      <c r="Z69" s="637">
        <v>0</v>
      </c>
      <c r="AA69" s="637">
        <f t="shared" si="55"/>
        <v>34</v>
      </c>
      <c r="AB69" s="693" t="s">
        <v>288</v>
      </c>
      <c r="AC69" s="1321" t="s">
        <v>167</v>
      </c>
      <c r="AE69" s="204" t="s">
        <v>328</v>
      </c>
    </row>
    <row r="70" spans="1:31" ht="18.95" customHeight="1">
      <c r="A70" s="1189"/>
      <c r="B70" s="382" t="s">
        <v>271</v>
      </c>
      <c r="C70" s="637">
        <v>22</v>
      </c>
      <c r="D70" s="637">
        <v>16</v>
      </c>
      <c r="E70" s="637">
        <v>92</v>
      </c>
      <c r="F70" s="637">
        <f t="shared" si="50"/>
        <v>130</v>
      </c>
      <c r="G70" s="637">
        <v>6980</v>
      </c>
      <c r="H70" s="637">
        <v>4998</v>
      </c>
      <c r="I70" s="637">
        <f t="shared" si="51"/>
        <v>11978</v>
      </c>
      <c r="J70" s="637">
        <v>41378</v>
      </c>
      <c r="K70" s="637">
        <v>38774</v>
      </c>
      <c r="L70" s="637">
        <f t="shared" si="52"/>
        <v>80152</v>
      </c>
      <c r="M70" s="399" t="s">
        <v>289</v>
      </c>
      <c r="N70" s="1180"/>
      <c r="O70" s="1335"/>
      <c r="P70" s="677" t="s">
        <v>271</v>
      </c>
      <c r="Q70" s="637">
        <v>990</v>
      </c>
      <c r="R70" s="637">
        <v>775</v>
      </c>
      <c r="S70" s="637">
        <f t="shared" si="53"/>
        <v>1765</v>
      </c>
      <c r="T70" s="637">
        <v>103</v>
      </c>
      <c r="U70" s="637">
        <v>27</v>
      </c>
      <c r="V70" s="637">
        <f t="shared" si="54"/>
        <v>130</v>
      </c>
      <c r="W70" s="637">
        <v>64</v>
      </c>
      <c r="X70" s="637">
        <v>2</v>
      </c>
      <c r="Y70" s="637">
        <v>64</v>
      </c>
      <c r="Z70" s="637">
        <v>0</v>
      </c>
      <c r="AA70" s="637">
        <f t="shared" si="55"/>
        <v>130</v>
      </c>
      <c r="AB70" s="693" t="s">
        <v>289</v>
      </c>
      <c r="AC70" s="1322"/>
    </row>
    <row r="71" spans="1:31" ht="18.95" customHeight="1">
      <c r="A71" s="1189"/>
      <c r="B71" s="382" t="s">
        <v>272</v>
      </c>
      <c r="C71" s="637">
        <v>0</v>
      </c>
      <c r="D71" s="637">
        <v>0</v>
      </c>
      <c r="E71" s="637">
        <v>0</v>
      </c>
      <c r="F71" s="637">
        <f t="shared" si="50"/>
        <v>0</v>
      </c>
      <c r="G71" s="637">
        <v>0</v>
      </c>
      <c r="H71" s="637">
        <v>0</v>
      </c>
      <c r="I71" s="637">
        <f t="shared" si="51"/>
        <v>0</v>
      </c>
      <c r="J71" s="637">
        <v>0</v>
      </c>
      <c r="K71" s="637">
        <v>0</v>
      </c>
      <c r="L71" s="637">
        <f t="shared" si="52"/>
        <v>0</v>
      </c>
      <c r="M71" s="399" t="s">
        <v>290</v>
      </c>
      <c r="N71" s="1180"/>
      <c r="O71" s="1335"/>
      <c r="P71" s="677" t="s">
        <v>272</v>
      </c>
      <c r="Q71" s="637">
        <v>0</v>
      </c>
      <c r="R71" s="637">
        <v>0</v>
      </c>
      <c r="S71" s="637">
        <f t="shared" si="53"/>
        <v>0</v>
      </c>
      <c r="T71" s="637">
        <v>0</v>
      </c>
      <c r="U71" s="637">
        <v>0</v>
      </c>
      <c r="V71" s="637">
        <f t="shared" si="54"/>
        <v>0</v>
      </c>
      <c r="W71" s="637">
        <v>0</v>
      </c>
      <c r="X71" s="637">
        <v>0</v>
      </c>
      <c r="Y71" s="637">
        <v>0</v>
      </c>
      <c r="Z71" s="637">
        <v>0</v>
      </c>
      <c r="AA71" s="637">
        <f t="shared" si="55"/>
        <v>0</v>
      </c>
      <c r="AB71" s="693" t="s">
        <v>290</v>
      </c>
      <c r="AC71" s="1322"/>
    </row>
    <row r="72" spans="1:31" ht="18.95" customHeight="1">
      <c r="A72" s="1189"/>
      <c r="B72" s="382" t="s">
        <v>267</v>
      </c>
      <c r="C72" s="637">
        <v>5</v>
      </c>
      <c r="D72" s="637">
        <v>3</v>
      </c>
      <c r="E72" s="637">
        <v>97</v>
      </c>
      <c r="F72" s="637">
        <f t="shared" si="50"/>
        <v>105</v>
      </c>
      <c r="G72" s="637">
        <v>3157</v>
      </c>
      <c r="H72" s="637">
        <v>2935</v>
      </c>
      <c r="I72" s="637">
        <f t="shared" si="51"/>
        <v>6092</v>
      </c>
      <c r="J72" s="637">
        <v>19325</v>
      </c>
      <c r="K72" s="637">
        <v>15941</v>
      </c>
      <c r="L72" s="637">
        <f t="shared" si="52"/>
        <v>35266</v>
      </c>
      <c r="M72" s="399" t="s">
        <v>291</v>
      </c>
      <c r="N72" s="1180"/>
      <c r="O72" s="1335"/>
      <c r="P72" s="677" t="s">
        <v>267</v>
      </c>
      <c r="Q72" s="637">
        <v>956</v>
      </c>
      <c r="R72" s="637">
        <v>438</v>
      </c>
      <c r="S72" s="637">
        <f t="shared" si="53"/>
        <v>1394</v>
      </c>
      <c r="T72" s="637">
        <v>98</v>
      </c>
      <c r="U72" s="637">
        <v>7</v>
      </c>
      <c r="V72" s="637">
        <f t="shared" si="54"/>
        <v>105</v>
      </c>
      <c r="W72" s="637">
        <v>74</v>
      </c>
      <c r="X72" s="637">
        <v>0</v>
      </c>
      <c r="Y72" s="637">
        <v>31</v>
      </c>
      <c r="Z72" s="637">
        <v>0</v>
      </c>
      <c r="AA72" s="637">
        <f t="shared" si="55"/>
        <v>105</v>
      </c>
      <c r="AB72" s="693" t="s">
        <v>291</v>
      </c>
      <c r="AC72" s="1322"/>
    </row>
    <row r="73" spans="1:31" ht="18.95" customHeight="1">
      <c r="A73" s="1189"/>
      <c r="B73" s="382" t="s">
        <v>268</v>
      </c>
      <c r="C73" s="637">
        <v>6</v>
      </c>
      <c r="D73" s="637">
        <v>5</v>
      </c>
      <c r="E73" s="637">
        <v>221</v>
      </c>
      <c r="F73" s="637">
        <f t="shared" si="50"/>
        <v>232</v>
      </c>
      <c r="G73" s="637">
        <v>7088</v>
      </c>
      <c r="H73" s="637">
        <v>6552</v>
      </c>
      <c r="I73" s="637">
        <f t="shared" si="51"/>
        <v>13640</v>
      </c>
      <c r="J73" s="637">
        <v>46384</v>
      </c>
      <c r="K73" s="637">
        <v>40067</v>
      </c>
      <c r="L73" s="637">
        <f t="shared" si="52"/>
        <v>86451</v>
      </c>
      <c r="M73" s="399" t="s">
        <v>292</v>
      </c>
      <c r="N73" s="1180"/>
      <c r="O73" s="1335"/>
      <c r="P73" s="677" t="s">
        <v>268</v>
      </c>
      <c r="Q73" s="637">
        <v>1775</v>
      </c>
      <c r="R73" s="637">
        <v>2010</v>
      </c>
      <c r="S73" s="637">
        <f t="shared" si="53"/>
        <v>3785</v>
      </c>
      <c r="T73" s="637">
        <v>214</v>
      </c>
      <c r="U73" s="637">
        <v>18</v>
      </c>
      <c r="V73" s="637">
        <f t="shared" si="54"/>
        <v>232</v>
      </c>
      <c r="W73" s="637">
        <v>174</v>
      </c>
      <c r="X73" s="637">
        <v>1</v>
      </c>
      <c r="Y73" s="637">
        <v>57</v>
      </c>
      <c r="Z73" s="637">
        <v>0</v>
      </c>
      <c r="AA73" s="637">
        <f t="shared" si="55"/>
        <v>232</v>
      </c>
      <c r="AB73" s="693" t="s">
        <v>292</v>
      </c>
      <c r="AC73" s="1322"/>
    </row>
    <row r="74" spans="1:31" ht="18.95" customHeight="1">
      <c r="A74" s="1189"/>
      <c r="B74" s="382" t="s">
        <v>269</v>
      </c>
      <c r="C74" s="637">
        <v>21</v>
      </c>
      <c r="D74" s="637">
        <v>22</v>
      </c>
      <c r="E74" s="637">
        <v>74</v>
      </c>
      <c r="F74" s="637">
        <f t="shared" si="50"/>
        <v>117</v>
      </c>
      <c r="G74" s="637">
        <v>5817</v>
      </c>
      <c r="H74" s="637">
        <v>5574</v>
      </c>
      <c r="I74" s="637">
        <f t="shared" si="51"/>
        <v>11391</v>
      </c>
      <c r="J74" s="637">
        <v>37865</v>
      </c>
      <c r="K74" s="637">
        <v>34485</v>
      </c>
      <c r="L74" s="637">
        <f t="shared" si="52"/>
        <v>72350</v>
      </c>
      <c r="M74" s="399" t="s">
        <v>293</v>
      </c>
      <c r="N74" s="1180"/>
      <c r="O74" s="1336"/>
      <c r="P74" s="677" t="s">
        <v>269</v>
      </c>
      <c r="Q74" s="637">
        <v>1169</v>
      </c>
      <c r="R74" s="637">
        <v>1118</v>
      </c>
      <c r="S74" s="637">
        <f t="shared" si="53"/>
        <v>2287</v>
      </c>
      <c r="T74" s="637">
        <v>99</v>
      </c>
      <c r="U74" s="637">
        <v>18</v>
      </c>
      <c r="V74" s="637">
        <f t="shared" si="54"/>
        <v>117</v>
      </c>
      <c r="W74" s="637">
        <v>61</v>
      </c>
      <c r="X74" s="637">
        <v>5</v>
      </c>
      <c r="Y74" s="637">
        <v>51</v>
      </c>
      <c r="Z74" s="637">
        <v>0</v>
      </c>
      <c r="AA74" s="637">
        <f t="shared" si="55"/>
        <v>117</v>
      </c>
      <c r="AB74" s="693" t="s">
        <v>293</v>
      </c>
      <c r="AC74" s="1323"/>
    </row>
    <row r="75" spans="1:31" ht="18.95" customHeight="1">
      <c r="A75" s="1171" t="s">
        <v>63</v>
      </c>
      <c r="B75" s="1171"/>
      <c r="C75" s="637">
        <v>197</v>
      </c>
      <c r="D75" s="637">
        <v>191</v>
      </c>
      <c r="E75" s="637">
        <v>317</v>
      </c>
      <c r="F75" s="637">
        <f t="shared" si="50"/>
        <v>705</v>
      </c>
      <c r="G75" s="637">
        <v>17722</v>
      </c>
      <c r="H75" s="637">
        <v>16685</v>
      </c>
      <c r="I75" s="637">
        <f t="shared" si="51"/>
        <v>34407</v>
      </c>
      <c r="J75" s="637">
        <v>102484</v>
      </c>
      <c r="K75" s="637">
        <v>93376</v>
      </c>
      <c r="L75" s="637">
        <f t="shared" si="52"/>
        <v>195860</v>
      </c>
      <c r="M75" s="1178" t="s">
        <v>281</v>
      </c>
      <c r="N75" s="1178"/>
      <c r="O75" s="1325" t="s">
        <v>63</v>
      </c>
      <c r="P75" s="1325"/>
      <c r="Q75" s="637">
        <v>4919</v>
      </c>
      <c r="R75" s="637">
        <v>3336</v>
      </c>
      <c r="S75" s="637">
        <f t="shared" si="53"/>
        <v>8255</v>
      </c>
      <c r="T75" s="637">
        <v>531</v>
      </c>
      <c r="U75" s="637">
        <v>174</v>
      </c>
      <c r="V75" s="637">
        <f t="shared" si="54"/>
        <v>705</v>
      </c>
      <c r="W75" s="637">
        <v>393</v>
      </c>
      <c r="X75" s="637">
        <v>34</v>
      </c>
      <c r="Y75" s="637">
        <v>278</v>
      </c>
      <c r="Z75" s="637">
        <v>0</v>
      </c>
      <c r="AA75" s="637">
        <f t="shared" si="55"/>
        <v>705</v>
      </c>
      <c r="AB75" s="1341" t="s">
        <v>281</v>
      </c>
      <c r="AC75" s="1341"/>
    </row>
    <row r="76" spans="1:31" ht="18.95" customHeight="1">
      <c r="A76" s="1170" t="s">
        <v>64</v>
      </c>
      <c r="B76" s="1170"/>
      <c r="C76" s="637">
        <v>134</v>
      </c>
      <c r="D76" s="637">
        <v>133</v>
      </c>
      <c r="E76" s="637">
        <v>340</v>
      </c>
      <c r="F76" s="637">
        <f t="shared" si="50"/>
        <v>607</v>
      </c>
      <c r="G76" s="637">
        <v>18479</v>
      </c>
      <c r="H76" s="637">
        <v>17329</v>
      </c>
      <c r="I76" s="637">
        <f t="shared" si="51"/>
        <v>35808</v>
      </c>
      <c r="J76" s="637">
        <v>117327</v>
      </c>
      <c r="K76" s="637">
        <v>104077</v>
      </c>
      <c r="L76" s="637">
        <f t="shared" si="52"/>
        <v>221404</v>
      </c>
      <c r="M76" s="1178" t="s">
        <v>177</v>
      </c>
      <c r="N76" s="1178"/>
      <c r="O76" s="1324" t="s">
        <v>64</v>
      </c>
      <c r="P76" s="1324"/>
      <c r="Q76" s="637">
        <v>4716</v>
      </c>
      <c r="R76" s="637">
        <v>4711</v>
      </c>
      <c r="S76" s="637">
        <f t="shared" si="53"/>
        <v>9427</v>
      </c>
      <c r="T76" s="637">
        <v>466</v>
      </c>
      <c r="U76" s="637">
        <v>141</v>
      </c>
      <c r="V76" s="637">
        <f t="shared" si="54"/>
        <v>607</v>
      </c>
      <c r="W76" s="637">
        <v>206</v>
      </c>
      <c r="X76" s="637">
        <v>9</v>
      </c>
      <c r="Y76" s="637">
        <v>392</v>
      </c>
      <c r="Z76" s="637">
        <v>0</v>
      </c>
      <c r="AA76" s="637">
        <f t="shared" si="55"/>
        <v>607</v>
      </c>
      <c r="AB76" s="1341" t="s">
        <v>177</v>
      </c>
      <c r="AC76" s="1341"/>
    </row>
    <row r="77" spans="1:31" ht="18.95" customHeight="1">
      <c r="A77" s="1170" t="s">
        <v>65</v>
      </c>
      <c r="B77" s="1170"/>
      <c r="C77" s="637">
        <v>99</v>
      </c>
      <c r="D77" s="637">
        <v>95</v>
      </c>
      <c r="E77" s="637">
        <v>58</v>
      </c>
      <c r="F77" s="637">
        <f t="shared" si="50"/>
        <v>252</v>
      </c>
      <c r="G77" s="637">
        <v>7504</v>
      </c>
      <c r="H77" s="637">
        <v>7504</v>
      </c>
      <c r="I77" s="637">
        <f t="shared" si="51"/>
        <v>15008</v>
      </c>
      <c r="J77" s="637">
        <v>52167</v>
      </c>
      <c r="K77" s="637">
        <v>48390</v>
      </c>
      <c r="L77" s="637">
        <f t="shared" si="52"/>
        <v>100557</v>
      </c>
      <c r="M77" s="1178" t="s">
        <v>178</v>
      </c>
      <c r="N77" s="1178"/>
      <c r="O77" s="1324" t="s">
        <v>65</v>
      </c>
      <c r="P77" s="1324"/>
      <c r="Q77" s="637">
        <v>1304</v>
      </c>
      <c r="R77" s="637">
        <v>2321</v>
      </c>
      <c r="S77" s="637">
        <f t="shared" si="53"/>
        <v>3625</v>
      </c>
      <c r="T77" s="637">
        <v>151</v>
      </c>
      <c r="U77" s="637">
        <v>101</v>
      </c>
      <c r="V77" s="637">
        <f t="shared" si="54"/>
        <v>252</v>
      </c>
      <c r="W77" s="637">
        <v>53</v>
      </c>
      <c r="X77" s="637">
        <v>12</v>
      </c>
      <c r="Y77" s="637">
        <v>187</v>
      </c>
      <c r="Z77" s="637">
        <v>0</v>
      </c>
      <c r="AA77" s="637">
        <f t="shared" si="55"/>
        <v>252</v>
      </c>
      <c r="AB77" s="1341" t="s">
        <v>178</v>
      </c>
      <c r="AC77" s="1341"/>
    </row>
    <row r="78" spans="1:31" ht="18.95" customHeight="1">
      <c r="A78" s="1170" t="s">
        <v>66</v>
      </c>
      <c r="B78" s="1170"/>
      <c r="C78" s="86">
        <v>63</v>
      </c>
      <c r="D78" s="637">
        <v>58</v>
      </c>
      <c r="E78" s="86">
        <v>131</v>
      </c>
      <c r="F78" s="637">
        <f t="shared" si="50"/>
        <v>252</v>
      </c>
      <c r="G78" s="86">
        <v>7384</v>
      </c>
      <c r="H78" s="637">
        <v>6829</v>
      </c>
      <c r="I78" s="86">
        <f t="shared" si="51"/>
        <v>14213</v>
      </c>
      <c r="J78" s="637">
        <v>47075</v>
      </c>
      <c r="K78" s="86">
        <v>40339</v>
      </c>
      <c r="L78" s="637">
        <f t="shared" si="52"/>
        <v>87414</v>
      </c>
      <c r="M78" s="1178" t="s">
        <v>285</v>
      </c>
      <c r="N78" s="1178"/>
      <c r="O78" s="1324" t="s">
        <v>66</v>
      </c>
      <c r="P78" s="1324"/>
      <c r="Q78" s="637">
        <v>2524</v>
      </c>
      <c r="R78" s="637">
        <v>1614</v>
      </c>
      <c r="S78" s="637">
        <f t="shared" si="53"/>
        <v>4138</v>
      </c>
      <c r="T78" s="637">
        <v>200</v>
      </c>
      <c r="U78" s="637">
        <v>52</v>
      </c>
      <c r="V78" s="637">
        <f t="shared" si="54"/>
        <v>252</v>
      </c>
      <c r="W78" s="637">
        <v>200</v>
      </c>
      <c r="X78" s="637">
        <v>52</v>
      </c>
      <c r="Y78" s="637">
        <v>0</v>
      </c>
      <c r="Z78" s="637">
        <v>0</v>
      </c>
      <c r="AA78" s="637">
        <f t="shared" si="55"/>
        <v>252</v>
      </c>
      <c r="AB78" s="1341" t="s">
        <v>285</v>
      </c>
      <c r="AC78" s="1341"/>
    </row>
    <row r="79" spans="1:31" ht="18.95" customHeight="1">
      <c r="A79" s="1170" t="s">
        <v>133</v>
      </c>
      <c r="B79" s="1170"/>
      <c r="C79" s="637">
        <v>29</v>
      </c>
      <c r="D79" s="637">
        <v>25</v>
      </c>
      <c r="E79" s="637">
        <v>357</v>
      </c>
      <c r="F79" s="637">
        <f t="shared" si="50"/>
        <v>411</v>
      </c>
      <c r="G79" s="637">
        <v>9458</v>
      </c>
      <c r="H79" s="637">
        <v>8297</v>
      </c>
      <c r="I79" s="637">
        <f t="shared" si="51"/>
        <v>17755</v>
      </c>
      <c r="J79" s="637">
        <v>56135</v>
      </c>
      <c r="K79" s="637">
        <v>46465</v>
      </c>
      <c r="L79" s="637">
        <f t="shared" si="52"/>
        <v>102600</v>
      </c>
      <c r="M79" s="1178" t="s">
        <v>853</v>
      </c>
      <c r="N79" s="1178"/>
      <c r="O79" s="1324" t="s">
        <v>133</v>
      </c>
      <c r="P79" s="1324"/>
      <c r="Q79" s="637">
        <v>3384</v>
      </c>
      <c r="R79" s="637">
        <v>1846</v>
      </c>
      <c r="S79" s="637">
        <f t="shared" si="53"/>
        <v>5230</v>
      </c>
      <c r="T79" s="637">
        <v>368</v>
      </c>
      <c r="U79" s="637">
        <v>43</v>
      </c>
      <c r="V79" s="637">
        <f t="shared" si="54"/>
        <v>411</v>
      </c>
      <c r="W79" s="637">
        <v>287</v>
      </c>
      <c r="X79" s="637">
        <v>1</v>
      </c>
      <c r="Y79" s="637">
        <v>123</v>
      </c>
      <c r="Z79" s="637">
        <v>0</v>
      </c>
      <c r="AA79" s="637">
        <f t="shared" si="55"/>
        <v>411</v>
      </c>
      <c r="AB79" s="1178" t="s">
        <v>853</v>
      </c>
      <c r="AC79" s="1178"/>
    </row>
    <row r="80" spans="1:31" ht="18.95" customHeight="1">
      <c r="A80" s="1170" t="s">
        <v>68</v>
      </c>
      <c r="B80" s="1170"/>
      <c r="C80" s="637">
        <v>18</v>
      </c>
      <c r="D80" s="637">
        <v>19</v>
      </c>
      <c r="E80" s="637">
        <v>299</v>
      </c>
      <c r="F80" s="637">
        <f t="shared" si="50"/>
        <v>336</v>
      </c>
      <c r="G80" s="637">
        <v>9179</v>
      </c>
      <c r="H80" s="637">
        <v>8621</v>
      </c>
      <c r="I80" s="637">
        <f t="shared" si="51"/>
        <v>17800</v>
      </c>
      <c r="J80" s="637">
        <v>57211</v>
      </c>
      <c r="K80" s="637">
        <v>48074</v>
      </c>
      <c r="L80" s="637">
        <f t="shared" si="52"/>
        <v>105285</v>
      </c>
      <c r="M80" s="1178" t="s">
        <v>287</v>
      </c>
      <c r="N80" s="1178"/>
      <c r="O80" s="1324" t="s">
        <v>68</v>
      </c>
      <c r="P80" s="1324"/>
      <c r="Q80" s="637">
        <v>2606</v>
      </c>
      <c r="R80" s="637">
        <v>2226</v>
      </c>
      <c r="S80" s="637">
        <f t="shared" si="53"/>
        <v>4832</v>
      </c>
      <c r="T80" s="637">
        <v>291</v>
      </c>
      <c r="U80" s="637">
        <v>45</v>
      </c>
      <c r="V80" s="637">
        <f t="shared" si="54"/>
        <v>336</v>
      </c>
      <c r="W80" s="637">
        <v>222</v>
      </c>
      <c r="X80" s="637">
        <v>2</v>
      </c>
      <c r="Y80" s="637">
        <v>112</v>
      </c>
      <c r="Z80" s="637">
        <v>0</v>
      </c>
      <c r="AA80" s="637">
        <f t="shared" si="55"/>
        <v>336</v>
      </c>
      <c r="AB80" s="1178" t="s">
        <v>287</v>
      </c>
      <c r="AC80" s="1178"/>
    </row>
    <row r="81" spans="1:29" ht="18.95" customHeight="1">
      <c r="A81" s="1170" t="s">
        <v>69</v>
      </c>
      <c r="B81" s="1170"/>
      <c r="C81" s="637">
        <v>37</v>
      </c>
      <c r="D81" s="637">
        <v>42</v>
      </c>
      <c r="E81" s="637">
        <v>469</v>
      </c>
      <c r="F81" s="637">
        <f t="shared" si="50"/>
        <v>548</v>
      </c>
      <c r="G81" s="637">
        <v>11521</v>
      </c>
      <c r="H81" s="637">
        <v>11303</v>
      </c>
      <c r="I81" s="637">
        <f t="shared" si="51"/>
        <v>22824</v>
      </c>
      <c r="J81" s="637">
        <v>69173</v>
      </c>
      <c r="K81" s="637">
        <v>60165</v>
      </c>
      <c r="L81" s="637">
        <f t="shared" si="52"/>
        <v>129338</v>
      </c>
      <c r="M81" s="1178" t="s">
        <v>182</v>
      </c>
      <c r="N81" s="1178"/>
      <c r="O81" s="1324" t="s">
        <v>69</v>
      </c>
      <c r="P81" s="1324"/>
      <c r="Q81" s="637">
        <v>3959</v>
      </c>
      <c r="R81" s="637">
        <v>2505</v>
      </c>
      <c r="S81" s="637">
        <f t="shared" si="53"/>
        <v>6464</v>
      </c>
      <c r="T81" s="637">
        <v>482</v>
      </c>
      <c r="U81" s="637">
        <v>66</v>
      </c>
      <c r="V81" s="637">
        <f t="shared" si="54"/>
        <v>548</v>
      </c>
      <c r="W81" s="637">
        <v>400</v>
      </c>
      <c r="X81" s="637">
        <v>8</v>
      </c>
      <c r="Y81" s="637">
        <v>140</v>
      </c>
      <c r="Z81" s="637">
        <v>0</v>
      </c>
      <c r="AA81" s="637">
        <f t="shared" si="55"/>
        <v>548</v>
      </c>
      <c r="AB81" s="1178" t="s">
        <v>182</v>
      </c>
      <c r="AC81" s="1178"/>
    </row>
    <row r="82" spans="1:29" ht="18.95" customHeight="1">
      <c r="A82" s="1170" t="s">
        <v>70</v>
      </c>
      <c r="B82" s="1170"/>
      <c r="C82" s="637">
        <v>109</v>
      </c>
      <c r="D82" s="637">
        <v>102</v>
      </c>
      <c r="E82" s="637">
        <v>595</v>
      </c>
      <c r="F82" s="637">
        <f t="shared" si="50"/>
        <v>806</v>
      </c>
      <c r="G82" s="637">
        <v>16170</v>
      </c>
      <c r="H82" s="637">
        <v>14689</v>
      </c>
      <c r="I82" s="637">
        <f t="shared" si="51"/>
        <v>30859</v>
      </c>
      <c r="J82" s="637">
        <v>99015</v>
      </c>
      <c r="K82" s="637">
        <v>82043</v>
      </c>
      <c r="L82" s="637">
        <f t="shared" si="52"/>
        <v>181058</v>
      </c>
      <c r="M82" s="1178" t="s">
        <v>183</v>
      </c>
      <c r="N82" s="1178"/>
      <c r="O82" s="1324" t="s">
        <v>70</v>
      </c>
      <c r="P82" s="1324"/>
      <c r="Q82" s="637">
        <v>6686</v>
      </c>
      <c r="R82" s="637">
        <v>3122</v>
      </c>
      <c r="S82" s="637">
        <f t="shared" si="53"/>
        <v>9808</v>
      </c>
      <c r="T82" s="637">
        <v>682</v>
      </c>
      <c r="U82" s="637">
        <v>124</v>
      </c>
      <c r="V82" s="637">
        <f t="shared" si="54"/>
        <v>806</v>
      </c>
      <c r="W82" s="637">
        <v>451</v>
      </c>
      <c r="X82" s="637">
        <v>32</v>
      </c>
      <c r="Y82" s="637">
        <v>323</v>
      </c>
      <c r="Z82" s="637">
        <v>0</v>
      </c>
      <c r="AA82" s="637">
        <f t="shared" si="55"/>
        <v>806</v>
      </c>
      <c r="AB82" s="1178" t="s">
        <v>183</v>
      </c>
      <c r="AC82" s="1178"/>
    </row>
    <row r="83" spans="1:29" ht="18.95" customHeight="1">
      <c r="A83" s="1170" t="s">
        <v>71</v>
      </c>
      <c r="B83" s="1170"/>
      <c r="C83" s="637">
        <v>6</v>
      </c>
      <c r="D83" s="637">
        <v>7</v>
      </c>
      <c r="E83" s="637">
        <v>291</v>
      </c>
      <c r="F83" s="637">
        <f t="shared" si="50"/>
        <v>304</v>
      </c>
      <c r="G83" s="637">
        <v>11977</v>
      </c>
      <c r="H83" s="637">
        <v>9844</v>
      </c>
      <c r="I83" s="637">
        <f t="shared" si="51"/>
        <v>21821</v>
      </c>
      <c r="J83" s="637">
        <v>41066</v>
      </c>
      <c r="K83" s="637">
        <v>31488</v>
      </c>
      <c r="L83" s="637">
        <f t="shared" si="52"/>
        <v>72554</v>
      </c>
      <c r="M83" s="1178" t="s">
        <v>671</v>
      </c>
      <c r="N83" s="1178"/>
      <c r="O83" s="1324" t="s">
        <v>71</v>
      </c>
      <c r="P83" s="1324"/>
      <c r="Q83" s="637">
        <v>1314</v>
      </c>
      <c r="R83" s="637">
        <v>2685</v>
      </c>
      <c r="S83" s="637">
        <f t="shared" si="53"/>
        <v>3999</v>
      </c>
      <c r="T83" s="637">
        <v>299</v>
      </c>
      <c r="U83" s="637">
        <v>5</v>
      </c>
      <c r="V83" s="637">
        <f t="shared" si="54"/>
        <v>304</v>
      </c>
      <c r="W83" s="637">
        <v>294</v>
      </c>
      <c r="X83" s="637">
        <v>1</v>
      </c>
      <c r="Y83" s="637">
        <v>9</v>
      </c>
      <c r="Z83" s="637">
        <v>0</v>
      </c>
      <c r="AA83" s="637">
        <f t="shared" si="55"/>
        <v>304</v>
      </c>
      <c r="AB83" s="1178" t="s">
        <v>671</v>
      </c>
      <c r="AC83" s="1178"/>
    </row>
    <row r="84" spans="1:29" ht="18.95" customHeight="1" thickBot="1">
      <c r="A84" s="1191" t="s">
        <v>72</v>
      </c>
      <c r="B84" s="1191"/>
      <c r="C84" s="640">
        <v>99</v>
      </c>
      <c r="D84" s="640">
        <v>91</v>
      </c>
      <c r="E84" s="640">
        <v>165</v>
      </c>
      <c r="F84" s="640">
        <f t="shared" si="50"/>
        <v>355</v>
      </c>
      <c r="G84" s="640">
        <v>12439</v>
      </c>
      <c r="H84" s="640">
        <v>13400</v>
      </c>
      <c r="I84" s="640">
        <f t="shared" si="51"/>
        <v>25839</v>
      </c>
      <c r="J84" s="640">
        <v>74741</v>
      </c>
      <c r="K84" s="640">
        <v>74554</v>
      </c>
      <c r="L84" s="640">
        <f t="shared" si="52"/>
        <v>149295</v>
      </c>
      <c r="M84" s="1267" t="s">
        <v>327</v>
      </c>
      <c r="N84" s="1267"/>
      <c r="O84" s="1338" t="s">
        <v>72</v>
      </c>
      <c r="P84" s="1338"/>
      <c r="Q84" s="640">
        <v>2425</v>
      </c>
      <c r="R84" s="640">
        <v>2193</v>
      </c>
      <c r="S84" s="640">
        <f t="shared" si="53"/>
        <v>4618</v>
      </c>
      <c r="T84" s="640">
        <v>245</v>
      </c>
      <c r="U84" s="640">
        <v>110</v>
      </c>
      <c r="V84" s="640">
        <f t="shared" si="54"/>
        <v>355</v>
      </c>
      <c r="W84" s="640">
        <v>122</v>
      </c>
      <c r="X84" s="640">
        <v>4</v>
      </c>
      <c r="Y84" s="640">
        <v>229</v>
      </c>
      <c r="Z84" s="640">
        <v>0</v>
      </c>
      <c r="AA84" s="640">
        <f t="shared" si="55"/>
        <v>355</v>
      </c>
      <c r="AB84" s="1340" t="s">
        <v>327</v>
      </c>
      <c r="AC84" s="1340"/>
    </row>
    <row r="85" spans="1:29" ht="18.95" customHeight="1" thickBot="1">
      <c r="A85" s="1174" t="s">
        <v>32</v>
      </c>
      <c r="B85" s="1174"/>
      <c r="C85" s="642">
        <f>SUM(C65:C84)</f>
        <v>1290</v>
      </c>
      <c r="D85" s="642">
        <f t="shared" ref="D85:Z85" si="56">SUM(D65:D84)</f>
        <v>1216</v>
      </c>
      <c r="E85" s="642">
        <f t="shared" si="56"/>
        <v>5675</v>
      </c>
      <c r="F85" s="642">
        <f t="shared" si="50"/>
        <v>8181</v>
      </c>
      <c r="G85" s="642">
        <f t="shared" si="56"/>
        <v>211235</v>
      </c>
      <c r="H85" s="642">
        <f t="shared" si="56"/>
        <v>195890</v>
      </c>
      <c r="I85" s="642">
        <f t="shared" si="51"/>
        <v>407125</v>
      </c>
      <c r="J85" s="642">
        <f t="shared" si="56"/>
        <v>1234688</v>
      </c>
      <c r="K85" s="642">
        <f t="shared" si="56"/>
        <v>1080718</v>
      </c>
      <c r="L85" s="642">
        <f t="shared" si="52"/>
        <v>2315406</v>
      </c>
      <c r="M85" s="391" t="s">
        <v>169</v>
      </c>
      <c r="N85" s="457"/>
      <c r="O85" s="1339" t="s">
        <v>32</v>
      </c>
      <c r="P85" s="1339"/>
      <c r="Q85" s="642">
        <f t="shared" si="56"/>
        <v>53529</v>
      </c>
      <c r="R85" s="642">
        <f t="shared" si="56"/>
        <v>41498</v>
      </c>
      <c r="S85" s="642">
        <f>SUM(Q85:R85)</f>
        <v>95027</v>
      </c>
      <c r="T85" s="642">
        <f t="shared" si="56"/>
        <v>6825</v>
      </c>
      <c r="U85" s="642">
        <f t="shared" si="56"/>
        <v>1356</v>
      </c>
      <c r="V85" s="642">
        <f t="shared" si="54"/>
        <v>8181</v>
      </c>
      <c r="W85" s="642">
        <f t="shared" si="56"/>
        <v>5019</v>
      </c>
      <c r="X85" s="642">
        <f t="shared" si="56"/>
        <v>297</v>
      </c>
      <c r="Y85" s="642">
        <f t="shared" si="56"/>
        <v>2865</v>
      </c>
      <c r="Z85" s="642">
        <f t="shared" si="56"/>
        <v>0</v>
      </c>
      <c r="AA85" s="642">
        <f t="shared" si="55"/>
        <v>8181</v>
      </c>
      <c r="AB85" s="694" t="s">
        <v>169</v>
      </c>
      <c r="AC85" s="695"/>
    </row>
    <row r="86" spans="1:29" ht="16.5" thickTop="1">
      <c r="C86" s="337"/>
      <c r="D86" s="337"/>
      <c r="E86" s="337"/>
      <c r="F86" s="337"/>
      <c r="G86" s="337"/>
      <c r="H86" s="337"/>
      <c r="I86" s="337"/>
      <c r="J86" s="337"/>
      <c r="K86" s="337"/>
      <c r="L86" s="337"/>
      <c r="M86" s="337"/>
      <c r="N86" s="337"/>
      <c r="O86" s="458"/>
      <c r="P86" s="458"/>
      <c r="Q86" s="458"/>
      <c r="R86" s="458"/>
      <c r="S86" s="458"/>
      <c r="T86" s="458"/>
      <c r="U86" s="458"/>
      <c r="V86" s="458"/>
      <c r="W86" s="458"/>
      <c r="X86" s="458"/>
      <c r="Y86" s="458"/>
      <c r="Z86" s="458"/>
      <c r="AA86" s="458"/>
      <c r="AB86" s="459"/>
      <c r="AC86" s="459"/>
    </row>
    <row r="87" spans="1:29">
      <c r="C87" s="337"/>
      <c r="D87" s="337"/>
      <c r="E87" s="337"/>
      <c r="F87" s="337"/>
      <c r="G87" s="337"/>
      <c r="H87" s="337"/>
      <c r="I87" s="337"/>
      <c r="J87" s="337"/>
      <c r="K87" s="337"/>
      <c r="L87" s="337"/>
      <c r="M87" s="337"/>
      <c r="N87" s="337"/>
      <c r="O87" s="458"/>
      <c r="P87" s="458"/>
      <c r="Q87" s="458"/>
      <c r="R87" s="458"/>
      <c r="S87" s="458"/>
      <c r="T87" s="458"/>
      <c r="U87" s="458"/>
      <c r="V87" s="458"/>
      <c r="W87" s="458"/>
      <c r="X87" s="458"/>
      <c r="Y87" s="458"/>
      <c r="Z87" s="458"/>
      <c r="AA87" s="458"/>
    </row>
    <row r="88" spans="1:29">
      <c r="C88" s="337"/>
      <c r="D88" s="337"/>
      <c r="E88" s="337"/>
      <c r="F88" s="337"/>
      <c r="G88" s="337"/>
      <c r="H88" s="337"/>
      <c r="I88" s="337"/>
      <c r="J88" s="337"/>
      <c r="K88" s="337"/>
      <c r="L88" s="337"/>
      <c r="M88" s="337"/>
      <c r="N88" s="337"/>
      <c r="O88" s="458"/>
      <c r="P88" s="458"/>
      <c r="Q88" s="458"/>
      <c r="R88" s="458"/>
      <c r="S88" s="458"/>
      <c r="T88" s="458"/>
      <c r="U88" s="458"/>
      <c r="V88" s="458"/>
      <c r="W88" s="458"/>
      <c r="X88" s="458"/>
      <c r="Y88" s="458"/>
      <c r="Z88" s="458"/>
      <c r="AA88" s="458"/>
    </row>
    <row r="89" spans="1:29">
      <c r="C89" s="337"/>
      <c r="D89" s="337"/>
      <c r="E89" s="337"/>
      <c r="F89" s="337"/>
      <c r="G89" s="337"/>
      <c r="H89" s="337"/>
      <c r="I89" s="337"/>
      <c r="J89" s="337"/>
      <c r="K89" s="337"/>
      <c r="L89" s="337"/>
      <c r="M89" s="337"/>
      <c r="N89" s="337"/>
      <c r="O89" s="458"/>
      <c r="P89" s="458"/>
      <c r="Q89" s="458"/>
      <c r="R89" s="458"/>
      <c r="S89" s="458"/>
      <c r="T89" s="458"/>
      <c r="U89" s="458"/>
      <c r="V89" s="458"/>
      <c r="W89" s="458"/>
      <c r="X89" s="458"/>
      <c r="Y89" s="458"/>
      <c r="Z89" s="458"/>
      <c r="AA89" s="458"/>
    </row>
    <row r="90" spans="1:29" ht="21.75" hidden="1" customHeight="1">
      <c r="C90" s="204">
        <f t="shared" ref="C90:L90" si="57">SUM(C57,C85)</f>
        <v>4509</v>
      </c>
      <c r="D90" s="204">
        <f t="shared" si="57"/>
        <v>3991</v>
      </c>
      <c r="E90" s="204">
        <f t="shared" si="57"/>
        <v>7784</v>
      </c>
      <c r="F90" s="204">
        <f t="shared" si="57"/>
        <v>16284</v>
      </c>
      <c r="G90" s="204">
        <f t="shared" si="57"/>
        <v>545466</v>
      </c>
      <c r="H90" s="204">
        <f t="shared" si="57"/>
        <v>529714</v>
      </c>
      <c r="I90" s="204">
        <f t="shared" si="57"/>
        <v>1075180</v>
      </c>
      <c r="J90" s="204">
        <f t="shared" si="57"/>
        <v>3298800</v>
      </c>
      <c r="K90" s="204">
        <f t="shared" si="57"/>
        <v>3037689</v>
      </c>
      <c r="L90" s="204">
        <f t="shared" si="57"/>
        <v>6336489</v>
      </c>
      <c r="Q90" s="460">
        <f t="shared" ref="Q90:AA90" si="58">SUM(Q57,Q85)</f>
        <v>91952</v>
      </c>
      <c r="R90" s="460">
        <f t="shared" si="58"/>
        <v>176360</v>
      </c>
      <c r="S90" s="460">
        <f t="shared" si="58"/>
        <v>268312</v>
      </c>
      <c r="T90" s="460">
        <f t="shared" si="58"/>
        <v>11555</v>
      </c>
      <c r="U90" s="460">
        <f t="shared" si="58"/>
        <v>4729</v>
      </c>
      <c r="V90" s="460">
        <f t="shared" si="58"/>
        <v>16284</v>
      </c>
      <c r="W90" s="460">
        <f t="shared" si="58"/>
        <v>6866</v>
      </c>
      <c r="X90" s="460">
        <f t="shared" si="58"/>
        <v>1142</v>
      </c>
      <c r="Y90" s="460">
        <f t="shared" si="58"/>
        <v>8257</v>
      </c>
      <c r="Z90" s="460">
        <f t="shared" si="58"/>
        <v>19</v>
      </c>
      <c r="AA90" s="460">
        <f t="shared" si="58"/>
        <v>16284</v>
      </c>
    </row>
  </sheetData>
  <mergeCells count="248">
    <mergeCell ref="O8:P8"/>
    <mergeCell ref="O3:P3"/>
    <mergeCell ref="O32:Q32"/>
    <mergeCell ref="O60:Q60"/>
    <mergeCell ref="AB32:AC32"/>
    <mergeCell ref="AB26:AC26"/>
    <mergeCell ref="O26:P26"/>
    <mergeCell ref="AB25:AC25"/>
    <mergeCell ref="O25:P25"/>
    <mergeCell ref="AB24:AC24"/>
    <mergeCell ref="AB23:AC23"/>
    <mergeCell ref="O22:P22"/>
    <mergeCell ref="O21:P21"/>
    <mergeCell ref="O20:P20"/>
    <mergeCell ref="O23:P23"/>
    <mergeCell ref="O24:P24"/>
    <mergeCell ref="O28:P28"/>
    <mergeCell ref="O76:P76"/>
    <mergeCell ref="AB75:AC75"/>
    <mergeCell ref="O75:P75"/>
    <mergeCell ref="AC69:AC74"/>
    <mergeCell ref="O69:O74"/>
    <mergeCell ref="T33:V33"/>
    <mergeCell ref="Q33:S33"/>
    <mergeCell ref="AB28:AC28"/>
    <mergeCell ref="AB27:AC27"/>
    <mergeCell ref="O27:P27"/>
    <mergeCell ref="AB66:AC66"/>
    <mergeCell ref="AB67:AC67"/>
    <mergeCell ref="AB68:AC68"/>
    <mergeCell ref="AB61:AC64"/>
    <mergeCell ref="Q62:S62"/>
    <mergeCell ref="T62:V62"/>
    <mergeCell ref="W62:AA62"/>
    <mergeCell ref="O68:P68"/>
    <mergeCell ref="AA60:AC60"/>
    <mergeCell ref="AB49:AC49"/>
    <mergeCell ref="AB38:AC38"/>
    <mergeCell ref="A38:B38"/>
    <mergeCell ref="A32:B32"/>
    <mergeCell ref="C33:F33"/>
    <mergeCell ref="A61:B64"/>
    <mergeCell ref="C61:F61"/>
    <mergeCell ref="G61:I61"/>
    <mergeCell ref="O85:P85"/>
    <mergeCell ref="AB84:AC84"/>
    <mergeCell ref="O84:P84"/>
    <mergeCell ref="AB83:AC83"/>
    <mergeCell ref="O83:P83"/>
    <mergeCell ref="AB82:AC82"/>
    <mergeCell ref="O82:P82"/>
    <mergeCell ref="AB81:AC81"/>
    <mergeCell ref="O81:P81"/>
    <mergeCell ref="AB80:AC80"/>
    <mergeCell ref="O80:P80"/>
    <mergeCell ref="AB79:AC79"/>
    <mergeCell ref="O79:P79"/>
    <mergeCell ref="AB78:AC78"/>
    <mergeCell ref="O78:P78"/>
    <mergeCell ref="AB77:AC77"/>
    <mergeCell ref="O77:P77"/>
    <mergeCell ref="AB76:AC76"/>
    <mergeCell ref="A67:B67"/>
    <mergeCell ref="A68:B68"/>
    <mergeCell ref="C62:F62"/>
    <mergeCell ref="G62:I62"/>
    <mergeCell ref="J62:L62"/>
    <mergeCell ref="M68:N68"/>
    <mergeCell ref="A30:N30"/>
    <mergeCell ref="A31:N31"/>
    <mergeCell ref="O61:P64"/>
    <mergeCell ref="O65:P65"/>
    <mergeCell ref="O66:P66"/>
    <mergeCell ref="O67:P67"/>
    <mergeCell ref="M32:N32"/>
    <mergeCell ref="M60:N60"/>
    <mergeCell ref="M61:N64"/>
    <mergeCell ref="M65:N65"/>
    <mergeCell ref="M66:N66"/>
    <mergeCell ref="M67:N67"/>
    <mergeCell ref="A58:N58"/>
    <mergeCell ref="A59:N59"/>
    <mergeCell ref="A66:B66"/>
    <mergeCell ref="A60:B60"/>
    <mergeCell ref="A55:B55"/>
    <mergeCell ref="A49:B49"/>
    <mergeCell ref="A77:B77"/>
    <mergeCell ref="A78:B78"/>
    <mergeCell ref="A79:B79"/>
    <mergeCell ref="A69:A74"/>
    <mergeCell ref="A75:B75"/>
    <mergeCell ref="A76:B76"/>
    <mergeCell ref="N69:N74"/>
    <mergeCell ref="M75:N75"/>
    <mergeCell ref="M76:N76"/>
    <mergeCell ref="M77:N77"/>
    <mergeCell ref="M78:N78"/>
    <mergeCell ref="M79:N79"/>
    <mergeCell ref="A83:B83"/>
    <mergeCell ref="A84:B84"/>
    <mergeCell ref="A85:B85"/>
    <mergeCell ref="A80:B80"/>
    <mergeCell ref="A81:B81"/>
    <mergeCell ref="A82:B82"/>
    <mergeCell ref="M80:N80"/>
    <mergeCell ref="M81:N81"/>
    <mergeCell ref="M82:N82"/>
    <mergeCell ref="M83:N83"/>
    <mergeCell ref="M84:N84"/>
    <mergeCell ref="J61:L61"/>
    <mergeCell ref="Q61:S61"/>
    <mergeCell ref="T61:V61"/>
    <mergeCell ref="W61:AA61"/>
    <mergeCell ref="A65:B65"/>
    <mergeCell ref="AB55:AC55"/>
    <mergeCell ref="A56:B56"/>
    <mergeCell ref="AB56:AC56"/>
    <mergeCell ref="A57:B57"/>
    <mergeCell ref="M55:N55"/>
    <mergeCell ref="M56:N56"/>
    <mergeCell ref="O55:P55"/>
    <mergeCell ref="O56:P56"/>
    <mergeCell ref="O57:P57"/>
    <mergeCell ref="A52:B52"/>
    <mergeCell ref="AB52:AC52"/>
    <mergeCell ref="A53:B53"/>
    <mergeCell ref="AB53:AC53"/>
    <mergeCell ref="A54:B54"/>
    <mergeCell ref="AB54:AC54"/>
    <mergeCell ref="M52:N52"/>
    <mergeCell ref="M53:N53"/>
    <mergeCell ref="M54:N54"/>
    <mergeCell ref="O52:P52"/>
    <mergeCell ref="O53:P53"/>
    <mergeCell ref="O54:P54"/>
    <mergeCell ref="A50:B50"/>
    <mergeCell ref="AB50:AC50"/>
    <mergeCell ref="A51:B51"/>
    <mergeCell ref="AB51:AC51"/>
    <mergeCell ref="A41:A46"/>
    <mergeCell ref="AC41:AC46"/>
    <mergeCell ref="A47:B47"/>
    <mergeCell ref="AB47:AC47"/>
    <mergeCell ref="A48:B48"/>
    <mergeCell ref="AB48:AC48"/>
    <mergeCell ref="N41:N46"/>
    <mergeCell ref="M47:N47"/>
    <mergeCell ref="M48:N48"/>
    <mergeCell ref="M49:N49"/>
    <mergeCell ref="M50:N50"/>
    <mergeCell ref="M51:N51"/>
    <mergeCell ref="O41:O46"/>
    <mergeCell ref="O47:P47"/>
    <mergeCell ref="O48:P48"/>
    <mergeCell ref="O49:P49"/>
    <mergeCell ref="O50:P50"/>
    <mergeCell ref="O51:P51"/>
    <mergeCell ref="A39:B39"/>
    <mergeCell ref="AB39:AC39"/>
    <mergeCell ref="A40:B40"/>
    <mergeCell ref="AB40:AC40"/>
    <mergeCell ref="W33:AA33"/>
    <mergeCell ref="AB33:AC36"/>
    <mergeCell ref="C34:F34"/>
    <mergeCell ref="G34:I34"/>
    <mergeCell ref="J34:L34"/>
    <mergeCell ref="Q34:S34"/>
    <mergeCell ref="T34:V34"/>
    <mergeCell ref="W34:AA34"/>
    <mergeCell ref="M33:N36"/>
    <mergeCell ref="M37:N37"/>
    <mergeCell ref="M38:N38"/>
    <mergeCell ref="M39:N39"/>
    <mergeCell ref="M40:N40"/>
    <mergeCell ref="O33:P36"/>
    <mergeCell ref="O37:P37"/>
    <mergeCell ref="O38:P38"/>
    <mergeCell ref="O39:P39"/>
    <mergeCell ref="O40:P40"/>
    <mergeCell ref="A33:B36"/>
    <mergeCell ref="G33:I33"/>
    <mergeCell ref="M8:N8"/>
    <mergeCell ref="M9:N9"/>
    <mergeCell ref="M10:N10"/>
    <mergeCell ref="AC12:AC17"/>
    <mergeCell ref="J33:L33"/>
    <mergeCell ref="M22:N22"/>
    <mergeCell ref="M23:N23"/>
    <mergeCell ref="M24:N24"/>
    <mergeCell ref="M25:N25"/>
    <mergeCell ref="M26:N26"/>
    <mergeCell ref="M27:N27"/>
    <mergeCell ref="M28:N28"/>
    <mergeCell ref="AB22:AC22"/>
    <mergeCell ref="M11:N11"/>
    <mergeCell ref="N12:N17"/>
    <mergeCell ref="M18:N18"/>
    <mergeCell ref="M19:N19"/>
    <mergeCell ref="M20:N20"/>
    <mergeCell ref="M21:N21"/>
    <mergeCell ref="AB19:AC19"/>
    <mergeCell ref="O19:P19"/>
    <mergeCell ref="AB18:AC18"/>
    <mergeCell ref="O18:P18"/>
    <mergeCell ref="O12:O17"/>
    <mergeCell ref="A3:C3"/>
    <mergeCell ref="AB3:AC3"/>
    <mergeCell ref="A4:B7"/>
    <mergeCell ref="C4:F4"/>
    <mergeCell ref="G4:I4"/>
    <mergeCell ref="J4:L4"/>
    <mergeCell ref="Q4:S4"/>
    <mergeCell ref="T4:V4"/>
    <mergeCell ref="W4:AA4"/>
    <mergeCell ref="AB4:AC7"/>
    <mergeCell ref="C5:F5"/>
    <mergeCell ref="G5:I5"/>
    <mergeCell ref="J5:L5"/>
    <mergeCell ref="Q5:S5"/>
    <mergeCell ref="T5:V5"/>
    <mergeCell ref="W5:AA5"/>
    <mergeCell ref="M3:N3"/>
    <mergeCell ref="M4:N7"/>
    <mergeCell ref="O4:P7"/>
    <mergeCell ref="A18:B18"/>
    <mergeCell ref="A1:N1"/>
    <mergeCell ref="A2:N2"/>
    <mergeCell ref="A8:B8"/>
    <mergeCell ref="AB37:AC37"/>
    <mergeCell ref="A37:B37"/>
    <mergeCell ref="AB65:AC65"/>
    <mergeCell ref="AB8:AC8"/>
    <mergeCell ref="A20:B20"/>
    <mergeCell ref="A21:B21"/>
    <mergeCell ref="A19:B19"/>
    <mergeCell ref="A22:B22"/>
    <mergeCell ref="A23:B23"/>
    <mergeCell ref="A24:B24"/>
    <mergeCell ref="A25:B25"/>
    <mergeCell ref="A26:B26"/>
    <mergeCell ref="A27:B27"/>
    <mergeCell ref="A28:B28"/>
    <mergeCell ref="AB9:AC9"/>
    <mergeCell ref="AB10:AC10"/>
    <mergeCell ref="AB11:AC11"/>
    <mergeCell ref="AB20:AC20"/>
    <mergeCell ref="AB21:AC21"/>
    <mergeCell ref="A12:A17"/>
  </mergeCells>
  <printOptions horizontalCentered="1"/>
  <pageMargins left="1" right="1" top="1" bottom="0.75" header="1" footer="0.75"/>
  <pageSetup paperSize="9" scale="80" firstPageNumber="29" fitToWidth="0" fitToHeight="0" orientation="landscape" useFirstPageNumber="1"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92D050"/>
  </sheetPr>
  <dimension ref="A1:R46"/>
  <sheetViews>
    <sheetView rightToLeft="1" view="pageBreakPreview" topLeftCell="A19" zoomScale="85" zoomScaleNormal="75" zoomScaleSheetLayoutView="85" workbookViewId="0">
      <selection activeCell="Q5" sqref="Q5"/>
    </sheetView>
  </sheetViews>
  <sheetFormatPr defaultRowHeight="12.75"/>
  <cols>
    <col min="1" max="1" width="14" style="82" customWidth="1"/>
    <col min="2" max="2" width="11.28515625" style="82" customWidth="1"/>
    <col min="3" max="6" width="9.85546875" style="82" customWidth="1"/>
    <col min="7" max="7" width="11.5703125" style="82" customWidth="1"/>
    <col min="8" max="8" width="9.7109375" style="82" customWidth="1"/>
    <col min="9" max="9" width="11.7109375" style="82" customWidth="1"/>
    <col min="10" max="10" width="11.5703125" style="82" customWidth="1"/>
    <col min="11" max="11" width="16" style="82" customWidth="1"/>
    <col min="12" max="12" width="11.85546875" style="82" customWidth="1"/>
    <col min="13" max="13" width="12.42578125" style="82" customWidth="1"/>
    <col min="14" max="14" width="16.28515625" style="82" customWidth="1"/>
    <col min="15" max="15" width="15.28515625" style="82" customWidth="1"/>
    <col min="16" max="16" width="8" style="142" customWidth="1"/>
    <col min="17" max="17" width="6.5703125" style="82" customWidth="1"/>
    <col min="18" max="18" width="13" style="82" customWidth="1"/>
    <col min="19" max="19" width="3.5703125" style="82" customWidth="1"/>
    <col min="20" max="16384" width="9.140625" style="82"/>
  </cols>
  <sheetData>
    <row r="1" spans="1:18" ht="3" customHeight="1"/>
    <row r="2" spans="1:18" ht="53.25" customHeight="1">
      <c r="A2" s="1134" t="s">
        <v>1169</v>
      </c>
      <c r="B2" s="1134"/>
      <c r="C2" s="1134"/>
      <c r="D2" s="1134"/>
      <c r="E2" s="1134"/>
      <c r="F2" s="1134"/>
      <c r="G2" s="1134"/>
      <c r="H2" s="1134"/>
      <c r="I2" s="1134"/>
      <c r="J2" s="1134"/>
      <c r="K2" s="1134"/>
      <c r="L2" s="1134"/>
      <c r="M2" s="1134"/>
      <c r="N2" s="1134"/>
    </row>
    <row r="3" spans="1:18" ht="53.25" customHeight="1">
      <c r="A3" s="1134" t="s">
        <v>967</v>
      </c>
      <c r="B3" s="1134"/>
      <c r="C3" s="1134"/>
      <c r="D3" s="1134"/>
      <c r="E3" s="1134"/>
      <c r="F3" s="1134"/>
      <c r="G3" s="1134"/>
      <c r="H3" s="1134"/>
      <c r="I3" s="1134"/>
      <c r="J3" s="1134"/>
      <c r="K3" s="1134"/>
      <c r="L3" s="1134"/>
      <c r="M3" s="1134"/>
      <c r="N3" s="1134"/>
    </row>
    <row r="4" spans="1:18" ht="26.25" customHeight="1" thickBot="1">
      <c r="A4" s="335" t="s">
        <v>975</v>
      </c>
      <c r="M4" s="171"/>
      <c r="N4" s="335" t="s">
        <v>249</v>
      </c>
    </row>
    <row r="5" spans="1:18" ht="16.5" customHeight="1" thickTop="1">
      <c r="A5" s="1118" t="s">
        <v>645</v>
      </c>
      <c r="B5" s="1118" t="s">
        <v>646</v>
      </c>
      <c r="C5" s="1135" t="s">
        <v>107</v>
      </c>
      <c r="D5" s="1135"/>
      <c r="E5" s="1135"/>
      <c r="F5" s="1135"/>
      <c r="G5" s="1135" t="s">
        <v>128</v>
      </c>
      <c r="H5" s="1135"/>
      <c r="I5" s="1135"/>
      <c r="J5" s="1135" t="s">
        <v>108</v>
      </c>
      <c r="K5" s="1135"/>
      <c r="L5" s="1135"/>
      <c r="M5" s="1118" t="s">
        <v>647</v>
      </c>
      <c r="N5" s="1118" t="s">
        <v>648</v>
      </c>
      <c r="O5" s="142"/>
    </row>
    <row r="6" spans="1:18" ht="15.75" customHeight="1">
      <c r="A6" s="1119"/>
      <c r="B6" s="1119"/>
      <c r="C6" s="1136" t="s">
        <v>303</v>
      </c>
      <c r="D6" s="1136"/>
      <c r="E6" s="1136"/>
      <c r="F6" s="1136"/>
      <c r="G6" s="1136" t="s">
        <v>308</v>
      </c>
      <c r="H6" s="1136"/>
      <c r="I6" s="1136"/>
      <c r="J6" s="1136" t="s">
        <v>309</v>
      </c>
      <c r="K6" s="1136"/>
      <c r="L6" s="1136"/>
      <c r="M6" s="1119"/>
      <c r="N6" s="1119"/>
      <c r="O6" s="142"/>
    </row>
    <row r="7" spans="1:18" ht="21.75" customHeight="1">
      <c r="A7" s="1119"/>
      <c r="B7" s="1119"/>
      <c r="C7" s="578" t="s">
        <v>127</v>
      </c>
      <c r="D7" s="960" t="s">
        <v>34</v>
      </c>
      <c r="E7" s="960" t="s">
        <v>109</v>
      </c>
      <c r="F7" s="960" t="s">
        <v>35</v>
      </c>
      <c r="G7" s="578" t="s">
        <v>127</v>
      </c>
      <c r="H7" s="960" t="s">
        <v>34</v>
      </c>
      <c r="I7" s="960" t="s">
        <v>35</v>
      </c>
      <c r="J7" s="578" t="s">
        <v>127</v>
      </c>
      <c r="K7" s="960" t="s">
        <v>34</v>
      </c>
      <c r="L7" s="960" t="s">
        <v>35</v>
      </c>
      <c r="M7" s="1119"/>
      <c r="N7" s="1119"/>
      <c r="O7" s="142"/>
      <c r="R7" s="82" t="s">
        <v>854</v>
      </c>
    </row>
    <row r="8" spans="1:18" ht="20.25" customHeight="1" thickBot="1">
      <c r="A8" s="1120"/>
      <c r="B8" s="1120"/>
      <c r="C8" s="961" t="s">
        <v>173</v>
      </c>
      <c r="D8" s="961" t="s">
        <v>172</v>
      </c>
      <c r="E8" s="961" t="s">
        <v>208</v>
      </c>
      <c r="F8" s="961" t="s">
        <v>169</v>
      </c>
      <c r="G8" s="961" t="s">
        <v>173</v>
      </c>
      <c r="H8" s="961" t="s">
        <v>172</v>
      </c>
      <c r="I8" s="961" t="s">
        <v>169</v>
      </c>
      <c r="J8" s="961" t="s">
        <v>173</v>
      </c>
      <c r="K8" s="961" t="s">
        <v>172</v>
      </c>
      <c r="L8" s="961" t="s">
        <v>169</v>
      </c>
      <c r="M8" s="1120"/>
      <c r="N8" s="1120"/>
      <c r="O8" s="142"/>
    </row>
    <row r="9" spans="1:18" ht="24" hidden="1" customHeight="1">
      <c r="A9" s="1121" t="s">
        <v>165</v>
      </c>
      <c r="B9" s="935" t="s">
        <v>532</v>
      </c>
      <c r="C9" s="919"/>
      <c r="D9" s="919"/>
      <c r="E9" s="919"/>
      <c r="F9" s="919"/>
      <c r="G9" s="919"/>
      <c r="H9" s="919"/>
      <c r="I9" s="919"/>
      <c r="J9" s="919"/>
      <c r="K9" s="919"/>
      <c r="L9" s="919"/>
      <c r="M9" s="920" t="s">
        <v>534</v>
      </c>
      <c r="N9" s="1123" t="s">
        <v>710</v>
      </c>
    </row>
    <row r="10" spans="1:18" ht="33.75" customHeight="1">
      <c r="A10" s="1129"/>
      <c r="B10" s="936" t="s">
        <v>532</v>
      </c>
      <c r="C10" s="958">
        <v>3219</v>
      </c>
      <c r="D10" s="958">
        <v>2775</v>
      </c>
      <c r="E10" s="958">
        <v>2109</v>
      </c>
      <c r="F10" s="958">
        <f>SUM(C10:E10)</f>
        <v>8103</v>
      </c>
      <c r="G10" s="958">
        <v>334231</v>
      </c>
      <c r="H10" s="958">
        <v>333824</v>
      </c>
      <c r="I10" s="958">
        <f>SUM(G10:H10)</f>
        <v>668055</v>
      </c>
      <c r="J10" s="958">
        <v>2064112</v>
      </c>
      <c r="K10" s="958">
        <v>1956971</v>
      </c>
      <c r="L10" s="958">
        <f>SUM(J10:K10)</f>
        <v>4021083</v>
      </c>
      <c r="M10" s="921" t="s">
        <v>534</v>
      </c>
      <c r="N10" s="1130"/>
    </row>
    <row r="11" spans="1:18" ht="30.75" customHeight="1">
      <c r="A11" s="1122"/>
      <c r="B11" s="677" t="s">
        <v>533</v>
      </c>
      <c r="C11" s="957">
        <v>1290</v>
      </c>
      <c r="D11" s="957">
        <v>1216</v>
      </c>
      <c r="E11" s="957">
        <v>5675</v>
      </c>
      <c r="F11" s="958">
        <f>SUM(C11:E11)</f>
        <v>8181</v>
      </c>
      <c r="G11" s="958">
        <v>211235</v>
      </c>
      <c r="H11" s="958">
        <v>195890</v>
      </c>
      <c r="I11" s="958">
        <f>SUM(G11:H11)</f>
        <v>407125</v>
      </c>
      <c r="J11" s="957">
        <v>1234688</v>
      </c>
      <c r="K11" s="957">
        <v>1080718</v>
      </c>
      <c r="L11" s="958">
        <f>SUM(J11:K11)</f>
        <v>2315406</v>
      </c>
      <c r="M11" s="922" t="s">
        <v>650</v>
      </c>
      <c r="N11" s="1124"/>
    </row>
    <row r="12" spans="1:18" ht="26.25" customHeight="1">
      <c r="A12" s="1128" t="s">
        <v>32</v>
      </c>
      <c r="B12" s="1128"/>
      <c r="C12" s="933">
        <f>SUM(C10:C11)</f>
        <v>4509</v>
      </c>
      <c r="D12" s="933">
        <f t="shared" ref="D12:E12" si="0">SUM(D10:D11)</f>
        <v>3991</v>
      </c>
      <c r="E12" s="933">
        <f t="shared" si="0"/>
        <v>7784</v>
      </c>
      <c r="F12" s="933">
        <f t="shared" ref="F12:F17" si="1">SUM(C12:E12)</f>
        <v>16284</v>
      </c>
      <c r="G12" s="933">
        <f>SUM(G11:G11)</f>
        <v>211235</v>
      </c>
      <c r="H12" s="933">
        <f>SUM(H11:H11)</f>
        <v>195890</v>
      </c>
      <c r="I12" s="933">
        <f>SUM(I11:I11)</f>
        <v>407125</v>
      </c>
      <c r="J12" s="933">
        <f>SUM(J10:J11)</f>
        <v>3298800</v>
      </c>
      <c r="K12" s="933">
        <f t="shared" ref="K12:L12" si="2">SUM(K10:K11)</f>
        <v>3037689</v>
      </c>
      <c r="L12" s="933">
        <f t="shared" si="2"/>
        <v>6336489</v>
      </c>
      <c r="M12" s="1128" t="s">
        <v>651</v>
      </c>
      <c r="N12" s="1128"/>
    </row>
    <row r="13" spans="1:18" ht="30" customHeight="1">
      <c r="A13" s="1132" t="s">
        <v>1170</v>
      </c>
      <c r="B13" s="937" t="s">
        <v>532</v>
      </c>
      <c r="C13" s="962">
        <v>94</v>
      </c>
      <c r="D13" s="962">
        <v>62</v>
      </c>
      <c r="E13" s="962">
        <v>1430</v>
      </c>
      <c r="F13" s="962">
        <f t="shared" si="1"/>
        <v>1586</v>
      </c>
      <c r="G13" s="962">
        <v>39473</v>
      </c>
      <c r="H13" s="962">
        <v>23950</v>
      </c>
      <c r="I13" s="962">
        <f t="shared" ref="I13:I17" si="3">SUM(G13:H13)</f>
        <v>63423</v>
      </c>
      <c r="J13" s="962">
        <v>183172</v>
      </c>
      <c r="K13" s="962">
        <v>102208</v>
      </c>
      <c r="L13" s="962">
        <f>SUM(J13:K13)</f>
        <v>285380</v>
      </c>
      <c r="M13" s="923" t="s">
        <v>534</v>
      </c>
      <c r="N13" s="1133" t="s">
        <v>652</v>
      </c>
    </row>
    <row r="14" spans="1:18" ht="30" customHeight="1">
      <c r="A14" s="1122"/>
      <c r="B14" s="677" t="s">
        <v>533</v>
      </c>
      <c r="C14" s="957">
        <v>8</v>
      </c>
      <c r="D14" s="957">
        <v>6</v>
      </c>
      <c r="E14" s="957">
        <v>30</v>
      </c>
      <c r="F14" s="958">
        <f t="shared" si="1"/>
        <v>44</v>
      </c>
      <c r="G14" s="957">
        <v>955</v>
      </c>
      <c r="H14" s="957">
        <v>558</v>
      </c>
      <c r="I14" s="958">
        <f t="shared" si="3"/>
        <v>1513</v>
      </c>
      <c r="J14" s="957">
        <v>4759</v>
      </c>
      <c r="K14" s="957">
        <v>2592</v>
      </c>
      <c r="L14" s="958">
        <f t="shared" ref="L14:L17" si="4">SUM(J14:K14)</f>
        <v>7351</v>
      </c>
      <c r="M14" s="922" t="s">
        <v>650</v>
      </c>
      <c r="N14" s="1124"/>
    </row>
    <row r="15" spans="1:18" ht="30" customHeight="1">
      <c r="A15" s="1128" t="s">
        <v>32</v>
      </c>
      <c r="B15" s="1128"/>
      <c r="C15" s="933">
        <f>SUM(C13:C14)</f>
        <v>102</v>
      </c>
      <c r="D15" s="933">
        <f t="shared" ref="D15:K15" si="5">SUM(D13:D14)</f>
        <v>68</v>
      </c>
      <c r="E15" s="933">
        <f t="shared" si="5"/>
        <v>1460</v>
      </c>
      <c r="F15" s="933">
        <f t="shared" si="1"/>
        <v>1630</v>
      </c>
      <c r="G15" s="933">
        <f t="shared" si="5"/>
        <v>40428</v>
      </c>
      <c r="H15" s="933">
        <f>SUM(H13:H14)</f>
        <v>24508</v>
      </c>
      <c r="I15" s="959">
        <f t="shared" si="3"/>
        <v>64936</v>
      </c>
      <c r="J15" s="933">
        <f t="shared" si="5"/>
        <v>187931</v>
      </c>
      <c r="K15" s="933">
        <f t="shared" si="5"/>
        <v>104800</v>
      </c>
      <c r="L15" s="959">
        <f t="shared" si="4"/>
        <v>292731</v>
      </c>
      <c r="M15" s="1128" t="s">
        <v>651</v>
      </c>
      <c r="N15" s="1128"/>
    </row>
    <row r="16" spans="1:18" ht="30" customHeight="1">
      <c r="A16" s="1129" t="s">
        <v>1171</v>
      </c>
      <c r="B16" s="936" t="s">
        <v>532</v>
      </c>
      <c r="C16" s="957">
        <v>12</v>
      </c>
      <c r="D16" s="957">
        <v>15</v>
      </c>
      <c r="E16" s="957">
        <v>2</v>
      </c>
      <c r="F16" s="957">
        <v>29</v>
      </c>
      <c r="G16" s="957">
        <v>482</v>
      </c>
      <c r="H16" s="957">
        <v>755</v>
      </c>
      <c r="I16" s="957">
        <f t="shared" si="3"/>
        <v>1237</v>
      </c>
      <c r="J16" s="957">
        <v>3160</v>
      </c>
      <c r="K16" s="957">
        <v>4310</v>
      </c>
      <c r="L16" s="957">
        <f t="shared" si="4"/>
        <v>7470</v>
      </c>
      <c r="M16" s="921" t="s">
        <v>534</v>
      </c>
      <c r="N16" s="1130" t="s">
        <v>653</v>
      </c>
    </row>
    <row r="17" spans="1:17" ht="30" customHeight="1">
      <c r="A17" s="1122"/>
      <c r="B17" s="677" t="s">
        <v>533</v>
      </c>
      <c r="C17" s="958">
        <v>0</v>
      </c>
      <c r="D17" s="958">
        <v>1</v>
      </c>
      <c r="E17" s="958">
        <v>1</v>
      </c>
      <c r="F17" s="958">
        <f t="shared" si="1"/>
        <v>2</v>
      </c>
      <c r="G17" s="958">
        <v>18</v>
      </c>
      <c r="H17" s="958">
        <v>76</v>
      </c>
      <c r="I17" s="958">
        <f t="shared" si="3"/>
        <v>94</v>
      </c>
      <c r="J17" s="958">
        <v>98</v>
      </c>
      <c r="K17" s="958">
        <v>339</v>
      </c>
      <c r="L17" s="958">
        <f t="shared" si="4"/>
        <v>437</v>
      </c>
      <c r="M17" s="922" t="s">
        <v>650</v>
      </c>
      <c r="N17" s="1124"/>
    </row>
    <row r="18" spans="1:17" ht="30" customHeight="1" thickBot="1">
      <c r="A18" s="1131" t="s">
        <v>32</v>
      </c>
      <c r="B18" s="1131"/>
      <c r="C18" s="963">
        <f>SUM(C16:C17)</f>
        <v>12</v>
      </c>
      <c r="D18" s="963">
        <f t="shared" ref="D18:L18" si="6">SUM(D16:D17)</f>
        <v>16</v>
      </c>
      <c r="E18" s="963">
        <f t="shared" si="6"/>
        <v>3</v>
      </c>
      <c r="F18" s="963">
        <f t="shared" si="6"/>
        <v>31</v>
      </c>
      <c r="G18" s="963">
        <f t="shared" si="6"/>
        <v>500</v>
      </c>
      <c r="H18" s="963">
        <f t="shared" si="6"/>
        <v>831</v>
      </c>
      <c r="I18" s="963">
        <f t="shared" si="6"/>
        <v>1331</v>
      </c>
      <c r="J18" s="963">
        <f t="shared" si="6"/>
        <v>3258</v>
      </c>
      <c r="K18" s="963">
        <f t="shared" si="6"/>
        <v>4649</v>
      </c>
      <c r="L18" s="963">
        <f t="shared" si="6"/>
        <v>7907</v>
      </c>
      <c r="M18" s="1131" t="s">
        <v>651</v>
      </c>
      <c r="N18" s="1131"/>
    </row>
    <row r="19" spans="1:17" ht="30" customHeight="1">
      <c r="A19" s="1121" t="s">
        <v>654</v>
      </c>
      <c r="B19" s="938" t="s">
        <v>532</v>
      </c>
      <c r="C19" s="934">
        <f>C16+C13+C10</f>
        <v>3325</v>
      </c>
      <c r="D19" s="934">
        <f t="shared" ref="D19:L19" si="7">D16+D13+D10</f>
        <v>2852</v>
      </c>
      <c r="E19" s="934">
        <f t="shared" si="7"/>
        <v>3541</v>
      </c>
      <c r="F19" s="934">
        <f t="shared" si="7"/>
        <v>9718</v>
      </c>
      <c r="G19" s="934">
        <f t="shared" si="7"/>
        <v>374186</v>
      </c>
      <c r="H19" s="934">
        <f t="shared" si="7"/>
        <v>358529</v>
      </c>
      <c r="I19" s="934">
        <f t="shared" si="7"/>
        <v>732715</v>
      </c>
      <c r="J19" s="934">
        <f t="shared" si="7"/>
        <v>2250444</v>
      </c>
      <c r="K19" s="934">
        <f t="shared" si="7"/>
        <v>2063489</v>
      </c>
      <c r="L19" s="934">
        <f t="shared" si="7"/>
        <v>4313933</v>
      </c>
      <c r="M19" s="920" t="s">
        <v>534</v>
      </c>
      <c r="N19" s="1123" t="s">
        <v>655</v>
      </c>
    </row>
    <row r="20" spans="1:17" s="142" customFormat="1" ht="30" customHeight="1">
      <c r="A20" s="1122"/>
      <c r="B20" s="677" t="s">
        <v>533</v>
      </c>
      <c r="C20" s="958">
        <f>SUM(C11,C14,C17,C17)</f>
        <v>1298</v>
      </c>
      <c r="D20" s="958">
        <f>D11+D14+D17</f>
        <v>1223</v>
      </c>
      <c r="E20" s="958">
        <f>E11+E14+E17</f>
        <v>5706</v>
      </c>
      <c r="F20" s="958">
        <f t="shared" ref="F20:L20" si="8">F11+F14+F17</f>
        <v>8227</v>
      </c>
      <c r="G20" s="958">
        <f t="shared" si="8"/>
        <v>212208</v>
      </c>
      <c r="H20" s="958">
        <f t="shared" si="8"/>
        <v>196524</v>
      </c>
      <c r="I20" s="958">
        <f t="shared" si="8"/>
        <v>408732</v>
      </c>
      <c r="J20" s="958">
        <f t="shared" si="8"/>
        <v>1239545</v>
      </c>
      <c r="K20" s="958">
        <f t="shared" si="8"/>
        <v>1083649</v>
      </c>
      <c r="L20" s="958">
        <f t="shared" si="8"/>
        <v>2323194</v>
      </c>
      <c r="M20" s="922" t="s">
        <v>650</v>
      </c>
      <c r="N20" s="1124"/>
      <c r="O20" s="82"/>
      <c r="Q20" s="82"/>
    </row>
    <row r="21" spans="1:17" s="142" customFormat="1" ht="30" customHeight="1" thickBot="1">
      <c r="A21" s="1125" t="s">
        <v>654</v>
      </c>
      <c r="B21" s="1125"/>
      <c r="C21" s="964">
        <f>SUM(C19:C20)</f>
        <v>4623</v>
      </c>
      <c r="D21" s="964">
        <f t="shared" ref="D21:L21" si="9">SUM(D19:D20)</f>
        <v>4075</v>
      </c>
      <c r="E21" s="964">
        <f t="shared" si="9"/>
        <v>9247</v>
      </c>
      <c r="F21" s="964">
        <f t="shared" si="9"/>
        <v>17945</v>
      </c>
      <c r="G21" s="964">
        <f t="shared" si="9"/>
        <v>586394</v>
      </c>
      <c r="H21" s="964">
        <f t="shared" si="9"/>
        <v>555053</v>
      </c>
      <c r="I21" s="964">
        <f t="shared" si="9"/>
        <v>1141447</v>
      </c>
      <c r="J21" s="964">
        <f t="shared" si="9"/>
        <v>3489989</v>
      </c>
      <c r="K21" s="964">
        <f t="shared" si="9"/>
        <v>3147138</v>
      </c>
      <c r="L21" s="964">
        <f t="shared" si="9"/>
        <v>6637127</v>
      </c>
      <c r="M21" s="1125" t="s">
        <v>655</v>
      </c>
      <c r="N21" s="1125"/>
      <c r="O21" s="82"/>
      <c r="Q21" s="82"/>
    </row>
    <row r="22" spans="1:17" s="142" customFormat="1" ht="13.5" thickTop="1">
      <c r="A22" s="82"/>
      <c r="B22" s="82"/>
      <c r="C22" s="82"/>
      <c r="D22" s="82"/>
      <c r="E22" s="82"/>
      <c r="F22" s="82"/>
      <c r="G22" s="82"/>
      <c r="H22" s="82"/>
      <c r="I22" s="82"/>
      <c r="J22" s="82"/>
      <c r="K22" s="82"/>
      <c r="L22" s="82"/>
      <c r="M22" s="82"/>
      <c r="N22" s="82"/>
      <c r="O22" s="82"/>
      <c r="Q22" s="82"/>
    </row>
    <row r="29" spans="1:17" s="142" customFormat="1" ht="23.25" customHeight="1" thickBot="1">
      <c r="A29" s="1126" t="s">
        <v>976</v>
      </c>
      <c r="B29" s="1126"/>
      <c r="C29" s="82"/>
      <c r="D29" s="82"/>
      <c r="E29" s="82"/>
      <c r="F29" s="82"/>
      <c r="G29" s="82"/>
      <c r="H29" s="82"/>
      <c r="I29" s="82"/>
      <c r="J29" s="82"/>
      <c r="K29" s="82"/>
      <c r="L29" s="82"/>
      <c r="M29" s="82"/>
      <c r="N29" s="1127" t="s">
        <v>977</v>
      </c>
      <c r="O29" s="1127"/>
      <c r="Q29" s="82"/>
    </row>
    <row r="30" spans="1:17" s="142" customFormat="1" ht="26.25" customHeight="1" thickTop="1">
      <c r="A30" s="1118" t="s">
        <v>645</v>
      </c>
      <c r="B30" s="1118" t="s">
        <v>646</v>
      </c>
      <c r="C30" s="1118" t="s">
        <v>570</v>
      </c>
      <c r="D30" s="1118"/>
      <c r="E30" s="1118"/>
      <c r="F30" s="1118" t="s">
        <v>306</v>
      </c>
      <c r="G30" s="1118"/>
      <c r="H30" s="1118"/>
      <c r="I30" s="1118" t="s">
        <v>307</v>
      </c>
      <c r="J30" s="1118"/>
      <c r="K30" s="1118"/>
      <c r="L30" s="1118"/>
      <c r="M30" s="1118"/>
      <c r="N30" s="1118"/>
      <c r="O30" s="1118" t="s">
        <v>648</v>
      </c>
      <c r="Q30" s="82"/>
    </row>
    <row r="31" spans="1:17" s="142" customFormat="1" ht="25.5" customHeight="1">
      <c r="A31" s="1119"/>
      <c r="B31" s="1119"/>
      <c r="C31" s="1119" t="s">
        <v>310</v>
      </c>
      <c r="D31" s="1119"/>
      <c r="E31" s="1119"/>
      <c r="F31" s="1119" t="s">
        <v>311</v>
      </c>
      <c r="G31" s="1119"/>
      <c r="H31" s="1119"/>
      <c r="I31" s="1119" t="s">
        <v>312</v>
      </c>
      <c r="J31" s="1119"/>
      <c r="K31" s="1119"/>
      <c r="L31" s="1119"/>
      <c r="M31" s="1119"/>
      <c r="N31" s="1119"/>
      <c r="O31" s="1119"/>
      <c r="Q31" s="82"/>
    </row>
    <row r="32" spans="1:17" s="142" customFormat="1" ht="25.5" customHeight="1">
      <c r="A32" s="1119"/>
      <c r="B32" s="1119"/>
      <c r="C32" s="578" t="s">
        <v>102</v>
      </c>
      <c r="D32" s="960" t="s">
        <v>103</v>
      </c>
      <c r="E32" s="960" t="s">
        <v>35</v>
      </c>
      <c r="F32" s="578" t="s">
        <v>313</v>
      </c>
      <c r="G32" s="960" t="s">
        <v>314</v>
      </c>
      <c r="H32" s="960" t="s">
        <v>35</v>
      </c>
      <c r="I32" s="960" t="s">
        <v>1172</v>
      </c>
      <c r="J32" s="960" t="s">
        <v>1173</v>
      </c>
      <c r="K32" s="578" t="s">
        <v>1174</v>
      </c>
      <c r="L32" s="960" t="s">
        <v>1175</v>
      </c>
      <c r="M32" s="960" t="s">
        <v>35</v>
      </c>
      <c r="N32" s="1119"/>
      <c r="O32" s="1119"/>
      <c r="Q32" s="82"/>
    </row>
    <row r="33" spans="1:17" s="142" customFormat="1" ht="33" customHeight="1" thickBot="1">
      <c r="A33" s="1120"/>
      <c r="B33" s="1120"/>
      <c r="C33" s="961" t="s">
        <v>318</v>
      </c>
      <c r="D33" s="961" t="s">
        <v>319</v>
      </c>
      <c r="E33" s="961" t="s">
        <v>169</v>
      </c>
      <c r="F33" s="961" t="s">
        <v>320</v>
      </c>
      <c r="G33" s="961" t="s">
        <v>321</v>
      </c>
      <c r="H33" s="961" t="s">
        <v>169</v>
      </c>
      <c r="I33" s="585" t="s">
        <v>322</v>
      </c>
      <c r="J33" s="585" t="s">
        <v>323</v>
      </c>
      <c r="K33" s="586" t="s">
        <v>621</v>
      </c>
      <c r="L33" s="586" t="s">
        <v>325</v>
      </c>
      <c r="M33" s="586" t="s">
        <v>169</v>
      </c>
      <c r="N33" s="1120"/>
      <c r="O33" s="1120"/>
      <c r="Q33" s="82"/>
    </row>
    <row r="34" spans="1:17" s="142" customFormat="1" ht="27" customHeight="1">
      <c r="A34" s="1104" t="s">
        <v>165</v>
      </c>
      <c r="B34" s="584" t="s">
        <v>532</v>
      </c>
      <c r="C34" s="956">
        <v>38423</v>
      </c>
      <c r="D34" s="956">
        <v>134862</v>
      </c>
      <c r="E34" s="956">
        <v>173285</v>
      </c>
      <c r="F34" s="956">
        <v>4730</v>
      </c>
      <c r="G34" s="956">
        <v>3373</v>
      </c>
      <c r="H34" s="1013">
        <f>SUM(F34:G34)</f>
        <v>8103</v>
      </c>
      <c r="I34" s="956">
        <v>1847</v>
      </c>
      <c r="J34" s="956">
        <v>845</v>
      </c>
      <c r="K34" s="956">
        <v>5392</v>
      </c>
      <c r="L34" s="956">
        <v>19</v>
      </c>
      <c r="M34" s="956">
        <v>8103</v>
      </c>
      <c r="N34" s="580" t="s">
        <v>534</v>
      </c>
      <c r="O34" s="1114" t="s">
        <v>710</v>
      </c>
      <c r="Q34" s="82"/>
    </row>
    <row r="35" spans="1:17" s="142" customFormat="1" ht="27" customHeight="1">
      <c r="A35" s="1105"/>
      <c r="B35" s="977" t="s">
        <v>533</v>
      </c>
      <c r="C35" s="957">
        <v>53529</v>
      </c>
      <c r="D35" s="957">
        <v>41498</v>
      </c>
      <c r="E35" s="957">
        <v>95027</v>
      </c>
      <c r="F35" s="957">
        <v>6825</v>
      </c>
      <c r="G35" s="957">
        <v>1356</v>
      </c>
      <c r="H35" s="957">
        <f t="shared" ref="H35:H45" si="10">SUM(F35:G35)</f>
        <v>8181</v>
      </c>
      <c r="I35" s="957">
        <v>5019</v>
      </c>
      <c r="J35" s="957">
        <v>297</v>
      </c>
      <c r="K35" s="957">
        <v>2865</v>
      </c>
      <c r="L35" s="957">
        <v>0</v>
      </c>
      <c r="M35" s="957">
        <v>8181</v>
      </c>
      <c r="N35" s="582" t="s">
        <v>650</v>
      </c>
      <c r="O35" s="1115"/>
      <c r="Q35" s="82"/>
    </row>
    <row r="36" spans="1:17" s="142" customFormat="1" ht="27" customHeight="1">
      <c r="A36" s="1112" t="s">
        <v>32</v>
      </c>
      <c r="B36" s="1112"/>
      <c r="C36" s="933">
        <f>C35+C34</f>
        <v>91952</v>
      </c>
      <c r="D36" s="933">
        <f t="shared" ref="D36:M36" si="11">D35+D34</f>
        <v>176360</v>
      </c>
      <c r="E36" s="933">
        <f t="shared" si="11"/>
        <v>268312</v>
      </c>
      <c r="F36" s="933">
        <f t="shared" si="11"/>
        <v>11555</v>
      </c>
      <c r="G36" s="933">
        <f t="shared" si="11"/>
        <v>4729</v>
      </c>
      <c r="H36" s="933">
        <f t="shared" si="10"/>
        <v>16284</v>
      </c>
      <c r="I36" s="933">
        <f t="shared" si="11"/>
        <v>6866</v>
      </c>
      <c r="J36" s="933">
        <f t="shared" si="11"/>
        <v>1142</v>
      </c>
      <c r="K36" s="933">
        <f t="shared" si="11"/>
        <v>8257</v>
      </c>
      <c r="L36" s="933">
        <f t="shared" si="11"/>
        <v>19</v>
      </c>
      <c r="M36" s="933">
        <f t="shared" si="11"/>
        <v>16284</v>
      </c>
      <c r="N36" s="1112" t="s">
        <v>651</v>
      </c>
      <c r="O36" s="1116"/>
      <c r="Q36" s="82"/>
    </row>
    <row r="37" spans="1:17" s="142" customFormat="1" ht="27" customHeight="1">
      <c r="A37" s="1117" t="s">
        <v>1170</v>
      </c>
      <c r="B37" s="579" t="s">
        <v>532</v>
      </c>
      <c r="C37" s="957">
        <v>3187</v>
      </c>
      <c r="D37" s="957">
        <v>19414</v>
      </c>
      <c r="E37" s="957">
        <v>22601</v>
      </c>
      <c r="F37" s="957">
        <v>1517</v>
      </c>
      <c r="G37" s="957">
        <v>69</v>
      </c>
      <c r="H37" s="957">
        <f t="shared" si="10"/>
        <v>1586</v>
      </c>
      <c r="I37" s="957">
        <v>1463</v>
      </c>
      <c r="J37" s="957">
        <v>44</v>
      </c>
      <c r="K37" s="957">
        <v>79</v>
      </c>
      <c r="L37" s="957">
        <v>0</v>
      </c>
      <c r="M37" s="957">
        <v>1586</v>
      </c>
      <c r="N37" s="580" t="s">
        <v>534</v>
      </c>
      <c r="O37" s="1106" t="s">
        <v>652</v>
      </c>
      <c r="Q37" s="82"/>
    </row>
    <row r="38" spans="1:17" s="142" customFormat="1" ht="27" customHeight="1">
      <c r="A38" s="1105"/>
      <c r="B38" s="977" t="s">
        <v>533</v>
      </c>
      <c r="C38" s="957">
        <v>144</v>
      </c>
      <c r="D38" s="957">
        <v>363</v>
      </c>
      <c r="E38" s="957">
        <v>507</v>
      </c>
      <c r="F38" s="957">
        <v>40</v>
      </c>
      <c r="G38" s="957">
        <v>4</v>
      </c>
      <c r="H38" s="957">
        <f t="shared" si="10"/>
        <v>44</v>
      </c>
      <c r="I38" s="957">
        <v>40</v>
      </c>
      <c r="J38" s="957">
        <v>3</v>
      </c>
      <c r="K38" s="957">
        <v>1</v>
      </c>
      <c r="L38" s="957">
        <v>0</v>
      </c>
      <c r="M38" s="957">
        <v>44</v>
      </c>
      <c r="N38" s="582" t="s">
        <v>650</v>
      </c>
      <c r="O38" s="1107"/>
      <c r="Q38" s="82"/>
    </row>
    <row r="39" spans="1:17" s="142" customFormat="1" ht="27" customHeight="1">
      <c r="A39" s="1111" t="s">
        <v>32</v>
      </c>
      <c r="B39" s="1111"/>
      <c r="C39" s="974">
        <f>SUM(C37:C38)</f>
        <v>3331</v>
      </c>
      <c r="D39" s="974">
        <f t="shared" ref="D39:M39" si="12">SUM(D37:D38)</f>
        <v>19777</v>
      </c>
      <c r="E39" s="974">
        <f t="shared" si="12"/>
        <v>23108</v>
      </c>
      <c r="F39" s="974">
        <f t="shared" si="12"/>
        <v>1557</v>
      </c>
      <c r="G39" s="974">
        <f t="shared" si="12"/>
        <v>73</v>
      </c>
      <c r="H39" s="974">
        <f t="shared" si="10"/>
        <v>1630</v>
      </c>
      <c r="I39" s="974">
        <f t="shared" si="12"/>
        <v>1503</v>
      </c>
      <c r="J39" s="974">
        <f t="shared" si="12"/>
        <v>47</v>
      </c>
      <c r="K39" s="974">
        <f t="shared" si="12"/>
        <v>80</v>
      </c>
      <c r="L39" s="974">
        <f t="shared" si="12"/>
        <v>0</v>
      </c>
      <c r="M39" s="974">
        <f t="shared" si="12"/>
        <v>1630</v>
      </c>
      <c r="N39" s="1112" t="s">
        <v>651</v>
      </c>
      <c r="O39" s="1112"/>
      <c r="Q39" s="82"/>
    </row>
    <row r="40" spans="1:17" s="142" customFormat="1" ht="27" customHeight="1">
      <c r="A40" s="1113" t="s">
        <v>1171</v>
      </c>
      <c r="B40" s="583" t="s">
        <v>532</v>
      </c>
      <c r="C40" s="962">
        <v>136</v>
      </c>
      <c r="D40" s="962">
        <v>333</v>
      </c>
      <c r="E40" s="962">
        <v>469</v>
      </c>
      <c r="F40" s="962">
        <v>8</v>
      </c>
      <c r="G40" s="962">
        <v>21</v>
      </c>
      <c r="H40" s="962">
        <f t="shared" si="10"/>
        <v>29</v>
      </c>
      <c r="I40" s="962">
        <v>7</v>
      </c>
      <c r="J40" s="962">
        <v>12</v>
      </c>
      <c r="K40" s="962">
        <v>10</v>
      </c>
      <c r="L40" s="962">
        <v>0</v>
      </c>
      <c r="M40" s="962">
        <v>29</v>
      </c>
      <c r="N40" s="580" t="s">
        <v>534</v>
      </c>
      <c r="O40" s="1106" t="s">
        <v>653</v>
      </c>
      <c r="Q40" s="82"/>
    </row>
    <row r="41" spans="1:17" s="142" customFormat="1" ht="27" customHeight="1">
      <c r="A41" s="1105"/>
      <c r="B41" s="977" t="s">
        <v>533</v>
      </c>
      <c r="C41" s="958">
        <v>7</v>
      </c>
      <c r="D41" s="958">
        <v>8</v>
      </c>
      <c r="E41" s="958">
        <v>15</v>
      </c>
      <c r="F41" s="958">
        <v>1</v>
      </c>
      <c r="G41" s="958">
        <v>1</v>
      </c>
      <c r="H41" s="958">
        <f t="shared" si="10"/>
        <v>2</v>
      </c>
      <c r="I41" s="958">
        <v>1</v>
      </c>
      <c r="J41" s="958">
        <v>1</v>
      </c>
      <c r="K41" s="958">
        <v>0</v>
      </c>
      <c r="L41" s="958">
        <v>0</v>
      </c>
      <c r="M41" s="958">
        <v>2</v>
      </c>
      <c r="N41" s="582" t="s">
        <v>650</v>
      </c>
      <c r="O41" s="1107"/>
      <c r="Q41" s="82"/>
    </row>
    <row r="42" spans="1:17" s="142" customFormat="1" ht="27" customHeight="1" thickBot="1">
      <c r="A42" s="1111" t="s">
        <v>32</v>
      </c>
      <c r="B42" s="1111"/>
      <c r="C42" s="963">
        <f>SUM(C40:C41)</f>
        <v>143</v>
      </c>
      <c r="D42" s="963">
        <f t="shared" ref="D42:M42" si="13">SUM(D40:D41)</f>
        <v>341</v>
      </c>
      <c r="E42" s="963">
        <f t="shared" si="13"/>
        <v>484</v>
      </c>
      <c r="F42" s="963">
        <f t="shared" si="13"/>
        <v>9</v>
      </c>
      <c r="G42" s="963">
        <f t="shared" si="13"/>
        <v>22</v>
      </c>
      <c r="H42" s="963">
        <f t="shared" si="10"/>
        <v>31</v>
      </c>
      <c r="I42" s="963">
        <f>SUM(I40:I41)</f>
        <v>8</v>
      </c>
      <c r="J42" s="963">
        <f t="shared" si="13"/>
        <v>13</v>
      </c>
      <c r="K42" s="963">
        <f t="shared" si="13"/>
        <v>10</v>
      </c>
      <c r="L42" s="963">
        <f t="shared" si="13"/>
        <v>0</v>
      </c>
      <c r="M42" s="963">
        <f t="shared" si="13"/>
        <v>31</v>
      </c>
      <c r="N42" s="1111" t="s">
        <v>651</v>
      </c>
      <c r="O42" s="1111"/>
      <c r="Q42" s="82"/>
    </row>
    <row r="43" spans="1:17" s="142" customFormat="1" ht="27" customHeight="1">
      <c r="A43" s="1104" t="s">
        <v>654</v>
      </c>
      <c r="B43" s="584" t="s">
        <v>532</v>
      </c>
      <c r="C43" s="934">
        <f>C40+C37+C34</f>
        <v>41746</v>
      </c>
      <c r="D43" s="934">
        <f t="shared" ref="D43:M44" si="14">D40+D37+D34</f>
        <v>154609</v>
      </c>
      <c r="E43" s="934">
        <f t="shared" si="14"/>
        <v>196355</v>
      </c>
      <c r="F43" s="934">
        <f t="shared" si="14"/>
        <v>6255</v>
      </c>
      <c r="G43" s="934">
        <f t="shared" si="14"/>
        <v>3463</v>
      </c>
      <c r="H43" s="934">
        <f t="shared" si="10"/>
        <v>9718</v>
      </c>
      <c r="I43" s="934">
        <f t="shared" si="14"/>
        <v>3317</v>
      </c>
      <c r="J43" s="934">
        <f t="shared" si="14"/>
        <v>901</v>
      </c>
      <c r="K43" s="934">
        <f t="shared" si="14"/>
        <v>5481</v>
      </c>
      <c r="L43" s="934">
        <f t="shared" si="14"/>
        <v>19</v>
      </c>
      <c r="M43" s="934">
        <f t="shared" si="14"/>
        <v>9718</v>
      </c>
      <c r="N43" s="973" t="s">
        <v>534</v>
      </c>
      <c r="O43" s="1106" t="s">
        <v>655</v>
      </c>
      <c r="Q43" s="82"/>
    </row>
    <row r="44" spans="1:17" s="142" customFormat="1" ht="27" customHeight="1">
      <c r="A44" s="1105"/>
      <c r="B44" s="977" t="s">
        <v>533</v>
      </c>
      <c r="C44" s="958">
        <f>C41+C38+C35</f>
        <v>53680</v>
      </c>
      <c r="D44" s="958">
        <f t="shared" si="14"/>
        <v>41869</v>
      </c>
      <c r="E44" s="958">
        <f t="shared" si="14"/>
        <v>95549</v>
      </c>
      <c r="F44" s="958">
        <f t="shared" si="14"/>
        <v>6866</v>
      </c>
      <c r="G44" s="958">
        <f t="shared" si="14"/>
        <v>1361</v>
      </c>
      <c r="H44" s="958">
        <f t="shared" si="10"/>
        <v>8227</v>
      </c>
      <c r="I44" s="958">
        <f t="shared" si="14"/>
        <v>5060</v>
      </c>
      <c r="J44" s="958">
        <f t="shared" si="14"/>
        <v>301</v>
      </c>
      <c r="K44" s="958">
        <f t="shared" si="14"/>
        <v>2866</v>
      </c>
      <c r="L44" s="958">
        <f t="shared" si="14"/>
        <v>0</v>
      </c>
      <c r="M44" s="958">
        <f t="shared" si="14"/>
        <v>8227</v>
      </c>
      <c r="N44" s="582" t="s">
        <v>650</v>
      </c>
      <c r="O44" s="1107"/>
      <c r="Q44" s="82"/>
    </row>
    <row r="45" spans="1:17" s="142" customFormat="1" ht="27" customHeight="1" thickBot="1">
      <c r="A45" s="1108" t="s">
        <v>654</v>
      </c>
      <c r="B45" s="1108"/>
      <c r="C45" s="964">
        <f>C44+C43</f>
        <v>95426</v>
      </c>
      <c r="D45" s="964">
        <f t="shared" ref="D45:M45" si="15">D44+D43</f>
        <v>196478</v>
      </c>
      <c r="E45" s="964">
        <f t="shared" si="15"/>
        <v>291904</v>
      </c>
      <c r="F45" s="964">
        <f t="shared" si="15"/>
        <v>13121</v>
      </c>
      <c r="G45" s="964">
        <f t="shared" si="15"/>
        <v>4824</v>
      </c>
      <c r="H45" s="964">
        <f t="shared" si="10"/>
        <v>17945</v>
      </c>
      <c r="I45" s="964">
        <f t="shared" si="15"/>
        <v>8377</v>
      </c>
      <c r="J45" s="964">
        <f t="shared" si="15"/>
        <v>1202</v>
      </c>
      <c r="K45" s="964">
        <f t="shared" si="15"/>
        <v>8347</v>
      </c>
      <c r="L45" s="964">
        <f t="shared" si="15"/>
        <v>19</v>
      </c>
      <c r="M45" s="964">
        <f t="shared" si="15"/>
        <v>17945</v>
      </c>
      <c r="N45" s="1109" t="s">
        <v>655</v>
      </c>
      <c r="O45" s="1110"/>
      <c r="Q45" s="82"/>
    </row>
    <row r="46" spans="1:17" s="142" customFormat="1" ht="13.5" thickTop="1">
      <c r="A46" s="82"/>
      <c r="B46" s="82"/>
      <c r="C46" s="82"/>
      <c r="D46" s="82"/>
      <c r="E46" s="82"/>
      <c r="F46" s="82"/>
      <c r="G46" s="82"/>
      <c r="H46" s="82"/>
      <c r="I46" s="82"/>
      <c r="J46" s="82"/>
      <c r="K46" s="82"/>
      <c r="L46" s="82"/>
      <c r="M46" s="82"/>
      <c r="N46" s="82"/>
      <c r="O46" s="82"/>
      <c r="Q46" s="82"/>
    </row>
  </sheetData>
  <mergeCells count="56">
    <mergeCell ref="A2:N2"/>
    <mergeCell ref="A3:N3"/>
    <mergeCell ref="A5:A8"/>
    <mergeCell ref="B5:B8"/>
    <mergeCell ref="C5:F5"/>
    <mergeCell ref="G5:I5"/>
    <mergeCell ref="J5:L5"/>
    <mergeCell ref="M5:M8"/>
    <mergeCell ref="N5:N8"/>
    <mergeCell ref="C6:F6"/>
    <mergeCell ref="G6:I6"/>
    <mergeCell ref="J6:L6"/>
    <mergeCell ref="A9:A11"/>
    <mergeCell ref="N9:N11"/>
    <mergeCell ref="A12:B12"/>
    <mergeCell ref="M12:N12"/>
    <mergeCell ref="A13:A14"/>
    <mergeCell ref="N13:N14"/>
    <mergeCell ref="A15:B15"/>
    <mergeCell ref="M15:N15"/>
    <mergeCell ref="A16:A17"/>
    <mergeCell ref="N16:N17"/>
    <mergeCell ref="A18:B18"/>
    <mergeCell ref="M18:N18"/>
    <mergeCell ref="A19:A20"/>
    <mergeCell ref="N19:N20"/>
    <mergeCell ref="A21:B21"/>
    <mergeCell ref="M21:N21"/>
    <mergeCell ref="A29:B29"/>
    <mergeCell ref="N29:O29"/>
    <mergeCell ref="A30:A33"/>
    <mergeCell ref="B30:B33"/>
    <mergeCell ref="C30:E30"/>
    <mergeCell ref="F30:H30"/>
    <mergeCell ref="I30:M30"/>
    <mergeCell ref="N30:N33"/>
    <mergeCell ref="O30:O33"/>
    <mergeCell ref="C31:E31"/>
    <mergeCell ref="F31:H31"/>
    <mergeCell ref="I31:M31"/>
    <mergeCell ref="A34:A35"/>
    <mergeCell ref="O34:O35"/>
    <mergeCell ref="A36:B36"/>
    <mergeCell ref="N36:O36"/>
    <mergeCell ref="A37:A38"/>
    <mergeCell ref="O37:O38"/>
    <mergeCell ref="A43:A44"/>
    <mergeCell ref="O43:O44"/>
    <mergeCell ref="A45:B45"/>
    <mergeCell ref="N45:O45"/>
    <mergeCell ref="A39:B39"/>
    <mergeCell ref="N39:O39"/>
    <mergeCell ref="A40:A41"/>
    <mergeCell ref="O40:O41"/>
    <mergeCell ref="A42:B42"/>
    <mergeCell ref="N42:O42"/>
  </mergeCells>
  <printOptions horizontalCentered="1"/>
  <pageMargins left="0.222" right="0.222" top="1" bottom="1" header="1" footer="1"/>
  <pageSetup paperSize="9" scale="75" firstPageNumber="29" fitToWidth="0" fitToHeight="0" orientation="landscape" useFirstPageNumber="1" r:id="rId1"/>
  <rowBreaks count="1" manualBreakCount="1">
    <brk id="21" max="14"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tabColor theme="9" tint="-0.499984740745262"/>
  </sheetPr>
  <dimension ref="A1:U120"/>
  <sheetViews>
    <sheetView rightToLeft="1" view="pageBreakPreview" zoomScale="80" zoomScaleSheetLayoutView="80" workbookViewId="0">
      <selection activeCell="AC4" sqref="AC4:AE4"/>
    </sheetView>
  </sheetViews>
  <sheetFormatPr defaultRowHeight="12.75"/>
  <cols>
    <col min="1" max="1" width="4.140625" style="82" customWidth="1"/>
    <col min="2" max="2" width="10" style="82" customWidth="1"/>
    <col min="3" max="3" width="8.140625" style="656" customWidth="1"/>
    <col min="4" max="4" width="8" style="656" customWidth="1"/>
    <col min="5" max="5" width="8.5703125" style="656" customWidth="1"/>
    <col min="6" max="6" width="10.140625" style="656" customWidth="1"/>
    <col min="7" max="12" width="10.140625" style="82" customWidth="1"/>
    <col min="13" max="13" width="12.28515625" style="82" customWidth="1"/>
    <col min="14" max="14" width="10.140625" style="82" customWidth="1"/>
    <col min="15" max="15" width="15.28515625" style="82" customWidth="1"/>
    <col min="16" max="16" width="4.28515625" style="82" customWidth="1"/>
    <col min="17" max="16384" width="9.140625" style="82"/>
  </cols>
  <sheetData>
    <row r="1" spans="1:21" ht="35.25" customHeight="1">
      <c r="A1" s="1152" t="s">
        <v>1213</v>
      </c>
      <c r="B1" s="1152"/>
      <c r="C1" s="1152"/>
      <c r="D1" s="1152"/>
      <c r="E1" s="1152"/>
      <c r="F1" s="1152"/>
      <c r="G1" s="1152"/>
      <c r="H1" s="1152"/>
      <c r="I1" s="1152"/>
      <c r="J1" s="1152"/>
      <c r="K1" s="1152"/>
      <c r="L1" s="1152"/>
      <c r="M1" s="1152"/>
      <c r="N1" s="1152"/>
      <c r="O1" s="1152"/>
      <c r="P1" s="1152"/>
    </row>
    <row r="2" spans="1:21" ht="40.5" customHeight="1">
      <c r="A2" s="1193" t="s">
        <v>1004</v>
      </c>
      <c r="B2" s="1193"/>
      <c r="C2" s="1193"/>
      <c r="D2" s="1193"/>
      <c r="E2" s="1193"/>
      <c r="F2" s="1193"/>
      <c r="G2" s="1193"/>
      <c r="H2" s="1193"/>
      <c r="I2" s="1193"/>
      <c r="J2" s="1193"/>
      <c r="K2" s="1193"/>
      <c r="L2" s="1193"/>
      <c r="M2" s="1193"/>
      <c r="N2" s="1193"/>
      <c r="O2" s="1193"/>
      <c r="P2" s="1193"/>
    </row>
    <row r="3" spans="1:21" ht="20.25" customHeight="1" thickBot="1">
      <c r="A3" s="1176" t="s">
        <v>925</v>
      </c>
      <c r="B3" s="1176"/>
      <c r="C3" s="649"/>
      <c r="D3" s="649"/>
      <c r="E3" s="649"/>
      <c r="F3" s="649"/>
      <c r="G3" s="649"/>
      <c r="H3" s="649"/>
      <c r="I3" s="649"/>
      <c r="J3" s="649"/>
      <c r="K3" s="649"/>
      <c r="L3" s="649"/>
      <c r="M3" s="649"/>
      <c r="N3" s="649"/>
      <c r="O3" s="1154" t="s">
        <v>926</v>
      </c>
      <c r="P3" s="1154"/>
    </row>
    <row r="4" spans="1:21" ht="22.5" customHeight="1" thickTop="1">
      <c r="A4" s="1140" t="s">
        <v>40</v>
      </c>
      <c r="B4" s="1140"/>
      <c r="C4" s="1188" t="s">
        <v>1214</v>
      </c>
      <c r="D4" s="1188"/>
      <c r="E4" s="1188"/>
      <c r="F4" s="1188"/>
      <c r="G4" s="1155" t="s">
        <v>329</v>
      </c>
      <c r="H4" s="1155"/>
      <c r="I4" s="1155"/>
      <c r="J4" s="1155" t="s">
        <v>1215</v>
      </c>
      <c r="K4" s="1155"/>
      <c r="L4" s="1155"/>
      <c r="M4" s="1188" t="s">
        <v>306</v>
      </c>
      <c r="N4" s="1188"/>
      <c r="O4" s="1164" t="s">
        <v>168</v>
      </c>
      <c r="P4" s="1164"/>
    </row>
    <row r="5" spans="1:21" ht="21" customHeight="1">
      <c r="A5" s="1141"/>
      <c r="B5" s="1141"/>
      <c r="C5" s="1168" t="s">
        <v>303</v>
      </c>
      <c r="D5" s="1168"/>
      <c r="E5" s="1168"/>
      <c r="F5" s="1168"/>
      <c r="G5" s="1165" t="s">
        <v>330</v>
      </c>
      <c r="H5" s="1165"/>
      <c r="I5" s="1165"/>
      <c r="J5" s="1168" t="s">
        <v>331</v>
      </c>
      <c r="K5" s="1168"/>
      <c r="L5" s="1168"/>
      <c r="M5" s="1168" t="s">
        <v>332</v>
      </c>
      <c r="N5" s="1168"/>
      <c r="O5" s="1165"/>
      <c r="P5" s="1165"/>
    </row>
    <row r="6" spans="1:21" ht="17.25" customHeight="1">
      <c r="A6" s="1141"/>
      <c r="B6" s="1141"/>
      <c r="C6" s="711" t="s">
        <v>33</v>
      </c>
      <c r="D6" s="706" t="s">
        <v>34</v>
      </c>
      <c r="E6" s="706" t="s">
        <v>304</v>
      </c>
      <c r="F6" s="706" t="s">
        <v>35</v>
      </c>
      <c r="G6" s="711" t="s">
        <v>102</v>
      </c>
      <c r="H6" s="706" t="s">
        <v>103</v>
      </c>
      <c r="I6" s="706" t="s">
        <v>35</v>
      </c>
      <c r="J6" s="711" t="s">
        <v>33</v>
      </c>
      <c r="K6" s="706" t="s">
        <v>34</v>
      </c>
      <c r="L6" s="706" t="s">
        <v>35</v>
      </c>
      <c r="M6" s="711" t="s">
        <v>333</v>
      </c>
      <c r="N6" s="711" t="s">
        <v>334</v>
      </c>
      <c r="O6" s="1165"/>
      <c r="P6" s="1165"/>
    </row>
    <row r="7" spans="1:21" ht="18.75" customHeight="1" thickBot="1">
      <c r="A7" s="1141"/>
      <c r="B7" s="1141"/>
      <c r="C7" s="709" t="s">
        <v>173</v>
      </c>
      <c r="D7" s="707" t="s">
        <v>172</v>
      </c>
      <c r="E7" s="707" t="s">
        <v>208</v>
      </c>
      <c r="F7" s="707" t="s">
        <v>169</v>
      </c>
      <c r="G7" s="709" t="s">
        <v>335</v>
      </c>
      <c r="H7" s="707" t="s">
        <v>336</v>
      </c>
      <c r="I7" s="707" t="s">
        <v>169</v>
      </c>
      <c r="J7" s="709" t="s">
        <v>173</v>
      </c>
      <c r="K7" s="707" t="s">
        <v>172</v>
      </c>
      <c r="L7" s="707" t="s">
        <v>169</v>
      </c>
      <c r="M7" s="709" t="s">
        <v>337</v>
      </c>
      <c r="N7" s="709" t="s">
        <v>321</v>
      </c>
      <c r="O7" s="1165"/>
      <c r="P7" s="1165"/>
    </row>
    <row r="8" spans="1:21" ht="18" customHeight="1">
      <c r="A8" s="1204" t="s">
        <v>52</v>
      </c>
      <c r="B8" s="1204"/>
      <c r="C8" s="329">
        <f>' صباحي'!C8+'الدراسة المسائية'!C8</f>
        <v>456</v>
      </c>
      <c r="D8" s="329">
        <f>' صباحي'!D8+'الدراسة المسائية'!D8</f>
        <v>385</v>
      </c>
      <c r="E8" s="329">
        <f>' صباحي'!E8+'الدراسة المسائية'!E8</f>
        <v>716</v>
      </c>
      <c r="F8" s="329">
        <f>' صباحي'!F8+'الدراسة المسائية'!F8</f>
        <v>1557</v>
      </c>
      <c r="G8" s="329">
        <f>' صباحي'!G8+'الدراسة المسائية'!G8</f>
        <v>6918</v>
      </c>
      <c r="H8" s="329">
        <f>' صباحي'!H8+'الدراسة المسائية'!H8</f>
        <v>7920</v>
      </c>
      <c r="I8" s="329">
        <f>' صباحي'!I8+'الدراسة المسائية'!I8</f>
        <v>14838</v>
      </c>
      <c r="J8" s="329">
        <f>' صباحي'!J8+'الدراسة المسائية'!J8</f>
        <v>54288</v>
      </c>
      <c r="K8" s="329">
        <f>' صباحي'!K8+'الدراسة المسائية'!K8</f>
        <v>52337</v>
      </c>
      <c r="L8" s="329">
        <f>' صباحي'!L8+'الدراسة المسائية'!L8</f>
        <v>106625</v>
      </c>
      <c r="M8" s="329">
        <f>' صباحي'!M8+'الدراسة المسائية'!M8</f>
        <v>1163</v>
      </c>
      <c r="N8" s="329">
        <f>' صباحي'!N8+'الدراسة المسائية'!N8</f>
        <v>394</v>
      </c>
      <c r="O8" s="1199" t="s">
        <v>583</v>
      </c>
      <c r="P8" s="1199"/>
      <c r="U8" s="82" t="s">
        <v>305</v>
      </c>
    </row>
    <row r="9" spans="1:21" ht="18" customHeight="1">
      <c r="A9" s="1170" t="s">
        <v>53</v>
      </c>
      <c r="B9" s="1170"/>
      <c r="C9" s="657">
        <f>' صباحي'!C9+'الدراسة المسائية'!C9</f>
        <v>383</v>
      </c>
      <c r="D9" s="657">
        <f>' صباحي'!D9+'الدراسة المسائية'!D9</f>
        <v>366</v>
      </c>
      <c r="E9" s="657">
        <f>' صباحي'!E9+'الدراسة المسائية'!E9</f>
        <v>575</v>
      </c>
      <c r="F9" s="657">
        <f>' صباحي'!F9+'الدراسة المسائية'!F9</f>
        <v>1324</v>
      </c>
      <c r="G9" s="657">
        <f>' صباحي'!G9+'الدراسة المسائية'!G9</f>
        <v>5333</v>
      </c>
      <c r="H9" s="657">
        <f>' صباحي'!H9+'الدراسة المسائية'!H9</f>
        <v>8513</v>
      </c>
      <c r="I9" s="657">
        <f>' صباحي'!I9+'الدراسة المسائية'!I9</f>
        <v>13846</v>
      </c>
      <c r="J9" s="657">
        <f>' صباحي'!J9+'الدراسة المسائية'!J9</f>
        <v>34359</v>
      </c>
      <c r="K9" s="657">
        <f>' صباحي'!K9+'الدراسة المسائية'!K9</f>
        <v>31718</v>
      </c>
      <c r="L9" s="657">
        <f>' صباحي'!L9+'الدراسة المسائية'!L9</f>
        <v>66077</v>
      </c>
      <c r="M9" s="657">
        <f>' صباحي'!M9+'الدراسة المسائية'!M9</f>
        <v>969</v>
      </c>
      <c r="N9" s="657">
        <f>' صباحي'!N9+'الدراسة المسائية'!N9</f>
        <v>355</v>
      </c>
      <c r="O9" s="1159" t="s">
        <v>284</v>
      </c>
      <c r="P9" s="1159"/>
    </row>
    <row r="10" spans="1:21" ht="18" customHeight="1">
      <c r="A10" s="1170" t="s">
        <v>54</v>
      </c>
      <c r="B10" s="1170"/>
      <c r="C10" s="657">
        <f>' صباحي'!C10+'الدراسة المسائية'!C10</f>
        <v>119</v>
      </c>
      <c r="D10" s="657">
        <f>' صباحي'!D10+'الدراسة المسائية'!D10</f>
        <v>93</v>
      </c>
      <c r="E10" s="657">
        <f>' صباحي'!E10+'الدراسة المسائية'!E10</f>
        <v>840</v>
      </c>
      <c r="F10" s="657">
        <f>' صباحي'!F10+'الدراسة المسائية'!F10</f>
        <v>1052</v>
      </c>
      <c r="G10" s="657">
        <f>' صباحي'!G10+'الدراسة المسائية'!G10</f>
        <v>3691</v>
      </c>
      <c r="H10" s="657">
        <f>' صباحي'!H10+'الدراسة المسائية'!H10</f>
        <v>6348</v>
      </c>
      <c r="I10" s="657">
        <f>' صباحي'!I10+'الدراسة المسائية'!I10</f>
        <v>10039</v>
      </c>
      <c r="J10" s="657">
        <f>' صباحي'!J10+'الدراسة المسائية'!J10</f>
        <v>23661</v>
      </c>
      <c r="K10" s="657">
        <f>' صباحي'!K10+'الدراسة المسائية'!K10</f>
        <v>22713</v>
      </c>
      <c r="L10" s="657">
        <f>' صباحي'!L10+'الدراسة المسائية'!L10</f>
        <v>46374</v>
      </c>
      <c r="M10" s="657">
        <f>' صباحي'!M10+'الدراسة المسائية'!M10</f>
        <v>750</v>
      </c>
      <c r="N10" s="657">
        <f>' صباحي'!N10+'الدراسة المسائية'!N10</f>
        <v>302</v>
      </c>
      <c r="O10" s="1178" t="s">
        <v>175</v>
      </c>
      <c r="P10" s="1178"/>
    </row>
    <row r="11" spans="1:21" ht="18" customHeight="1">
      <c r="A11" s="1170" t="s">
        <v>55</v>
      </c>
      <c r="B11" s="1170"/>
      <c r="C11" s="657">
        <f>' صباحي'!C11+'الدراسة المسائية'!C11</f>
        <v>142</v>
      </c>
      <c r="D11" s="657">
        <f>' صباحي'!D11+'الدراسة المسائية'!D11</f>
        <v>140</v>
      </c>
      <c r="E11" s="657">
        <f>' صباحي'!E11+'الدراسة المسائية'!E11</f>
        <v>681</v>
      </c>
      <c r="F11" s="657">
        <f>' صباحي'!F11+'الدراسة المسائية'!F11</f>
        <v>963</v>
      </c>
      <c r="G11" s="657">
        <f>' صباحي'!G11+'الدراسة المسائية'!G11</f>
        <v>6401</v>
      </c>
      <c r="H11" s="657">
        <f>' صباحي'!H11+'الدراسة المسائية'!H11</f>
        <v>11242</v>
      </c>
      <c r="I11" s="657">
        <f>' صباحي'!I11+'الدراسة المسائية'!I11</f>
        <v>17643</v>
      </c>
      <c r="J11" s="657">
        <f>' صباحي'!J11+'الدراسة المسائية'!J11</f>
        <v>25080</v>
      </c>
      <c r="K11" s="657">
        <f>' صباحي'!K11+'الدراسة المسائية'!K11</f>
        <v>24503</v>
      </c>
      <c r="L11" s="657">
        <f>' صباحي'!L11+'الدراسة المسائية'!L11</f>
        <v>49583</v>
      </c>
      <c r="M11" s="657">
        <f>' صباحي'!M11+'الدراسة المسائية'!M11</f>
        <v>769</v>
      </c>
      <c r="N11" s="657">
        <f>' صباحي'!N11+'الدراسة المسائية'!N11</f>
        <v>194</v>
      </c>
      <c r="O11" s="1178" t="s">
        <v>676</v>
      </c>
      <c r="P11" s="1178"/>
    </row>
    <row r="12" spans="1:21" ht="18" customHeight="1">
      <c r="A12" s="1161" t="s">
        <v>279</v>
      </c>
      <c r="B12" s="654" t="s">
        <v>270</v>
      </c>
      <c r="C12" s="657">
        <f>' صباحي'!C12+'الدراسة المسائية'!C12</f>
        <v>75</v>
      </c>
      <c r="D12" s="657">
        <f>' صباحي'!D12+'الدراسة المسائية'!D12</f>
        <v>85</v>
      </c>
      <c r="E12" s="657">
        <f>' صباحي'!E12+'الدراسة المسائية'!E12</f>
        <v>241</v>
      </c>
      <c r="F12" s="657">
        <f>' صباحي'!F12+'الدراسة المسائية'!F12</f>
        <v>401</v>
      </c>
      <c r="G12" s="657">
        <f>' صباحي'!G12+'الدراسة المسائية'!G12</f>
        <v>1930</v>
      </c>
      <c r="H12" s="657">
        <f>' صباحي'!H12+'الدراسة المسائية'!H12</f>
        <v>9230</v>
      </c>
      <c r="I12" s="657">
        <f>' صباحي'!I12+'الدراسة المسائية'!I12</f>
        <v>11160</v>
      </c>
      <c r="J12" s="657">
        <f>' صباحي'!J12+'الدراسة المسائية'!J12</f>
        <v>19621</v>
      </c>
      <c r="K12" s="657">
        <f>' صباحي'!K12+'الدراسة المسائية'!K12</f>
        <v>19419</v>
      </c>
      <c r="L12" s="657">
        <f>' صباحي'!L12+'الدراسة المسائية'!L12</f>
        <v>39040</v>
      </c>
      <c r="M12" s="657">
        <f>' صباحي'!M12+'الدراسة المسائية'!M12</f>
        <v>254</v>
      </c>
      <c r="N12" s="657">
        <f>' صباحي'!N12+'الدراسة المسائية'!N12</f>
        <v>147</v>
      </c>
      <c r="O12" s="369" t="s">
        <v>288</v>
      </c>
      <c r="P12" s="1180" t="s">
        <v>167</v>
      </c>
    </row>
    <row r="13" spans="1:21" ht="18" customHeight="1">
      <c r="A13" s="1161"/>
      <c r="B13" s="654" t="s">
        <v>271</v>
      </c>
      <c r="C13" s="657">
        <f>' صباحي'!C13+'الدراسة المسائية'!C13</f>
        <v>134</v>
      </c>
      <c r="D13" s="657">
        <f>' صباحي'!D13+'الدراسة المسائية'!D13</f>
        <v>76</v>
      </c>
      <c r="E13" s="657">
        <f>' صباحي'!E13+'الدراسة المسائية'!E13</f>
        <v>379</v>
      </c>
      <c r="F13" s="657">
        <f>' صباحي'!F13+'الدراسة المسائية'!F13</f>
        <v>589</v>
      </c>
      <c r="G13" s="657">
        <f>' صباحي'!G13+'الدراسة المسائية'!G13</f>
        <v>2940</v>
      </c>
      <c r="H13" s="657">
        <f>' صباحي'!H13+'الدراسة المسائية'!H13</f>
        <v>9985</v>
      </c>
      <c r="I13" s="657">
        <f>' صباحي'!I13+'الدراسة المسائية'!I13</f>
        <v>12925</v>
      </c>
      <c r="J13" s="657">
        <f>' صباحي'!J13+'الدراسة المسائية'!J13</f>
        <v>38265</v>
      </c>
      <c r="K13" s="657">
        <f>' صباحي'!K13+'الدراسة المسائية'!K13</f>
        <v>37675</v>
      </c>
      <c r="L13" s="657">
        <f>' صباحي'!L13+'الدراسة المسائية'!L13</f>
        <v>75940</v>
      </c>
      <c r="M13" s="657">
        <f>' صباحي'!M13+'الدراسة المسائية'!M13</f>
        <v>387</v>
      </c>
      <c r="N13" s="657">
        <f>' صباحي'!N13+'الدراسة المسائية'!N13</f>
        <v>202</v>
      </c>
      <c r="O13" s="655" t="s">
        <v>289</v>
      </c>
      <c r="P13" s="1180"/>
    </row>
    <row r="14" spans="1:21" ht="18" customHeight="1">
      <c r="A14" s="1161"/>
      <c r="B14" s="654" t="s">
        <v>272</v>
      </c>
      <c r="C14" s="657">
        <f>' صباحي'!C14+'الدراسة المسائية'!C14</f>
        <v>156</v>
      </c>
      <c r="D14" s="657">
        <f>' صباحي'!D14+'الدراسة المسائية'!D14</f>
        <v>139</v>
      </c>
      <c r="E14" s="657">
        <f>' صباحي'!E14+'الدراسة المسائية'!E14</f>
        <v>67</v>
      </c>
      <c r="F14" s="657">
        <f>' صباحي'!F14+'الدراسة المسائية'!F14</f>
        <v>362</v>
      </c>
      <c r="G14" s="657">
        <f>' صباحي'!G14+'الدراسة المسائية'!G14</f>
        <v>2477</v>
      </c>
      <c r="H14" s="657">
        <f>' صباحي'!H14+'الدراسة المسائية'!H14</f>
        <v>5336</v>
      </c>
      <c r="I14" s="657">
        <f>' صباحي'!I14+'الدراسة المسائية'!I14</f>
        <v>7813</v>
      </c>
      <c r="J14" s="657">
        <f>' صباحي'!J14+'الدراسة المسائية'!J14</f>
        <v>16803</v>
      </c>
      <c r="K14" s="657">
        <f>' صباحي'!K14+'الدراسة المسائية'!K14</f>
        <v>17122</v>
      </c>
      <c r="L14" s="657">
        <f>' صباحي'!L14+'الدراسة المسائية'!L14</f>
        <v>33925</v>
      </c>
      <c r="M14" s="657">
        <f>' صباحي'!M14+'الدراسة المسائية'!M14</f>
        <v>230</v>
      </c>
      <c r="N14" s="657">
        <f>' صباحي'!N14+'الدراسة المسائية'!N14</f>
        <v>132</v>
      </c>
      <c r="O14" s="655" t="s">
        <v>290</v>
      </c>
      <c r="P14" s="1180"/>
    </row>
    <row r="15" spans="1:21" ht="18" customHeight="1">
      <c r="A15" s="1161"/>
      <c r="B15" s="654" t="s">
        <v>604</v>
      </c>
      <c r="C15" s="657">
        <f>' صباحي'!C15+'الدراسة المسائية'!C15</f>
        <v>36</v>
      </c>
      <c r="D15" s="657">
        <f>' صباحي'!D15+'الدراسة المسائية'!D15</f>
        <v>36</v>
      </c>
      <c r="E15" s="657">
        <f>' صباحي'!E15+'الدراسة المسائية'!E15</f>
        <v>239</v>
      </c>
      <c r="F15" s="657">
        <f>' صباحي'!F15+'الدراسة المسائية'!F15</f>
        <v>311</v>
      </c>
      <c r="G15" s="657">
        <f>' صباحي'!G15+'الدراسة المسائية'!G15</f>
        <v>2016</v>
      </c>
      <c r="H15" s="657">
        <f>' صباحي'!H15+'الدراسة المسائية'!H15</f>
        <v>7704</v>
      </c>
      <c r="I15" s="657">
        <f>' صباحي'!I15+'الدراسة المسائية'!I15</f>
        <v>9720</v>
      </c>
      <c r="J15" s="657">
        <f>' صباحي'!J15+'الدراسة المسائية'!J15</f>
        <v>12666</v>
      </c>
      <c r="K15" s="657">
        <f>' صباحي'!K15+'الدراسة المسائية'!K15</f>
        <v>12447</v>
      </c>
      <c r="L15" s="657">
        <f>' صباحي'!L15+'الدراسة المسائية'!L15</f>
        <v>25113</v>
      </c>
      <c r="M15" s="657">
        <f>' صباحي'!M15+'الدراسة المسائية'!M15</f>
        <v>263</v>
      </c>
      <c r="N15" s="657">
        <f>' صباحي'!N15+'الدراسة المسائية'!N15</f>
        <v>48</v>
      </c>
      <c r="O15" s="655" t="s">
        <v>291</v>
      </c>
      <c r="P15" s="1180"/>
    </row>
    <row r="16" spans="1:21" ht="18" customHeight="1">
      <c r="A16" s="1161"/>
      <c r="B16" s="654" t="s">
        <v>605</v>
      </c>
      <c r="C16" s="657">
        <f>' صباحي'!C16+'الدراسة المسائية'!C16</f>
        <v>51</v>
      </c>
      <c r="D16" s="657">
        <f>' صباحي'!D16+'الدراسة المسائية'!D16</f>
        <v>28</v>
      </c>
      <c r="E16" s="657">
        <f>' صباحي'!E16+'الدراسة المسائية'!E16</f>
        <v>484</v>
      </c>
      <c r="F16" s="657">
        <f>' صباحي'!F16+'الدراسة المسائية'!F16</f>
        <v>563</v>
      </c>
      <c r="G16" s="657">
        <f>' صباحي'!G16+'الدراسة المسائية'!G16</f>
        <v>2768</v>
      </c>
      <c r="H16" s="657">
        <f>' صباحي'!H16+'الدراسة المسائية'!H16</f>
        <v>10789</v>
      </c>
      <c r="I16" s="657">
        <f>' صباحي'!I16+'الدراسة المسائية'!I16</f>
        <v>13557</v>
      </c>
      <c r="J16" s="657">
        <f>' صباحي'!J16+'الدراسة المسائية'!J16</f>
        <v>23175</v>
      </c>
      <c r="K16" s="657">
        <f>' صباحي'!K16+'الدراسة المسائية'!K16</f>
        <v>22274</v>
      </c>
      <c r="L16" s="657">
        <f>' صباحي'!L16+'الدراسة المسائية'!L16</f>
        <v>45449</v>
      </c>
      <c r="M16" s="657">
        <f>' صباحي'!M16+'الدراسة المسائية'!M16</f>
        <v>408</v>
      </c>
      <c r="N16" s="657">
        <f>' صباحي'!N16+'الدراسة المسائية'!N16</f>
        <v>155</v>
      </c>
      <c r="O16" s="655" t="s">
        <v>292</v>
      </c>
      <c r="P16" s="1180"/>
    </row>
    <row r="17" spans="1:16" ht="18" customHeight="1">
      <c r="A17" s="1162"/>
      <c r="B17" s="654" t="s">
        <v>606</v>
      </c>
      <c r="C17" s="657">
        <f>' صباحي'!C17+'الدراسة المسائية'!C17</f>
        <v>71</v>
      </c>
      <c r="D17" s="657">
        <f>' صباحي'!D17+'الدراسة المسائية'!D17</f>
        <v>75</v>
      </c>
      <c r="E17" s="657">
        <f>' صباحي'!E17+'الدراسة المسائية'!E17</f>
        <v>171</v>
      </c>
      <c r="F17" s="657">
        <f>' صباحي'!F17+'الدراسة المسائية'!F17</f>
        <v>317</v>
      </c>
      <c r="G17" s="657">
        <f>' صباحي'!G17+'الدراسة المسائية'!G17</f>
        <v>2360</v>
      </c>
      <c r="H17" s="657">
        <f>' صباحي'!H17+'الدراسة المسائية'!H17</f>
        <v>6236</v>
      </c>
      <c r="I17" s="657">
        <f>' صباحي'!I17+'الدراسة المسائية'!I17</f>
        <v>8596</v>
      </c>
      <c r="J17" s="657">
        <f>' صباحي'!J17+'الدراسة المسائية'!J17</f>
        <v>16238</v>
      </c>
      <c r="K17" s="657">
        <f>' صباحي'!K17+'الدراسة المسائية'!K17</f>
        <v>15755</v>
      </c>
      <c r="L17" s="657">
        <f>' صباحي'!L17+'الدراسة المسائية'!L17</f>
        <v>31993</v>
      </c>
      <c r="M17" s="657">
        <f>' صباحي'!M17+'الدراسة المسائية'!M17</f>
        <v>261</v>
      </c>
      <c r="N17" s="657">
        <f>' صباحي'!N17+'الدراسة المسائية'!N17</f>
        <v>56</v>
      </c>
      <c r="O17" s="655" t="s">
        <v>293</v>
      </c>
      <c r="P17" s="1180"/>
    </row>
    <row r="18" spans="1:16" ht="18" customHeight="1">
      <c r="A18" s="1170" t="s">
        <v>63</v>
      </c>
      <c r="B18" s="1170"/>
      <c r="C18" s="657">
        <f>' صباحي'!C18+'الدراسة المسائية'!C18</f>
        <v>467</v>
      </c>
      <c r="D18" s="657">
        <f>' صباحي'!D18+'الدراسة المسائية'!D18</f>
        <v>427</v>
      </c>
      <c r="E18" s="657">
        <f>' صباحي'!E18+'الدراسة المسائية'!E18</f>
        <v>366</v>
      </c>
      <c r="F18" s="657">
        <f>' صباحي'!F18+'الدراسة المسائية'!F18</f>
        <v>1260</v>
      </c>
      <c r="G18" s="657">
        <f>' صباحي'!G18+'الدراسة المسائية'!G18</f>
        <v>7499</v>
      </c>
      <c r="H18" s="657">
        <f>' صباحي'!H18+'الدراسة المسائية'!H18</f>
        <v>10667</v>
      </c>
      <c r="I18" s="657">
        <f>' صباحي'!I18+'الدراسة المسائية'!I18</f>
        <v>18166</v>
      </c>
      <c r="J18" s="657">
        <f>' صباحي'!J18+'الدراسة المسائية'!J18</f>
        <v>34321</v>
      </c>
      <c r="K18" s="657">
        <f>' صباحي'!K18+'الدراسة المسائية'!K18</f>
        <v>33049</v>
      </c>
      <c r="L18" s="657">
        <f>' صباحي'!L18+'الدراسة المسائية'!L18</f>
        <v>67370</v>
      </c>
      <c r="M18" s="657">
        <f>' صباحي'!M18+'الدراسة المسائية'!M18</f>
        <v>845</v>
      </c>
      <c r="N18" s="657">
        <f>' صباحي'!N18+'الدراسة المسائية'!N18</f>
        <v>415</v>
      </c>
      <c r="O18" s="1178" t="s">
        <v>297</v>
      </c>
      <c r="P18" s="1178"/>
    </row>
    <row r="19" spans="1:16" ht="18" customHeight="1">
      <c r="A19" s="1170" t="s">
        <v>64</v>
      </c>
      <c r="B19" s="1170"/>
      <c r="C19" s="657">
        <f>' صباحي'!C19+'الدراسة المسائية'!C19</f>
        <v>302</v>
      </c>
      <c r="D19" s="657">
        <f>' صباحي'!D19+'الدراسة المسائية'!D19</f>
        <v>291</v>
      </c>
      <c r="E19" s="657">
        <f>' صباحي'!E19+'الدراسة المسائية'!E19</f>
        <v>350</v>
      </c>
      <c r="F19" s="657">
        <f>' صباحي'!F19+'الدراسة المسائية'!F19</f>
        <v>943</v>
      </c>
      <c r="G19" s="657">
        <f>' صباحي'!G19+'الدراسة المسائية'!G19</f>
        <v>6076</v>
      </c>
      <c r="H19" s="657">
        <f>' صباحي'!H19+'الدراسة المسائية'!H19</f>
        <v>11423</v>
      </c>
      <c r="I19" s="657">
        <f>' صباحي'!I19+'الدراسة المسائية'!I19</f>
        <v>17499</v>
      </c>
      <c r="J19" s="657">
        <f>' صباحي'!J19+'الدراسة المسائية'!J19</f>
        <v>33475</v>
      </c>
      <c r="K19" s="657">
        <f>' صباحي'!K19+'الدراسة المسائية'!K19</f>
        <v>32400</v>
      </c>
      <c r="L19" s="657">
        <f>' صباحي'!L19+'الدراسة المسائية'!L19</f>
        <v>65875</v>
      </c>
      <c r="M19" s="657">
        <f>' صباحي'!M19+'الدراسة المسائية'!M19</f>
        <v>657</v>
      </c>
      <c r="N19" s="657">
        <f>' صباحي'!N19+'الدراسة المسائية'!N19</f>
        <v>286</v>
      </c>
      <c r="O19" s="1178" t="s">
        <v>177</v>
      </c>
      <c r="P19" s="1178"/>
    </row>
    <row r="20" spans="1:16" ht="18" customHeight="1">
      <c r="A20" s="1170" t="s">
        <v>65</v>
      </c>
      <c r="B20" s="1170"/>
      <c r="C20" s="657">
        <f>' صباحي'!C20+'الدراسة المسائية'!C20</f>
        <v>256</v>
      </c>
      <c r="D20" s="657">
        <f>' صباحي'!D20+'الدراسة المسائية'!D20</f>
        <v>237</v>
      </c>
      <c r="E20" s="657">
        <f>' صباحي'!E20+'الدراسة المسائية'!E20</f>
        <v>75</v>
      </c>
      <c r="F20" s="657">
        <f>' صباحي'!F20+'الدراسة المسائية'!F20</f>
        <v>568</v>
      </c>
      <c r="G20" s="657">
        <f>' صباحي'!G20+'الدراسة المسائية'!G20</f>
        <v>3111</v>
      </c>
      <c r="H20" s="657">
        <f>' صباحي'!H20+'الدراسة المسائية'!H20</f>
        <v>7892</v>
      </c>
      <c r="I20" s="657">
        <f>' صباحي'!I20+'الدراسة المسائية'!I20</f>
        <v>11003</v>
      </c>
      <c r="J20" s="657">
        <f>' صباحي'!J20+'الدراسة المسائية'!J20</f>
        <v>19408</v>
      </c>
      <c r="K20" s="657">
        <f>' صباحي'!K20+'الدراسة المسائية'!K20</f>
        <v>19934</v>
      </c>
      <c r="L20" s="657">
        <f>' صباحي'!L20+'الدراسة المسائية'!L20</f>
        <v>39342</v>
      </c>
      <c r="M20" s="657">
        <f>' صباحي'!M20+'الدراسة المسائية'!M20</f>
        <v>317</v>
      </c>
      <c r="N20" s="657">
        <f>' صباحي'!N20+'الدراسة المسائية'!N20</f>
        <v>251</v>
      </c>
      <c r="O20" s="1178" t="s">
        <v>178</v>
      </c>
      <c r="P20" s="1178"/>
    </row>
    <row r="21" spans="1:16" ht="18" customHeight="1">
      <c r="A21" s="1170" t="s">
        <v>66</v>
      </c>
      <c r="B21" s="1170"/>
      <c r="C21" s="657">
        <f>' صباحي'!C21+'الدراسة المسائية'!C21</f>
        <v>266</v>
      </c>
      <c r="D21" s="657">
        <f>' صباحي'!D21+'الدراسة المسائية'!D21</f>
        <v>259</v>
      </c>
      <c r="E21" s="657">
        <f>' صباحي'!E21+'الدراسة المسائية'!E21</f>
        <v>134</v>
      </c>
      <c r="F21" s="657">
        <f>' صباحي'!F21+'الدراسة المسائية'!F21</f>
        <v>659</v>
      </c>
      <c r="G21" s="657">
        <f>' صباحي'!G21+'الدراسة المسائية'!G21</f>
        <v>4389</v>
      </c>
      <c r="H21" s="657">
        <f>' صباحي'!H21+'الدراسة المسائية'!H21</f>
        <v>7544</v>
      </c>
      <c r="I21" s="657">
        <f>' صباحي'!I21+'الدراسة المسائية'!I21</f>
        <v>11933</v>
      </c>
      <c r="J21" s="657">
        <f>' صباحي'!J21+'الدراسة المسائية'!J21</f>
        <v>22066</v>
      </c>
      <c r="K21" s="657">
        <f>' صباحي'!K21+'الدراسة المسائية'!K21</f>
        <v>23552</v>
      </c>
      <c r="L21" s="657">
        <f>' صباحي'!L21+'الدراسة المسائية'!L21</f>
        <v>45618</v>
      </c>
      <c r="M21" s="657">
        <f>' صباحي'!M21+'الدراسة المسائية'!M21</f>
        <v>429</v>
      </c>
      <c r="N21" s="657">
        <f>' صباحي'!N21+'الدراسة المسائية'!N21</f>
        <v>230</v>
      </c>
      <c r="O21" s="1178" t="s">
        <v>285</v>
      </c>
      <c r="P21" s="1178"/>
    </row>
    <row r="22" spans="1:16" ht="18" customHeight="1">
      <c r="A22" s="1170" t="s">
        <v>133</v>
      </c>
      <c r="B22" s="1170"/>
      <c r="C22" s="657">
        <f>' صباحي'!C22+'الدراسة المسائية'!C22</f>
        <v>186</v>
      </c>
      <c r="D22" s="657">
        <f>' صباحي'!D22+'الدراسة المسائية'!D22</f>
        <v>148</v>
      </c>
      <c r="E22" s="657">
        <f>' صباحي'!E22+'الدراسة المسائية'!E22</f>
        <v>403</v>
      </c>
      <c r="F22" s="657">
        <f>' صباحي'!F22+'الدراسة المسائية'!F22</f>
        <v>737</v>
      </c>
      <c r="G22" s="657">
        <f>' صباحي'!G22+'الدراسة المسائية'!G22</f>
        <v>5059</v>
      </c>
      <c r="H22" s="657">
        <f>' صباحي'!H22+'الدراسة المسائية'!H22</f>
        <v>8157</v>
      </c>
      <c r="I22" s="657">
        <f>' صباحي'!I22+'الدراسة المسائية'!I22</f>
        <v>13216</v>
      </c>
      <c r="J22" s="657">
        <f>' صباحي'!J22+'الدراسة المسائية'!J22</f>
        <v>21291</v>
      </c>
      <c r="K22" s="657">
        <f>' صباحي'!K22+'الدراسة المسائية'!K22</f>
        <v>19944</v>
      </c>
      <c r="L22" s="657">
        <f>' صباحي'!L22+'الدراسة المسائية'!L22</f>
        <v>41235</v>
      </c>
      <c r="M22" s="657">
        <f>' صباحي'!M22+'الدراسة المسائية'!M22</f>
        <v>554</v>
      </c>
      <c r="N22" s="657">
        <f>' صباحي'!N22+'الدراسة المسائية'!N22</f>
        <v>183</v>
      </c>
      <c r="O22" s="1178" t="s">
        <v>853</v>
      </c>
      <c r="P22" s="1178"/>
    </row>
    <row r="23" spans="1:16" ht="18" customHeight="1">
      <c r="A23" s="1170" t="s">
        <v>68</v>
      </c>
      <c r="B23" s="1170"/>
      <c r="C23" s="657">
        <f>' صباحي'!C23+'الدراسة المسائية'!C23</f>
        <v>102</v>
      </c>
      <c r="D23" s="657">
        <f>' صباحي'!D23+'الدراسة المسائية'!D23</f>
        <v>93</v>
      </c>
      <c r="E23" s="657">
        <f>' صباحي'!E23+'الدراسة المسائية'!E23</f>
        <v>321</v>
      </c>
      <c r="F23" s="657">
        <f>' صباحي'!F23+'الدراسة المسائية'!F23</f>
        <v>516</v>
      </c>
      <c r="G23" s="657">
        <f>' صباحي'!G23+'الدراسة المسائية'!G23</f>
        <v>3111</v>
      </c>
      <c r="H23" s="657">
        <f>' صباحي'!H23+'الدراسة المسائية'!H23</f>
        <v>4930</v>
      </c>
      <c r="I23" s="657">
        <f>' صباحي'!I23+'الدراسة المسائية'!I23</f>
        <v>8041</v>
      </c>
      <c r="J23" s="657">
        <f>' صباحي'!J23+'الدراسة المسائية'!J23</f>
        <v>14457</v>
      </c>
      <c r="K23" s="657">
        <f>' صباحي'!K23+'الدراسة المسائية'!K23</f>
        <v>13790</v>
      </c>
      <c r="L23" s="657">
        <f>' صباحي'!L23+'الدراسة المسائية'!L23</f>
        <v>28247</v>
      </c>
      <c r="M23" s="657">
        <f>' صباحي'!M23+'الدراسة المسائية'!M23</f>
        <v>409</v>
      </c>
      <c r="N23" s="657">
        <f>' صباحي'!N23+'الدراسة المسائية'!N23</f>
        <v>107</v>
      </c>
      <c r="O23" s="1178" t="s">
        <v>287</v>
      </c>
      <c r="P23" s="1178"/>
    </row>
    <row r="24" spans="1:16" ht="18" customHeight="1">
      <c r="A24" s="1170" t="s">
        <v>69</v>
      </c>
      <c r="B24" s="1170"/>
      <c r="C24" s="657">
        <f>' صباحي'!C24+'الدراسة المسائية'!C24</f>
        <v>232</v>
      </c>
      <c r="D24" s="657">
        <f>' صباحي'!D24+'الدراسة المسائية'!D24</f>
        <v>202</v>
      </c>
      <c r="E24" s="657">
        <f>' صباحي'!E24+'الدراسة المسائية'!E24</f>
        <v>487</v>
      </c>
      <c r="F24" s="657">
        <f>' صباحي'!F24+'الدراسة المسائية'!F24</f>
        <v>921</v>
      </c>
      <c r="G24" s="657">
        <f>' صباحي'!G24+'الدراسة المسائية'!G24</f>
        <v>5567</v>
      </c>
      <c r="H24" s="657">
        <f>' صباحي'!H24+'الدراسة المسائية'!H24</f>
        <v>8092</v>
      </c>
      <c r="I24" s="657">
        <f>' صباحي'!I24+'الدراسة المسائية'!I24</f>
        <v>13659</v>
      </c>
      <c r="J24" s="657">
        <f>' صباحي'!J24+'الدراسة المسائية'!J24</f>
        <v>23471</v>
      </c>
      <c r="K24" s="657">
        <f>' صباحي'!K24+'الدراسة المسائية'!K24</f>
        <v>22334</v>
      </c>
      <c r="L24" s="657">
        <f>' صباحي'!L24+'الدراسة المسائية'!L24</f>
        <v>45805</v>
      </c>
      <c r="M24" s="657">
        <f>' صباحي'!M24+'الدراسة المسائية'!M24</f>
        <v>700</v>
      </c>
      <c r="N24" s="657">
        <f>' صباحي'!N24+'الدراسة المسائية'!N24</f>
        <v>221</v>
      </c>
      <c r="O24" s="1178" t="s">
        <v>182</v>
      </c>
      <c r="P24" s="1178"/>
    </row>
    <row r="25" spans="1:16" ht="18" customHeight="1">
      <c r="A25" s="1170" t="s">
        <v>70</v>
      </c>
      <c r="B25" s="1170"/>
      <c r="C25" s="657">
        <f>' صباحي'!C25+'الدراسة المسائية'!C25</f>
        <v>380</v>
      </c>
      <c r="D25" s="657">
        <f>' صباحي'!D25+'الدراسة المسائية'!D25</f>
        <v>335</v>
      </c>
      <c r="E25" s="657">
        <f>' صباحي'!E25+'الدراسة المسائية'!E25</f>
        <v>639</v>
      </c>
      <c r="F25" s="657">
        <f>' صباحي'!F25+'الدراسة المسائية'!F25</f>
        <v>1354</v>
      </c>
      <c r="G25" s="657">
        <f>' صباحي'!G25+'الدراسة المسائية'!G25</f>
        <v>9667</v>
      </c>
      <c r="H25" s="657">
        <f>' صباحي'!H25+'الدراسة المسائية'!H25</f>
        <v>12230</v>
      </c>
      <c r="I25" s="657">
        <f>' صباحي'!I25+'الدراسة المسائية'!I25</f>
        <v>21897</v>
      </c>
      <c r="J25" s="657">
        <f>' صباحي'!J25+'الدراسة المسائية'!J25</f>
        <v>35275</v>
      </c>
      <c r="K25" s="657">
        <f>' صباحي'!K25+'الدراسة المسائية'!K25</f>
        <v>33874</v>
      </c>
      <c r="L25" s="657">
        <f>' صباحي'!L25+'الدراسة المسائية'!L25</f>
        <v>69149</v>
      </c>
      <c r="M25" s="657">
        <f>' صباحي'!M25+'الدراسة المسائية'!M25</f>
        <v>944</v>
      </c>
      <c r="N25" s="657">
        <f>' صباحي'!N25+'الدراسة المسائية'!N25</f>
        <v>410</v>
      </c>
      <c r="O25" s="1178" t="s">
        <v>183</v>
      </c>
      <c r="P25" s="1178"/>
    </row>
    <row r="26" spans="1:16" ht="18" customHeight="1">
      <c r="A26" s="1170" t="s">
        <v>71</v>
      </c>
      <c r="B26" s="1170"/>
      <c r="C26" s="657">
        <f>' صباحي'!C26+'الدراسة المسائية'!C26</f>
        <v>196</v>
      </c>
      <c r="D26" s="657">
        <f>' صباحي'!D26+'الدراسة المسائية'!D26</f>
        <v>174</v>
      </c>
      <c r="E26" s="657">
        <f>' صباحي'!E26+'الدراسة المسائية'!E26</f>
        <v>318</v>
      </c>
      <c r="F26" s="657">
        <f>' صباحي'!F26+'الدراسة المسائية'!F26</f>
        <v>688</v>
      </c>
      <c r="G26" s="657">
        <f>' صباحي'!G26+'الدراسة المسائية'!G26</f>
        <v>5040</v>
      </c>
      <c r="H26" s="657">
        <f>' صباحي'!H26+'الدراسة المسائية'!H26</f>
        <v>7308</v>
      </c>
      <c r="I26" s="657">
        <f>' صباحي'!I26+'الدراسة المسائية'!I26</f>
        <v>12348</v>
      </c>
      <c r="J26" s="657">
        <f>' صباحي'!J26+'الدراسة المسائية'!J26</f>
        <v>32471</v>
      </c>
      <c r="K26" s="657">
        <f>' صباحي'!K26+'الدراسة المسائية'!K26</f>
        <v>26654</v>
      </c>
      <c r="L26" s="657">
        <f>' صباحي'!L26+'الدراسة المسائية'!L26</f>
        <v>59125</v>
      </c>
      <c r="M26" s="657">
        <f>' صباحي'!M26+'الدراسة المسائية'!M26</f>
        <v>527</v>
      </c>
      <c r="N26" s="657">
        <f>' صباحي'!N26+'الدراسة المسائية'!N26</f>
        <v>161</v>
      </c>
      <c r="O26" s="1178" t="s">
        <v>671</v>
      </c>
      <c r="P26" s="1178"/>
    </row>
    <row r="27" spans="1:16" ht="18" customHeight="1" thickBot="1">
      <c r="A27" s="1280" t="s">
        <v>72</v>
      </c>
      <c r="B27" s="1280"/>
      <c r="C27" s="660">
        <f>' صباحي'!C27+'الدراسة المسائية'!C27</f>
        <v>499</v>
      </c>
      <c r="D27" s="660">
        <f>' صباحي'!D27+'الدراسة المسائية'!D27</f>
        <v>402</v>
      </c>
      <c r="E27" s="660">
        <f>' صباحي'!E27+'الدراسة المسائية'!E27</f>
        <v>298</v>
      </c>
      <c r="F27" s="660">
        <f>' صباحي'!F27+'الدراسة المسائية'!F27</f>
        <v>1199</v>
      </c>
      <c r="G27" s="660">
        <f>' صباحي'!G27+'الدراسة المسائية'!G27</f>
        <v>5599</v>
      </c>
      <c r="H27" s="660">
        <f>' صباحي'!H27+'الدراسة المسائية'!H27</f>
        <v>14814</v>
      </c>
      <c r="I27" s="660">
        <f>' صباحي'!I27+'الدراسة المسائية'!I27</f>
        <v>20413</v>
      </c>
      <c r="J27" s="660">
        <f>' صباحي'!J27+'الدراسة المسائية'!J27</f>
        <v>45075</v>
      </c>
      <c r="K27" s="660">
        <f>' صباحي'!K27+'الدراسة المسائية'!K27</f>
        <v>48220</v>
      </c>
      <c r="L27" s="660">
        <f>' صباحي'!L27+'الدراسة المسائية'!L27</f>
        <v>93295</v>
      </c>
      <c r="M27" s="660">
        <f>' صباحي'!M27+'الدراسة المسائية'!M27</f>
        <v>719</v>
      </c>
      <c r="N27" s="660">
        <f>' صباحي'!N27+'الدراسة المسائية'!N27</f>
        <v>480</v>
      </c>
      <c r="O27" s="1267" t="s">
        <v>327</v>
      </c>
      <c r="P27" s="1267"/>
    </row>
    <row r="28" spans="1:16" ht="18" customHeight="1" thickBot="1">
      <c r="A28" s="1108" t="s">
        <v>32</v>
      </c>
      <c r="B28" s="1108"/>
      <c r="C28" s="658">
        <f>' صباحي'!C28+'الدراسة المسائية'!C28</f>
        <v>4509</v>
      </c>
      <c r="D28" s="658">
        <f>' صباحي'!D28+'الدراسة المسائية'!D28</f>
        <v>3991</v>
      </c>
      <c r="E28" s="658">
        <f>' صباحي'!E28+'الدراسة المسائية'!E28</f>
        <v>7784</v>
      </c>
      <c r="F28" s="658">
        <f>' صباحي'!F28+'الدراسة المسائية'!F28</f>
        <v>16284</v>
      </c>
      <c r="G28" s="658">
        <f>' صباحي'!G28+'الدراسة المسائية'!G28</f>
        <v>91952</v>
      </c>
      <c r="H28" s="658">
        <f>' صباحي'!H28+'الدراسة المسائية'!H28</f>
        <v>176360</v>
      </c>
      <c r="I28" s="658">
        <f>' صباحي'!I28+'الدراسة المسائية'!I28</f>
        <v>268312</v>
      </c>
      <c r="J28" s="658">
        <f>' صباحي'!J28+'الدراسة المسائية'!J28</f>
        <v>545466</v>
      </c>
      <c r="K28" s="658">
        <f>' صباحي'!K28+'الدراسة المسائية'!K28</f>
        <v>529714</v>
      </c>
      <c r="L28" s="658">
        <f>' صباحي'!L28+'الدراسة المسائية'!L28</f>
        <v>1075180</v>
      </c>
      <c r="M28" s="658">
        <f>' صباحي'!M28+'الدراسة المسائية'!M28</f>
        <v>11555</v>
      </c>
      <c r="N28" s="658">
        <f>' صباحي'!N28+'الدراسة المسائية'!N28</f>
        <v>4729</v>
      </c>
      <c r="O28" s="1260" t="s">
        <v>169</v>
      </c>
      <c r="P28" s="1260"/>
    </row>
    <row r="29" spans="1:16" ht="13.5" thickTop="1">
      <c r="C29" s="336"/>
      <c r="D29" s="336"/>
      <c r="E29" s="336"/>
      <c r="F29" s="336"/>
      <c r="G29" s="336"/>
      <c r="H29" s="336"/>
      <c r="I29" s="336"/>
      <c r="J29" s="336"/>
      <c r="K29" s="336"/>
      <c r="L29" s="336"/>
      <c r="M29" s="336"/>
      <c r="N29" s="336"/>
      <c r="O29" s="332"/>
      <c r="P29" s="332"/>
    </row>
    <row r="30" spans="1:16">
      <c r="O30" s="332"/>
      <c r="P30" s="332"/>
    </row>
    <row r="31" spans="1:16">
      <c r="O31" s="332"/>
      <c r="P31" s="332"/>
    </row>
    <row r="32" spans="1:16">
      <c r="O32" s="332"/>
      <c r="P32" s="332"/>
    </row>
    <row r="33" spans="15:16">
      <c r="O33" s="332"/>
      <c r="P33" s="332"/>
    </row>
    <row r="117" spans="3:15">
      <c r="C117" s="155"/>
      <c r="D117" s="155"/>
      <c r="E117" s="155"/>
      <c r="F117" s="155"/>
      <c r="G117" s="142"/>
      <c r="H117" s="142"/>
      <c r="I117" s="142"/>
      <c r="J117" s="142"/>
      <c r="K117" s="142"/>
      <c r="L117" s="142"/>
      <c r="M117" s="142"/>
      <c r="N117" s="142"/>
      <c r="O117" s="142"/>
    </row>
    <row r="118" spans="3:15">
      <c r="C118" s="155"/>
      <c r="D118" s="155"/>
      <c r="E118" s="155"/>
      <c r="F118" s="155"/>
      <c r="G118" s="142"/>
      <c r="H118" s="142"/>
      <c r="I118" s="142"/>
      <c r="J118" s="142"/>
      <c r="K118" s="142"/>
      <c r="L118" s="142"/>
      <c r="M118" s="142"/>
      <c r="N118" s="142"/>
      <c r="O118" s="142"/>
    </row>
    <row r="119" spans="3:15">
      <c r="C119" s="155"/>
      <c r="D119" s="155"/>
      <c r="E119" s="155"/>
      <c r="F119" s="155"/>
      <c r="G119" s="142"/>
      <c r="H119" s="142"/>
      <c r="I119" s="142"/>
      <c r="J119" s="142"/>
      <c r="K119" s="142"/>
      <c r="L119" s="142"/>
      <c r="M119" s="142"/>
      <c r="N119" s="142"/>
      <c r="O119" s="142"/>
    </row>
    <row r="120" spans="3:15">
      <c r="C120" s="155"/>
      <c r="D120" s="155"/>
      <c r="E120" s="155"/>
      <c r="F120" s="155"/>
      <c r="G120" s="142"/>
      <c r="H120" s="142"/>
      <c r="I120" s="142"/>
      <c r="J120" s="142"/>
      <c r="K120" s="142"/>
      <c r="L120" s="142"/>
      <c r="M120" s="142"/>
      <c r="N120" s="142"/>
      <c r="O120" s="142"/>
    </row>
  </sheetData>
  <mergeCells count="46">
    <mergeCell ref="A26:B26"/>
    <mergeCell ref="O26:P26"/>
    <mergeCell ref="A27:B27"/>
    <mergeCell ref="O27:P27"/>
    <mergeCell ref="A28:B28"/>
    <mergeCell ref="O28:P28"/>
    <mergeCell ref="A23:B23"/>
    <mergeCell ref="O23:P23"/>
    <mergeCell ref="A24:B24"/>
    <mergeCell ref="O24:P24"/>
    <mergeCell ref="A25:B25"/>
    <mergeCell ref="O25:P25"/>
    <mergeCell ref="A20:B20"/>
    <mergeCell ref="O20:P20"/>
    <mergeCell ref="A21:B21"/>
    <mergeCell ref="O21:P21"/>
    <mergeCell ref="A22:B22"/>
    <mergeCell ref="O22:P22"/>
    <mergeCell ref="A12:A17"/>
    <mergeCell ref="P12:P17"/>
    <mergeCell ref="A18:B18"/>
    <mergeCell ref="O18:P18"/>
    <mergeCell ref="A19:B19"/>
    <mergeCell ref="O19:P19"/>
    <mergeCell ref="A9:B9"/>
    <mergeCell ref="O9:P9"/>
    <mergeCell ref="A10:B10"/>
    <mergeCell ref="O10:P10"/>
    <mergeCell ref="A11:B11"/>
    <mergeCell ref="O11:P11"/>
    <mergeCell ref="O8:P8"/>
    <mergeCell ref="A1:P1"/>
    <mergeCell ref="A2:P2"/>
    <mergeCell ref="A3:B3"/>
    <mergeCell ref="O3:P3"/>
    <mergeCell ref="A4:B7"/>
    <mergeCell ref="C4:F4"/>
    <mergeCell ref="G4:I4"/>
    <mergeCell ref="J4:L4"/>
    <mergeCell ref="M4:N4"/>
    <mergeCell ref="O4:P7"/>
    <mergeCell ref="C5:F5"/>
    <mergeCell ref="G5:I5"/>
    <mergeCell ref="J5:L5"/>
    <mergeCell ref="M5:N5"/>
    <mergeCell ref="A8:B8"/>
  </mergeCells>
  <printOptions horizontalCentered="1"/>
  <pageMargins left="1" right="1" top="1" bottom="1" header="1" footer="1"/>
  <pageSetup paperSize="9" scale="80" firstPageNumber="32" orientation="landscape" useFirstPageNumber="1"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9" tint="-0.499984740745262"/>
  </sheetPr>
  <dimension ref="A1:P120"/>
  <sheetViews>
    <sheetView rightToLeft="1" view="pageBreakPreview" zoomScale="80" zoomScaleSheetLayoutView="80" workbookViewId="0">
      <selection activeCell="AC4" sqref="AC4:AE4"/>
    </sheetView>
  </sheetViews>
  <sheetFormatPr defaultRowHeight="12.75"/>
  <cols>
    <col min="1" max="1" width="4.140625" style="82" customWidth="1"/>
    <col min="2" max="2" width="10" style="82" customWidth="1"/>
    <col min="3" max="3" width="8.140625" style="81" customWidth="1"/>
    <col min="4" max="4" width="8" style="81" customWidth="1"/>
    <col min="5" max="5" width="8.5703125" style="81" customWidth="1"/>
    <col min="6" max="6" width="10.140625" style="81" customWidth="1"/>
    <col min="7" max="12" width="10.140625" style="82" customWidth="1"/>
    <col min="13" max="13" width="12.28515625" style="82" customWidth="1"/>
    <col min="14" max="14" width="10.140625" style="82" customWidth="1"/>
    <col min="15" max="15" width="15.28515625" style="82" customWidth="1"/>
    <col min="16" max="16" width="4.28515625" style="82" customWidth="1"/>
    <col min="17" max="16384" width="9.140625" style="82"/>
  </cols>
  <sheetData>
    <row r="1" spans="1:16" ht="35.25" customHeight="1">
      <c r="A1" s="1152" t="s">
        <v>1216</v>
      </c>
      <c r="B1" s="1152"/>
      <c r="C1" s="1152"/>
      <c r="D1" s="1152"/>
      <c r="E1" s="1152"/>
      <c r="F1" s="1152"/>
      <c r="G1" s="1152"/>
      <c r="H1" s="1152"/>
      <c r="I1" s="1152"/>
      <c r="J1" s="1152"/>
      <c r="K1" s="1152"/>
      <c r="L1" s="1152"/>
      <c r="M1" s="1152"/>
      <c r="N1" s="1152"/>
      <c r="O1" s="1152"/>
      <c r="P1" s="1152"/>
    </row>
    <row r="2" spans="1:16" ht="40.5" customHeight="1">
      <c r="A2" s="1193" t="s">
        <v>1005</v>
      </c>
      <c r="B2" s="1193"/>
      <c r="C2" s="1193"/>
      <c r="D2" s="1193"/>
      <c r="E2" s="1193"/>
      <c r="F2" s="1193"/>
      <c r="G2" s="1193"/>
      <c r="H2" s="1193"/>
      <c r="I2" s="1193"/>
      <c r="J2" s="1193"/>
      <c r="K2" s="1193"/>
      <c r="L2" s="1193"/>
      <c r="M2" s="1193"/>
      <c r="N2" s="1193"/>
      <c r="O2" s="1193"/>
      <c r="P2" s="1193"/>
    </row>
    <row r="3" spans="1:16" ht="20.25" customHeight="1" thickBot="1">
      <c r="A3" s="1176" t="s">
        <v>927</v>
      </c>
      <c r="B3" s="1176"/>
      <c r="C3" s="151"/>
      <c r="D3" s="151"/>
      <c r="E3" s="151"/>
      <c r="F3" s="151"/>
      <c r="G3" s="151"/>
      <c r="H3" s="151"/>
      <c r="I3" s="151"/>
      <c r="J3" s="151"/>
      <c r="K3" s="151"/>
      <c r="L3" s="151"/>
      <c r="M3" s="151"/>
      <c r="N3" s="151"/>
      <c r="O3" s="1154" t="s">
        <v>928</v>
      </c>
      <c r="P3" s="1154"/>
    </row>
    <row r="4" spans="1:16" ht="22.5" customHeight="1" thickTop="1">
      <c r="A4" s="1140" t="s">
        <v>40</v>
      </c>
      <c r="B4" s="1140"/>
      <c r="C4" s="1188" t="s">
        <v>1214</v>
      </c>
      <c r="D4" s="1188"/>
      <c r="E4" s="1188"/>
      <c r="F4" s="1188"/>
      <c r="G4" s="1155" t="s">
        <v>329</v>
      </c>
      <c r="H4" s="1155"/>
      <c r="I4" s="1155"/>
      <c r="J4" s="1155" t="s">
        <v>1215</v>
      </c>
      <c r="K4" s="1155"/>
      <c r="L4" s="1155"/>
      <c r="M4" s="1188" t="s">
        <v>306</v>
      </c>
      <c r="N4" s="1188"/>
      <c r="O4" s="1164" t="s">
        <v>168</v>
      </c>
      <c r="P4" s="1164"/>
    </row>
    <row r="5" spans="1:16" ht="21" customHeight="1">
      <c r="A5" s="1141"/>
      <c r="B5" s="1141"/>
      <c r="C5" s="1168" t="s">
        <v>303</v>
      </c>
      <c r="D5" s="1168"/>
      <c r="E5" s="1168"/>
      <c r="F5" s="1168"/>
      <c r="G5" s="1165" t="s">
        <v>330</v>
      </c>
      <c r="H5" s="1165"/>
      <c r="I5" s="1165"/>
      <c r="J5" s="1168" t="s">
        <v>331</v>
      </c>
      <c r="K5" s="1168"/>
      <c r="L5" s="1168"/>
      <c r="M5" s="1168" t="s">
        <v>332</v>
      </c>
      <c r="N5" s="1168"/>
      <c r="O5" s="1165"/>
      <c r="P5" s="1165"/>
    </row>
    <row r="6" spans="1:16" ht="17.25" customHeight="1">
      <c r="A6" s="1141"/>
      <c r="B6" s="1141"/>
      <c r="C6" s="711" t="s">
        <v>33</v>
      </c>
      <c r="D6" s="706" t="s">
        <v>34</v>
      </c>
      <c r="E6" s="706" t="s">
        <v>304</v>
      </c>
      <c r="F6" s="706" t="s">
        <v>35</v>
      </c>
      <c r="G6" s="711" t="s">
        <v>102</v>
      </c>
      <c r="H6" s="706" t="s">
        <v>103</v>
      </c>
      <c r="I6" s="706" t="s">
        <v>35</v>
      </c>
      <c r="J6" s="711" t="s">
        <v>33</v>
      </c>
      <c r="K6" s="706" t="s">
        <v>34</v>
      </c>
      <c r="L6" s="706" t="s">
        <v>35</v>
      </c>
      <c r="M6" s="711" t="s">
        <v>333</v>
      </c>
      <c r="N6" s="711" t="s">
        <v>334</v>
      </c>
      <c r="O6" s="1165"/>
      <c r="P6" s="1165"/>
    </row>
    <row r="7" spans="1:16" ht="18.75" customHeight="1" thickBot="1">
      <c r="A7" s="1141"/>
      <c r="B7" s="1141"/>
      <c r="C7" s="709" t="s">
        <v>173</v>
      </c>
      <c r="D7" s="707" t="s">
        <v>172</v>
      </c>
      <c r="E7" s="707" t="s">
        <v>208</v>
      </c>
      <c r="F7" s="707" t="s">
        <v>169</v>
      </c>
      <c r="G7" s="709" t="s">
        <v>335</v>
      </c>
      <c r="H7" s="707" t="s">
        <v>336</v>
      </c>
      <c r="I7" s="707" t="s">
        <v>169</v>
      </c>
      <c r="J7" s="709" t="s">
        <v>173</v>
      </c>
      <c r="K7" s="707" t="s">
        <v>172</v>
      </c>
      <c r="L7" s="707" t="s">
        <v>169</v>
      </c>
      <c r="M7" s="709" t="s">
        <v>337</v>
      </c>
      <c r="N7" s="709" t="s">
        <v>321</v>
      </c>
      <c r="O7" s="1165"/>
      <c r="P7" s="1165"/>
    </row>
    <row r="8" spans="1:16" ht="18" customHeight="1">
      <c r="A8" s="1204" t="s">
        <v>52</v>
      </c>
      <c r="B8" s="1204"/>
      <c r="C8" s="329">
        <v>455</v>
      </c>
      <c r="D8" s="329">
        <v>385</v>
      </c>
      <c r="E8" s="329">
        <v>716</v>
      </c>
      <c r="F8" s="329">
        <f>SUM(C8:E8)</f>
        <v>1556</v>
      </c>
      <c r="G8" s="329">
        <v>6914</v>
      </c>
      <c r="H8" s="329">
        <v>7920</v>
      </c>
      <c r="I8" s="329">
        <f>SUM(G8:H8)</f>
        <v>14834</v>
      </c>
      <c r="J8" s="329">
        <v>54288</v>
      </c>
      <c r="K8" s="329">
        <v>52337</v>
      </c>
      <c r="L8" s="329">
        <f>SUM(J8:K8)</f>
        <v>106625</v>
      </c>
      <c r="M8" s="329">
        <v>1163</v>
      </c>
      <c r="N8" s="329">
        <v>393</v>
      </c>
      <c r="O8" s="1199" t="s">
        <v>583</v>
      </c>
      <c r="P8" s="1199"/>
    </row>
    <row r="9" spans="1:16" ht="18" customHeight="1">
      <c r="A9" s="1170" t="s">
        <v>53</v>
      </c>
      <c r="B9" s="1170"/>
      <c r="C9" s="637">
        <v>382</v>
      </c>
      <c r="D9" s="637">
        <v>366</v>
      </c>
      <c r="E9" s="637">
        <v>573</v>
      </c>
      <c r="F9" s="637">
        <f t="shared" ref="F9:F28" si="0">SUM(C9:E9)</f>
        <v>1321</v>
      </c>
      <c r="G9" s="637">
        <v>5318</v>
      </c>
      <c r="H9" s="637">
        <v>8510</v>
      </c>
      <c r="I9" s="637">
        <f t="shared" ref="I9:I28" si="1">SUM(G9:H9)</f>
        <v>13828</v>
      </c>
      <c r="J9" s="637">
        <v>34357</v>
      </c>
      <c r="K9" s="637">
        <v>31718</v>
      </c>
      <c r="L9" s="637">
        <f t="shared" ref="L9:L28" si="2">SUM(J9:K9)</f>
        <v>66075</v>
      </c>
      <c r="M9" s="637">
        <v>969</v>
      </c>
      <c r="N9" s="637">
        <v>352</v>
      </c>
      <c r="O9" s="1159" t="s">
        <v>284</v>
      </c>
      <c r="P9" s="1159"/>
    </row>
    <row r="10" spans="1:16" ht="18" customHeight="1">
      <c r="A10" s="1170" t="s">
        <v>54</v>
      </c>
      <c r="B10" s="1170"/>
      <c r="C10" s="637">
        <v>118</v>
      </c>
      <c r="D10" s="637">
        <v>92</v>
      </c>
      <c r="E10" s="637">
        <v>839</v>
      </c>
      <c r="F10" s="637">
        <f t="shared" si="0"/>
        <v>1049</v>
      </c>
      <c r="G10" s="637">
        <v>3683</v>
      </c>
      <c r="H10" s="637">
        <v>6338</v>
      </c>
      <c r="I10" s="637">
        <f t="shared" si="1"/>
        <v>10021</v>
      </c>
      <c r="J10" s="637">
        <v>23646</v>
      </c>
      <c r="K10" s="637">
        <v>22706</v>
      </c>
      <c r="L10" s="637">
        <f t="shared" si="2"/>
        <v>46352</v>
      </c>
      <c r="M10" s="637">
        <v>750</v>
      </c>
      <c r="N10" s="637">
        <v>299</v>
      </c>
      <c r="O10" s="1178" t="s">
        <v>175</v>
      </c>
      <c r="P10" s="1178"/>
    </row>
    <row r="11" spans="1:16" ht="18" customHeight="1">
      <c r="A11" s="1170" t="s">
        <v>55</v>
      </c>
      <c r="B11" s="1170"/>
      <c r="C11" s="637">
        <v>142</v>
      </c>
      <c r="D11" s="637">
        <v>140</v>
      </c>
      <c r="E11" s="637">
        <v>681</v>
      </c>
      <c r="F11" s="637">
        <f t="shared" si="0"/>
        <v>963</v>
      </c>
      <c r="G11" s="637">
        <v>6401</v>
      </c>
      <c r="H11" s="637">
        <v>11242</v>
      </c>
      <c r="I11" s="637">
        <f t="shared" si="1"/>
        <v>17643</v>
      </c>
      <c r="J11" s="637">
        <v>25080</v>
      </c>
      <c r="K11" s="637">
        <v>24503</v>
      </c>
      <c r="L11" s="637">
        <f t="shared" si="2"/>
        <v>49583</v>
      </c>
      <c r="M11" s="637">
        <v>769</v>
      </c>
      <c r="N11" s="637">
        <v>194</v>
      </c>
      <c r="O11" s="1178" t="s">
        <v>676</v>
      </c>
      <c r="P11" s="1178"/>
    </row>
    <row r="12" spans="1:16" ht="18" customHeight="1">
      <c r="A12" s="1161" t="s">
        <v>279</v>
      </c>
      <c r="B12" s="382" t="s">
        <v>270</v>
      </c>
      <c r="C12" s="637">
        <v>74</v>
      </c>
      <c r="D12" s="637">
        <v>85</v>
      </c>
      <c r="E12" s="637">
        <v>241</v>
      </c>
      <c r="F12" s="637">
        <f t="shared" si="0"/>
        <v>400</v>
      </c>
      <c r="G12" s="637">
        <v>1923</v>
      </c>
      <c r="H12" s="637">
        <v>9228</v>
      </c>
      <c r="I12" s="637">
        <f t="shared" si="1"/>
        <v>11151</v>
      </c>
      <c r="J12" s="637">
        <v>19621</v>
      </c>
      <c r="K12" s="637">
        <v>19419</v>
      </c>
      <c r="L12" s="637">
        <f t="shared" si="2"/>
        <v>39040</v>
      </c>
      <c r="M12" s="637">
        <v>254</v>
      </c>
      <c r="N12" s="637">
        <v>146</v>
      </c>
      <c r="O12" s="369" t="s">
        <v>288</v>
      </c>
      <c r="P12" s="1180" t="s">
        <v>167</v>
      </c>
    </row>
    <row r="13" spans="1:16" ht="18" customHeight="1">
      <c r="A13" s="1161"/>
      <c r="B13" s="382" t="s">
        <v>271</v>
      </c>
      <c r="C13" s="637">
        <v>134</v>
      </c>
      <c r="D13" s="637">
        <v>76</v>
      </c>
      <c r="E13" s="637">
        <v>379</v>
      </c>
      <c r="F13" s="637">
        <f t="shared" si="0"/>
        <v>589</v>
      </c>
      <c r="G13" s="637">
        <v>2940</v>
      </c>
      <c r="H13" s="637">
        <v>9985</v>
      </c>
      <c r="I13" s="637">
        <f t="shared" si="1"/>
        <v>12925</v>
      </c>
      <c r="J13" s="637">
        <v>38265</v>
      </c>
      <c r="K13" s="637">
        <v>37675</v>
      </c>
      <c r="L13" s="637">
        <f t="shared" si="2"/>
        <v>75940</v>
      </c>
      <c r="M13" s="637">
        <v>387</v>
      </c>
      <c r="N13" s="637">
        <v>202</v>
      </c>
      <c r="O13" s="399" t="s">
        <v>289</v>
      </c>
      <c r="P13" s="1180"/>
    </row>
    <row r="14" spans="1:16" ht="18" customHeight="1">
      <c r="A14" s="1161"/>
      <c r="B14" s="382" t="s">
        <v>272</v>
      </c>
      <c r="C14" s="637">
        <v>156</v>
      </c>
      <c r="D14" s="637">
        <v>139</v>
      </c>
      <c r="E14" s="637">
        <v>67</v>
      </c>
      <c r="F14" s="637">
        <f t="shared" si="0"/>
        <v>362</v>
      </c>
      <c r="G14" s="637">
        <v>2477</v>
      </c>
      <c r="H14" s="637">
        <v>5336</v>
      </c>
      <c r="I14" s="637">
        <f t="shared" si="1"/>
        <v>7813</v>
      </c>
      <c r="J14" s="637">
        <v>16803</v>
      </c>
      <c r="K14" s="637">
        <v>17122</v>
      </c>
      <c r="L14" s="637">
        <f t="shared" si="2"/>
        <v>33925</v>
      </c>
      <c r="M14" s="637">
        <v>230</v>
      </c>
      <c r="N14" s="637">
        <v>132</v>
      </c>
      <c r="O14" s="399" t="s">
        <v>290</v>
      </c>
      <c r="P14" s="1180"/>
    </row>
    <row r="15" spans="1:16" ht="18" customHeight="1">
      <c r="A15" s="1161"/>
      <c r="B15" s="382" t="s">
        <v>604</v>
      </c>
      <c r="C15" s="637">
        <v>36</v>
      </c>
      <c r="D15" s="637">
        <v>36</v>
      </c>
      <c r="E15" s="637">
        <v>239</v>
      </c>
      <c r="F15" s="637">
        <f t="shared" si="0"/>
        <v>311</v>
      </c>
      <c r="G15" s="637">
        <v>2016</v>
      </c>
      <c r="H15" s="637">
        <v>7704</v>
      </c>
      <c r="I15" s="637">
        <f t="shared" si="1"/>
        <v>9720</v>
      </c>
      <c r="J15" s="637">
        <v>12666</v>
      </c>
      <c r="K15" s="637">
        <v>12447</v>
      </c>
      <c r="L15" s="637">
        <f t="shared" si="2"/>
        <v>25113</v>
      </c>
      <c r="M15" s="637">
        <v>263</v>
      </c>
      <c r="N15" s="637">
        <v>48</v>
      </c>
      <c r="O15" s="399" t="s">
        <v>291</v>
      </c>
      <c r="P15" s="1180"/>
    </row>
    <row r="16" spans="1:16" ht="18" customHeight="1">
      <c r="A16" s="1161"/>
      <c r="B16" s="382" t="s">
        <v>605</v>
      </c>
      <c r="C16" s="637">
        <v>51</v>
      </c>
      <c r="D16" s="637">
        <v>28</v>
      </c>
      <c r="E16" s="637">
        <v>484</v>
      </c>
      <c r="F16" s="637">
        <f t="shared" si="0"/>
        <v>563</v>
      </c>
      <c r="G16" s="637">
        <v>2768</v>
      </c>
      <c r="H16" s="637">
        <v>10789</v>
      </c>
      <c r="I16" s="637">
        <f t="shared" si="1"/>
        <v>13557</v>
      </c>
      <c r="J16" s="637">
        <v>23175</v>
      </c>
      <c r="K16" s="637">
        <v>22274</v>
      </c>
      <c r="L16" s="637">
        <f t="shared" si="2"/>
        <v>45449</v>
      </c>
      <c r="M16" s="637">
        <v>408</v>
      </c>
      <c r="N16" s="637">
        <v>155</v>
      </c>
      <c r="O16" s="399" t="s">
        <v>292</v>
      </c>
      <c r="P16" s="1180"/>
    </row>
    <row r="17" spans="1:16" ht="18" customHeight="1">
      <c r="A17" s="1162"/>
      <c r="B17" s="382" t="s">
        <v>606</v>
      </c>
      <c r="C17" s="637">
        <v>70</v>
      </c>
      <c r="D17" s="637">
        <v>74</v>
      </c>
      <c r="E17" s="637">
        <v>171</v>
      </c>
      <c r="F17" s="637">
        <f t="shared" si="0"/>
        <v>315</v>
      </c>
      <c r="G17" s="637">
        <v>2355</v>
      </c>
      <c r="H17" s="637">
        <v>6229</v>
      </c>
      <c r="I17" s="637">
        <f t="shared" si="1"/>
        <v>8584</v>
      </c>
      <c r="J17" s="637">
        <v>16238</v>
      </c>
      <c r="K17" s="637">
        <v>15755</v>
      </c>
      <c r="L17" s="637">
        <f t="shared" si="2"/>
        <v>31993</v>
      </c>
      <c r="M17" s="637">
        <v>261</v>
      </c>
      <c r="N17" s="637">
        <v>54</v>
      </c>
      <c r="O17" s="399" t="s">
        <v>293</v>
      </c>
      <c r="P17" s="1180"/>
    </row>
    <row r="18" spans="1:16" ht="18" customHeight="1">
      <c r="A18" s="1170" t="s">
        <v>63</v>
      </c>
      <c r="B18" s="1170"/>
      <c r="C18" s="637">
        <v>464</v>
      </c>
      <c r="D18" s="637">
        <v>427</v>
      </c>
      <c r="E18" s="637">
        <v>366</v>
      </c>
      <c r="F18" s="637">
        <f t="shared" si="0"/>
        <v>1257</v>
      </c>
      <c r="G18" s="637">
        <v>7454</v>
      </c>
      <c r="H18" s="637">
        <v>10657</v>
      </c>
      <c r="I18" s="637">
        <f t="shared" si="1"/>
        <v>18111</v>
      </c>
      <c r="J18" s="637">
        <v>34256</v>
      </c>
      <c r="K18" s="637">
        <v>33049</v>
      </c>
      <c r="L18" s="637">
        <f t="shared" si="2"/>
        <v>67305</v>
      </c>
      <c r="M18" s="637">
        <v>845</v>
      </c>
      <c r="N18" s="637">
        <v>412</v>
      </c>
      <c r="O18" s="1178" t="s">
        <v>297</v>
      </c>
      <c r="P18" s="1178"/>
    </row>
    <row r="19" spans="1:16" ht="18" customHeight="1">
      <c r="A19" s="1170" t="s">
        <v>64</v>
      </c>
      <c r="B19" s="1170"/>
      <c r="C19" s="637">
        <v>302</v>
      </c>
      <c r="D19" s="637">
        <v>291</v>
      </c>
      <c r="E19" s="637">
        <v>350</v>
      </c>
      <c r="F19" s="637">
        <f t="shared" si="0"/>
        <v>943</v>
      </c>
      <c r="G19" s="637">
        <v>6076</v>
      </c>
      <c r="H19" s="637">
        <v>11423</v>
      </c>
      <c r="I19" s="637">
        <f t="shared" si="1"/>
        <v>17499</v>
      </c>
      <c r="J19" s="637">
        <v>33475</v>
      </c>
      <c r="K19" s="637">
        <v>32400</v>
      </c>
      <c r="L19" s="637">
        <f t="shared" si="2"/>
        <v>65875</v>
      </c>
      <c r="M19" s="637">
        <v>657</v>
      </c>
      <c r="N19" s="637">
        <v>286</v>
      </c>
      <c r="O19" s="1178" t="s">
        <v>177</v>
      </c>
      <c r="P19" s="1178"/>
    </row>
    <row r="20" spans="1:16" ht="18" customHeight="1">
      <c r="A20" s="1170" t="s">
        <v>65</v>
      </c>
      <c r="B20" s="1170"/>
      <c r="C20" s="637">
        <v>256</v>
      </c>
      <c r="D20" s="637">
        <v>237</v>
      </c>
      <c r="E20" s="637">
        <v>75</v>
      </c>
      <c r="F20" s="637">
        <f t="shared" si="0"/>
        <v>568</v>
      </c>
      <c r="G20" s="637">
        <v>3111</v>
      </c>
      <c r="H20" s="637">
        <v>7892</v>
      </c>
      <c r="I20" s="637">
        <f t="shared" si="1"/>
        <v>11003</v>
      </c>
      <c r="J20" s="637">
        <v>19408</v>
      </c>
      <c r="K20" s="637">
        <v>19934</v>
      </c>
      <c r="L20" s="637">
        <f t="shared" si="2"/>
        <v>39342</v>
      </c>
      <c r="M20" s="637">
        <v>317</v>
      </c>
      <c r="N20" s="637">
        <v>251</v>
      </c>
      <c r="O20" s="1178" t="s">
        <v>178</v>
      </c>
      <c r="P20" s="1178"/>
    </row>
    <row r="21" spans="1:16" ht="18" customHeight="1">
      <c r="A21" s="1170" t="s">
        <v>66</v>
      </c>
      <c r="B21" s="1170"/>
      <c r="C21" s="637">
        <v>266</v>
      </c>
      <c r="D21" s="637">
        <v>259</v>
      </c>
      <c r="E21" s="637">
        <v>134</v>
      </c>
      <c r="F21" s="637">
        <f t="shared" si="0"/>
        <v>659</v>
      </c>
      <c r="G21" s="637">
        <v>4389</v>
      </c>
      <c r="H21" s="637">
        <v>7544</v>
      </c>
      <c r="I21" s="637">
        <f t="shared" si="1"/>
        <v>11933</v>
      </c>
      <c r="J21" s="637">
        <v>22066</v>
      </c>
      <c r="K21" s="637">
        <v>23552</v>
      </c>
      <c r="L21" s="637">
        <f t="shared" si="2"/>
        <v>45618</v>
      </c>
      <c r="M21" s="637">
        <v>429</v>
      </c>
      <c r="N21" s="637">
        <v>230</v>
      </c>
      <c r="O21" s="1178" t="s">
        <v>285</v>
      </c>
      <c r="P21" s="1178"/>
    </row>
    <row r="22" spans="1:16" ht="18" customHeight="1">
      <c r="A22" s="1170" t="s">
        <v>133</v>
      </c>
      <c r="B22" s="1170"/>
      <c r="C22" s="637">
        <v>186</v>
      </c>
      <c r="D22" s="637">
        <v>148</v>
      </c>
      <c r="E22" s="637">
        <v>403</v>
      </c>
      <c r="F22" s="637">
        <f t="shared" si="0"/>
        <v>737</v>
      </c>
      <c r="G22" s="637">
        <v>5059</v>
      </c>
      <c r="H22" s="637">
        <v>8157</v>
      </c>
      <c r="I22" s="637">
        <f t="shared" si="1"/>
        <v>13216</v>
      </c>
      <c r="J22" s="637">
        <v>21291</v>
      </c>
      <c r="K22" s="637">
        <v>19944</v>
      </c>
      <c r="L22" s="637">
        <f t="shared" si="2"/>
        <v>41235</v>
      </c>
      <c r="M22" s="637">
        <v>554</v>
      </c>
      <c r="N22" s="637">
        <v>183</v>
      </c>
      <c r="O22" s="1178" t="s">
        <v>853</v>
      </c>
      <c r="P22" s="1178"/>
    </row>
    <row r="23" spans="1:16" ht="18" customHeight="1">
      <c r="A23" s="1170" t="s">
        <v>68</v>
      </c>
      <c r="B23" s="1170"/>
      <c r="C23" s="637">
        <v>102</v>
      </c>
      <c r="D23" s="637">
        <v>93</v>
      </c>
      <c r="E23" s="637">
        <v>321</v>
      </c>
      <c r="F23" s="637">
        <f t="shared" si="0"/>
        <v>516</v>
      </c>
      <c r="G23" s="637">
        <v>3111</v>
      </c>
      <c r="H23" s="637">
        <v>4930</v>
      </c>
      <c r="I23" s="637">
        <f t="shared" si="1"/>
        <v>8041</v>
      </c>
      <c r="J23" s="637">
        <v>14457</v>
      </c>
      <c r="K23" s="637">
        <v>13790</v>
      </c>
      <c r="L23" s="637">
        <f t="shared" si="2"/>
        <v>28247</v>
      </c>
      <c r="M23" s="637">
        <v>409</v>
      </c>
      <c r="N23" s="637">
        <v>107</v>
      </c>
      <c r="O23" s="1178" t="s">
        <v>287</v>
      </c>
      <c r="P23" s="1178"/>
    </row>
    <row r="24" spans="1:16" ht="18" customHeight="1">
      <c r="A24" s="1170" t="s">
        <v>69</v>
      </c>
      <c r="B24" s="1170"/>
      <c r="C24" s="637">
        <v>232</v>
      </c>
      <c r="D24" s="637">
        <v>202</v>
      </c>
      <c r="E24" s="637">
        <v>487</v>
      </c>
      <c r="F24" s="637">
        <f t="shared" si="0"/>
        <v>921</v>
      </c>
      <c r="G24" s="637">
        <v>5567</v>
      </c>
      <c r="H24" s="637">
        <v>8092</v>
      </c>
      <c r="I24" s="637">
        <f t="shared" si="1"/>
        <v>13659</v>
      </c>
      <c r="J24" s="637">
        <v>23471</v>
      </c>
      <c r="K24" s="637">
        <v>22334</v>
      </c>
      <c r="L24" s="637">
        <f t="shared" si="2"/>
        <v>45805</v>
      </c>
      <c r="M24" s="637">
        <v>700</v>
      </c>
      <c r="N24" s="637">
        <v>221</v>
      </c>
      <c r="O24" s="1178" t="s">
        <v>182</v>
      </c>
      <c r="P24" s="1178"/>
    </row>
    <row r="25" spans="1:16" ht="18" customHeight="1">
      <c r="A25" s="1170" t="s">
        <v>70</v>
      </c>
      <c r="B25" s="1170"/>
      <c r="C25" s="637">
        <v>376</v>
      </c>
      <c r="D25" s="637">
        <v>335</v>
      </c>
      <c r="E25" s="637">
        <v>639</v>
      </c>
      <c r="F25" s="637">
        <f t="shared" si="0"/>
        <v>1350</v>
      </c>
      <c r="G25" s="637">
        <v>9640</v>
      </c>
      <c r="H25" s="637">
        <v>12230</v>
      </c>
      <c r="I25" s="637">
        <f t="shared" si="1"/>
        <v>21870</v>
      </c>
      <c r="J25" s="637">
        <v>35275</v>
      </c>
      <c r="K25" s="637">
        <v>33874</v>
      </c>
      <c r="L25" s="637">
        <f t="shared" si="2"/>
        <v>69149</v>
      </c>
      <c r="M25" s="637">
        <v>944</v>
      </c>
      <c r="N25" s="637">
        <v>410</v>
      </c>
      <c r="O25" s="1178" t="s">
        <v>183</v>
      </c>
      <c r="P25" s="1178"/>
    </row>
    <row r="26" spans="1:16" ht="18" customHeight="1">
      <c r="A26" s="1170" t="s">
        <v>71</v>
      </c>
      <c r="B26" s="1170"/>
      <c r="C26" s="637">
        <v>194</v>
      </c>
      <c r="D26" s="637">
        <v>174</v>
      </c>
      <c r="E26" s="637">
        <v>318</v>
      </c>
      <c r="F26" s="637">
        <f t="shared" si="0"/>
        <v>686</v>
      </c>
      <c r="G26" s="637">
        <v>5027</v>
      </c>
      <c r="H26" s="637">
        <v>7308</v>
      </c>
      <c r="I26" s="637">
        <f t="shared" si="1"/>
        <v>12335</v>
      </c>
      <c r="J26" s="637">
        <v>32471</v>
      </c>
      <c r="K26" s="637">
        <v>26654</v>
      </c>
      <c r="L26" s="637">
        <f t="shared" si="2"/>
        <v>59125</v>
      </c>
      <c r="M26" s="637">
        <v>527</v>
      </c>
      <c r="N26" s="637">
        <v>159</v>
      </c>
      <c r="O26" s="1178" t="s">
        <v>671</v>
      </c>
      <c r="P26" s="1178"/>
    </row>
    <row r="27" spans="1:16" ht="18" customHeight="1" thickBot="1">
      <c r="A27" s="1280" t="s">
        <v>72</v>
      </c>
      <c r="B27" s="1280"/>
      <c r="C27" s="641">
        <v>499</v>
      </c>
      <c r="D27" s="641">
        <v>402</v>
      </c>
      <c r="E27" s="641">
        <v>298</v>
      </c>
      <c r="F27" s="641">
        <f t="shared" si="0"/>
        <v>1199</v>
      </c>
      <c r="G27" s="641">
        <v>5599</v>
      </c>
      <c r="H27" s="641">
        <v>14814</v>
      </c>
      <c r="I27" s="641">
        <f t="shared" si="1"/>
        <v>20413</v>
      </c>
      <c r="J27" s="641">
        <v>45075</v>
      </c>
      <c r="K27" s="641">
        <v>48220</v>
      </c>
      <c r="L27" s="641">
        <f t="shared" si="2"/>
        <v>93295</v>
      </c>
      <c r="M27" s="641">
        <v>719</v>
      </c>
      <c r="N27" s="641">
        <v>480</v>
      </c>
      <c r="O27" s="1267" t="s">
        <v>327</v>
      </c>
      <c r="P27" s="1267"/>
    </row>
    <row r="28" spans="1:16" ht="18" customHeight="1" thickBot="1">
      <c r="A28" s="1108" t="s">
        <v>32</v>
      </c>
      <c r="B28" s="1108"/>
      <c r="C28" s="636">
        <f>SUM(C8:C27)</f>
        <v>4495</v>
      </c>
      <c r="D28" s="636">
        <f t="shared" ref="D28:N28" si="3">SUM(D8:D27)</f>
        <v>3989</v>
      </c>
      <c r="E28" s="636">
        <f t="shared" si="3"/>
        <v>7781</v>
      </c>
      <c r="F28" s="636">
        <f t="shared" si="0"/>
        <v>16265</v>
      </c>
      <c r="G28" s="636">
        <f t="shared" si="3"/>
        <v>91828</v>
      </c>
      <c r="H28" s="636">
        <f t="shared" si="3"/>
        <v>176328</v>
      </c>
      <c r="I28" s="636">
        <f t="shared" si="1"/>
        <v>268156</v>
      </c>
      <c r="J28" s="636">
        <f t="shared" si="3"/>
        <v>545384</v>
      </c>
      <c r="K28" s="636">
        <f t="shared" si="3"/>
        <v>529707</v>
      </c>
      <c r="L28" s="636">
        <f t="shared" si="2"/>
        <v>1075091</v>
      </c>
      <c r="M28" s="636">
        <f t="shared" si="3"/>
        <v>11555</v>
      </c>
      <c r="N28" s="636">
        <f t="shared" si="3"/>
        <v>4714</v>
      </c>
      <c r="O28" s="1260" t="s">
        <v>169</v>
      </c>
      <c r="P28" s="1260"/>
    </row>
    <row r="29" spans="1:16" ht="16.5" thickTop="1">
      <c r="C29" s="336"/>
      <c r="D29" s="336"/>
      <c r="E29" s="336"/>
      <c r="F29" s="461"/>
      <c r="G29" s="336"/>
      <c r="H29" s="336"/>
      <c r="I29" s="336"/>
      <c r="J29" s="336"/>
      <c r="K29" s="336"/>
      <c r="L29" s="336"/>
      <c r="M29" s="336"/>
      <c r="N29" s="336"/>
      <c r="O29" s="332"/>
      <c r="P29" s="332"/>
    </row>
    <row r="30" spans="1:16">
      <c r="O30" s="332"/>
      <c r="P30" s="332"/>
    </row>
    <row r="31" spans="1:16">
      <c r="O31" s="332"/>
      <c r="P31" s="332"/>
    </row>
    <row r="32" spans="1:16">
      <c r="O32" s="332"/>
      <c r="P32" s="332"/>
    </row>
    <row r="33" spans="15:16">
      <c r="O33" s="332"/>
      <c r="P33" s="332"/>
    </row>
    <row r="117" spans="3:15">
      <c r="C117" s="155"/>
      <c r="D117" s="155"/>
      <c r="E117" s="155"/>
      <c r="F117" s="155"/>
      <c r="G117" s="142"/>
      <c r="H117" s="142"/>
      <c r="I117" s="142"/>
      <c r="J117" s="142"/>
      <c r="K117" s="142"/>
      <c r="L117" s="142"/>
      <c r="M117" s="142"/>
      <c r="N117" s="142"/>
      <c r="O117" s="142"/>
    </row>
    <row r="118" spans="3:15">
      <c r="C118" s="155"/>
      <c r="D118" s="155"/>
      <c r="E118" s="155"/>
      <c r="F118" s="155"/>
      <c r="G118" s="142"/>
      <c r="H118" s="142"/>
      <c r="I118" s="142"/>
      <c r="J118" s="142"/>
      <c r="K118" s="142"/>
      <c r="L118" s="142"/>
      <c r="M118" s="142"/>
      <c r="N118" s="142"/>
      <c r="O118" s="142"/>
    </row>
    <row r="119" spans="3:15">
      <c r="C119" s="155"/>
      <c r="D119" s="155"/>
      <c r="E119" s="155"/>
      <c r="F119" s="155"/>
      <c r="G119" s="142"/>
      <c r="H119" s="142"/>
      <c r="I119" s="142"/>
      <c r="J119" s="142"/>
      <c r="K119" s="142"/>
      <c r="L119" s="142"/>
      <c r="M119" s="142"/>
      <c r="N119" s="142"/>
      <c r="O119" s="142"/>
    </row>
    <row r="120" spans="3:15">
      <c r="C120" s="155"/>
      <c r="D120" s="155"/>
      <c r="E120" s="155"/>
      <c r="F120" s="155"/>
      <c r="G120" s="142"/>
      <c r="H120" s="142"/>
      <c r="I120" s="142"/>
      <c r="J120" s="142"/>
      <c r="K120" s="142"/>
      <c r="L120" s="142"/>
      <c r="M120" s="142"/>
      <c r="N120" s="142"/>
      <c r="O120" s="142"/>
    </row>
  </sheetData>
  <mergeCells count="46">
    <mergeCell ref="O8:P8"/>
    <mergeCell ref="A27:B27"/>
    <mergeCell ref="O27:P27"/>
    <mergeCell ref="A28:B28"/>
    <mergeCell ref="O28:P28"/>
    <mergeCell ref="A24:B24"/>
    <mergeCell ref="O24:P24"/>
    <mergeCell ref="A25:B25"/>
    <mergeCell ref="O25:P25"/>
    <mergeCell ref="A26:B26"/>
    <mergeCell ref="O26:P26"/>
    <mergeCell ref="A21:B21"/>
    <mergeCell ref="O21:P21"/>
    <mergeCell ref="A22:B22"/>
    <mergeCell ref="O22:P22"/>
    <mergeCell ref="A23:B23"/>
    <mergeCell ref="A12:A17"/>
    <mergeCell ref="P12:P17"/>
    <mergeCell ref="O23:P23"/>
    <mergeCell ref="A18:B18"/>
    <mergeCell ref="O18:P18"/>
    <mergeCell ref="A19:B19"/>
    <mergeCell ref="O19:P19"/>
    <mergeCell ref="A20:B20"/>
    <mergeCell ref="O20:P20"/>
    <mergeCell ref="A9:B9"/>
    <mergeCell ref="A10:B10"/>
    <mergeCell ref="O10:P10"/>
    <mergeCell ref="A11:B11"/>
    <mergeCell ref="O11:P11"/>
    <mergeCell ref="A8:B8"/>
    <mergeCell ref="A2:P2"/>
    <mergeCell ref="O9:P9"/>
    <mergeCell ref="A1:P1"/>
    <mergeCell ref="A3:B3"/>
    <mergeCell ref="O3:P3"/>
    <mergeCell ref="A4:B7"/>
    <mergeCell ref="C4:F4"/>
    <mergeCell ref="G4:I4"/>
    <mergeCell ref="J4:L4"/>
    <mergeCell ref="M4:N4"/>
    <mergeCell ref="O4:P7"/>
    <mergeCell ref="C5:F5"/>
    <mergeCell ref="G5:I5"/>
    <mergeCell ref="J5:L5"/>
    <mergeCell ref="M5:N5"/>
  </mergeCells>
  <printOptions horizontalCentered="1"/>
  <pageMargins left="1" right="1" top="1" bottom="1" header="1" footer="1"/>
  <pageSetup paperSize="9" scale="80" firstPageNumber="32" orientation="landscape" useFirstPageNumber="1"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9" tint="-0.499984740745262"/>
  </sheetPr>
  <dimension ref="A1:AC119"/>
  <sheetViews>
    <sheetView rightToLeft="1" view="pageBreakPreview" zoomScale="75" zoomScaleSheetLayoutView="75" workbookViewId="0">
      <selection activeCell="AC4" sqref="AC4:AE4"/>
    </sheetView>
  </sheetViews>
  <sheetFormatPr defaultRowHeight="12.75"/>
  <cols>
    <col min="1" max="1" width="4.140625" style="82" customWidth="1"/>
    <col min="2" max="2" width="12.7109375" style="82" customWidth="1"/>
    <col min="3" max="3" width="8.28515625" style="82" customWidth="1"/>
    <col min="4" max="4" width="9.140625" style="82" customWidth="1"/>
    <col min="5" max="5" width="10.140625" style="82" customWidth="1"/>
    <col min="6" max="7" width="9.140625" style="82" customWidth="1"/>
    <col min="8" max="8" width="11.85546875" style="82" customWidth="1"/>
    <col min="9" max="9" width="9.140625" style="82" customWidth="1"/>
    <col min="10" max="10" width="9.42578125" style="82" customWidth="1"/>
    <col min="11" max="11" width="8" style="82" customWidth="1"/>
    <col min="12" max="12" width="8.7109375" style="82" customWidth="1"/>
    <col min="13" max="14" width="11.85546875" style="82" customWidth="1"/>
    <col min="15" max="15" width="16.140625" style="82" customWidth="1"/>
    <col min="16" max="16" width="4.140625" style="82" customWidth="1"/>
    <col min="17" max="16384" width="9.140625" style="82"/>
  </cols>
  <sheetData>
    <row r="1" spans="1:29" ht="30.75" customHeight="1">
      <c r="A1" s="1152" t="s">
        <v>1217</v>
      </c>
      <c r="B1" s="1152"/>
      <c r="C1" s="1152"/>
      <c r="D1" s="1152"/>
      <c r="E1" s="1152"/>
      <c r="F1" s="1152"/>
      <c r="G1" s="1152"/>
      <c r="H1" s="1152"/>
      <c r="I1" s="1152"/>
      <c r="J1" s="1152"/>
      <c r="K1" s="1152"/>
      <c r="L1" s="1152"/>
      <c r="M1" s="1152"/>
      <c r="N1" s="1152"/>
      <c r="O1" s="1152"/>
      <c r="P1" s="1152"/>
    </row>
    <row r="2" spans="1:29" ht="46.5" customHeight="1">
      <c r="A2" s="1193" t="s">
        <v>1006</v>
      </c>
      <c r="B2" s="1193"/>
      <c r="C2" s="1193"/>
      <c r="D2" s="1193"/>
      <c r="E2" s="1193"/>
      <c r="F2" s="1193"/>
      <c r="G2" s="1193"/>
      <c r="H2" s="1193"/>
      <c r="I2" s="1193"/>
      <c r="J2" s="1193"/>
      <c r="K2" s="1193"/>
      <c r="L2" s="1193"/>
      <c r="M2" s="1193"/>
      <c r="N2" s="1193"/>
      <c r="O2" s="1193"/>
      <c r="P2" s="1193"/>
    </row>
    <row r="3" spans="1:29" ht="23.25" customHeight="1" thickBot="1">
      <c r="A3" s="1176" t="s">
        <v>929</v>
      </c>
      <c r="B3" s="1176"/>
      <c r="C3" s="151"/>
      <c r="D3" s="151"/>
      <c r="E3" s="151"/>
      <c r="F3" s="151"/>
      <c r="G3" s="151"/>
      <c r="H3" s="151"/>
      <c r="I3" s="151"/>
      <c r="J3" s="151"/>
      <c r="K3" s="151"/>
      <c r="L3" s="151"/>
      <c r="M3" s="151"/>
      <c r="N3" s="151"/>
      <c r="O3" s="1154" t="s">
        <v>726</v>
      </c>
      <c r="P3" s="1154"/>
    </row>
    <row r="4" spans="1:29" ht="21" customHeight="1" thickTop="1">
      <c r="A4" s="1140" t="s">
        <v>40</v>
      </c>
      <c r="B4" s="1140"/>
      <c r="C4" s="1188" t="s">
        <v>1218</v>
      </c>
      <c r="D4" s="1188"/>
      <c r="E4" s="1188"/>
      <c r="F4" s="1188"/>
      <c r="G4" s="1155" t="s">
        <v>338</v>
      </c>
      <c r="H4" s="1155"/>
      <c r="I4" s="1155"/>
      <c r="J4" s="1155" t="s">
        <v>1215</v>
      </c>
      <c r="K4" s="1155"/>
      <c r="L4" s="1155"/>
      <c r="M4" s="1188" t="s">
        <v>306</v>
      </c>
      <c r="N4" s="1188"/>
      <c r="O4" s="1164" t="s">
        <v>168</v>
      </c>
      <c r="P4" s="1164"/>
      <c r="Q4" s="332"/>
    </row>
    <row r="5" spans="1:29" ht="22.5" customHeight="1">
      <c r="A5" s="1141"/>
      <c r="B5" s="1141"/>
      <c r="C5" s="1168" t="s">
        <v>303</v>
      </c>
      <c r="D5" s="1168"/>
      <c r="E5" s="1168"/>
      <c r="F5" s="1168"/>
      <c r="G5" s="1165" t="s">
        <v>330</v>
      </c>
      <c r="H5" s="1165"/>
      <c r="I5" s="1165"/>
      <c r="J5" s="1167" t="s">
        <v>308</v>
      </c>
      <c r="K5" s="1167"/>
      <c r="L5" s="1167"/>
      <c r="M5" s="1168" t="s">
        <v>332</v>
      </c>
      <c r="N5" s="1168"/>
      <c r="O5" s="1165"/>
      <c r="P5" s="1165"/>
      <c r="Q5" s="332"/>
    </row>
    <row r="6" spans="1:29" ht="21" customHeight="1">
      <c r="A6" s="1141"/>
      <c r="B6" s="1141"/>
      <c r="C6" s="711" t="s">
        <v>127</v>
      </c>
      <c r="D6" s="706" t="s">
        <v>34</v>
      </c>
      <c r="E6" s="706" t="s">
        <v>304</v>
      </c>
      <c r="F6" s="706" t="s">
        <v>35</v>
      </c>
      <c r="G6" s="711" t="s">
        <v>340</v>
      </c>
      <c r="H6" s="706" t="s">
        <v>103</v>
      </c>
      <c r="I6" s="706" t="s">
        <v>35</v>
      </c>
      <c r="J6" s="711" t="s">
        <v>127</v>
      </c>
      <c r="K6" s="706" t="s">
        <v>34</v>
      </c>
      <c r="L6" s="706" t="s">
        <v>35</v>
      </c>
      <c r="M6" s="711" t="s">
        <v>333</v>
      </c>
      <c r="N6" s="711" t="s">
        <v>334</v>
      </c>
      <c r="O6" s="1165"/>
      <c r="P6" s="1165"/>
      <c r="Q6" s="332"/>
    </row>
    <row r="7" spans="1:29" ht="21.75" customHeight="1" thickBot="1">
      <c r="A7" s="1142"/>
      <c r="B7" s="1142"/>
      <c r="C7" s="710" t="s">
        <v>173</v>
      </c>
      <c r="D7" s="708" t="s">
        <v>172</v>
      </c>
      <c r="E7" s="708" t="s">
        <v>208</v>
      </c>
      <c r="F7" s="708" t="s">
        <v>169</v>
      </c>
      <c r="G7" s="710" t="s">
        <v>335</v>
      </c>
      <c r="H7" s="708" t="s">
        <v>336</v>
      </c>
      <c r="I7" s="708" t="s">
        <v>169</v>
      </c>
      <c r="J7" s="710" t="s">
        <v>173</v>
      </c>
      <c r="K7" s="708" t="s">
        <v>172</v>
      </c>
      <c r="L7" s="708" t="s">
        <v>169</v>
      </c>
      <c r="M7" s="710" t="s">
        <v>337</v>
      </c>
      <c r="N7" s="710" t="s">
        <v>321</v>
      </c>
      <c r="O7" s="1166"/>
      <c r="P7" s="1166"/>
      <c r="Q7" s="332"/>
    </row>
    <row r="8" spans="1:29" ht="18" customHeight="1">
      <c r="A8" s="1204" t="s">
        <v>52</v>
      </c>
      <c r="B8" s="1204"/>
      <c r="C8" s="231">
        <v>1</v>
      </c>
      <c r="D8" s="231">
        <v>0</v>
      </c>
      <c r="E8" s="231">
        <v>0</v>
      </c>
      <c r="F8" s="231">
        <f>SUM(C8:E8)</f>
        <v>1</v>
      </c>
      <c r="G8" s="231">
        <v>4</v>
      </c>
      <c r="H8" s="231">
        <v>0</v>
      </c>
      <c r="I8" s="231">
        <f>H8+G8</f>
        <v>4</v>
      </c>
      <c r="J8" s="231">
        <v>0</v>
      </c>
      <c r="K8" s="231">
        <v>0</v>
      </c>
      <c r="L8" s="231">
        <f>SUM(J8:K8)</f>
        <v>0</v>
      </c>
      <c r="M8" s="231">
        <v>0</v>
      </c>
      <c r="N8" s="231">
        <v>1</v>
      </c>
      <c r="O8" s="1199" t="s">
        <v>583</v>
      </c>
      <c r="P8" s="1199"/>
      <c r="Q8" s="332"/>
    </row>
    <row r="9" spans="1:29" ht="18" customHeight="1">
      <c r="A9" s="1170" t="s">
        <v>53</v>
      </c>
      <c r="B9" s="1170"/>
      <c r="C9" s="86">
        <v>1</v>
      </c>
      <c r="D9" s="86">
        <v>0</v>
      </c>
      <c r="E9" s="86">
        <v>2</v>
      </c>
      <c r="F9" s="86">
        <f t="shared" ref="F9:F28" si="0">SUM(C9:E9)</f>
        <v>3</v>
      </c>
      <c r="G9" s="86">
        <v>15</v>
      </c>
      <c r="H9" s="86">
        <v>3</v>
      </c>
      <c r="I9" s="86">
        <f t="shared" ref="I9:I28" si="1">H9+G9</f>
        <v>18</v>
      </c>
      <c r="J9" s="86">
        <v>2</v>
      </c>
      <c r="K9" s="86">
        <v>0</v>
      </c>
      <c r="L9" s="86">
        <f t="shared" ref="L9:L28" si="2">SUM(J9:K9)</f>
        <v>2</v>
      </c>
      <c r="M9" s="86">
        <v>0</v>
      </c>
      <c r="N9" s="86">
        <v>3</v>
      </c>
      <c r="O9" s="1159" t="s">
        <v>284</v>
      </c>
      <c r="P9" s="1159"/>
      <c r="Q9" s="332"/>
      <c r="AC9" s="82" t="s">
        <v>305</v>
      </c>
    </row>
    <row r="10" spans="1:29" ht="18" customHeight="1">
      <c r="A10" s="1170" t="s">
        <v>54</v>
      </c>
      <c r="B10" s="1170"/>
      <c r="C10" s="86">
        <v>1</v>
      </c>
      <c r="D10" s="86">
        <v>1</v>
      </c>
      <c r="E10" s="86">
        <v>1</v>
      </c>
      <c r="F10" s="86">
        <f t="shared" si="0"/>
        <v>3</v>
      </c>
      <c r="G10" s="86">
        <v>8</v>
      </c>
      <c r="H10" s="86">
        <v>10</v>
      </c>
      <c r="I10" s="86">
        <f t="shared" si="1"/>
        <v>18</v>
      </c>
      <c r="J10" s="86">
        <v>15</v>
      </c>
      <c r="K10" s="86">
        <v>7</v>
      </c>
      <c r="L10" s="86">
        <f t="shared" si="2"/>
        <v>22</v>
      </c>
      <c r="M10" s="86">
        <v>0</v>
      </c>
      <c r="N10" s="86">
        <v>3</v>
      </c>
      <c r="O10" s="1178" t="s">
        <v>175</v>
      </c>
      <c r="P10" s="1178"/>
      <c r="Q10" s="332"/>
    </row>
    <row r="11" spans="1:29" ht="18" customHeight="1">
      <c r="A11" s="1170" t="s">
        <v>55</v>
      </c>
      <c r="B11" s="1170"/>
      <c r="C11" s="86">
        <v>0</v>
      </c>
      <c r="D11" s="86">
        <v>0</v>
      </c>
      <c r="E11" s="86">
        <v>0</v>
      </c>
      <c r="F11" s="86">
        <f t="shared" si="0"/>
        <v>0</v>
      </c>
      <c r="G11" s="86">
        <v>0</v>
      </c>
      <c r="H11" s="86">
        <v>0</v>
      </c>
      <c r="I11" s="86">
        <f t="shared" si="1"/>
        <v>0</v>
      </c>
      <c r="J11" s="86">
        <v>0</v>
      </c>
      <c r="K11" s="86">
        <v>0</v>
      </c>
      <c r="L11" s="86">
        <f t="shared" si="2"/>
        <v>0</v>
      </c>
      <c r="M11" s="86">
        <v>0</v>
      </c>
      <c r="N11" s="86">
        <v>0</v>
      </c>
      <c r="O11" s="1178" t="s">
        <v>676</v>
      </c>
      <c r="P11" s="1178"/>
      <c r="Q11" s="332"/>
    </row>
    <row r="12" spans="1:29" ht="18" customHeight="1">
      <c r="A12" s="1200" t="s">
        <v>279</v>
      </c>
      <c r="B12" s="382" t="s">
        <v>270</v>
      </c>
      <c r="C12" s="86">
        <v>1</v>
      </c>
      <c r="D12" s="86">
        <v>0</v>
      </c>
      <c r="E12" s="86">
        <v>0</v>
      </c>
      <c r="F12" s="86">
        <f t="shared" si="0"/>
        <v>1</v>
      </c>
      <c r="G12" s="86">
        <v>7</v>
      </c>
      <c r="H12" s="86">
        <v>2</v>
      </c>
      <c r="I12" s="86">
        <f t="shared" si="1"/>
        <v>9</v>
      </c>
      <c r="J12" s="86">
        <v>0</v>
      </c>
      <c r="K12" s="86">
        <v>0</v>
      </c>
      <c r="L12" s="86">
        <f t="shared" si="2"/>
        <v>0</v>
      </c>
      <c r="M12" s="86">
        <v>0</v>
      </c>
      <c r="N12" s="86">
        <v>1</v>
      </c>
      <c r="O12" s="399" t="s">
        <v>288</v>
      </c>
      <c r="P12" s="1179" t="s">
        <v>167</v>
      </c>
      <c r="Q12" s="332"/>
    </row>
    <row r="13" spans="1:29" ht="18" customHeight="1">
      <c r="A13" s="1201"/>
      <c r="B13" s="382" t="s">
        <v>271</v>
      </c>
      <c r="C13" s="86">
        <v>0</v>
      </c>
      <c r="D13" s="86">
        <v>0</v>
      </c>
      <c r="E13" s="86">
        <v>0</v>
      </c>
      <c r="F13" s="86">
        <f t="shared" si="0"/>
        <v>0</v>
      </c>
      <c r="G13" s="86">
        <v>0</v>
      </c>
      <c r="H13" s="86">
        <v>0</v>
      </c>
      <c r="I13" s="86">
        <f t="shared" si="1"/>
        <v>0</v>
      </c>
      <c r="J13" s="86">
        <v>0</v>
      </c>
      <c r="K13" s="86">
        <v>0</v>
      </c>
      <c r="L13" s="86">
        <f t="shared" si="2"/>
        <v>0</v>
      </c>
      <c r="M13" s="86">
        <v>0</v>
      </c>
      <c r="N13" s="86">
        <v>0</v>
      </c>
      <c r="O13" s="399" t="s">
        <v>289</v>
      </c>
      <c r="P13" s="1180"/>
      <c r="Q13" s="332"/>
    </row>
    <row r="14" spans="1:29" ht="18" customHeight="1">
      <c r="A14" s="1201"/>
      <c r="B14" s="382" t="s">
        <v>272</v>
      </c>
      <c r="C14" s="86">
        <v>0</v>
      </c>
      <c r="D14" s="86">
        <v>0</v>
      </c>
      <c r="E14" s="86">
        <v>0</v>
      </c>
      <c r="F14" s="86">
        <f t="shared" si="0"/>
        <v>0</v>
      </c>
      <c r="G14" s="86">
        <v>0</v>
      </c>
      <c r="H14" s="86">
        <v>0</v>
      </c>
      <c r="I14" s="86">
        <f t="shared" si="1"/>
        <v>0</v>
      </c>
      <c r="J14" s="86">
        <v>0</v>
      </c>
      <c r="K14" s="86">
        <v>0</v>
      </c>
      <c r="L14" s="86">
        <f t="shared" si="2"/>
        <v>0</v>
      </c>
      <c r="M14" s="86">
        <v>0</v>
      </c>
      <c r="N14" s="86">
        <v>0</v>
      </c>
      <c r="O14" s="399" t="s">
        <v>290</v>
      </c>
      <c r="P14" s="1180"/>
      <c r="Q14" s="332"/>
    </row>
    <row r="15" spans="1:29" ht="18" customHeight="1">
      <c r="A15" s="1201"/>
      <c r="B15" s="382" t="s">
        <v>604</v>
      </c>
      <c r="C15" s="86">
        <v>0</v>
      </c>
      <c r="D15" s="86">
        <v>0</v>
      </c>
      <c r="E15" s="86">
        <v>0</v>
      </c>
      <c r="F15" s="86">
        <f t="shared" si="0"/>
        <v>0</v>
      </c>
      <c r="G15" s="86">
        <v>0</v>
      </c>
      <c r="H15" s="86">
        <v>0</v>
      </c>
      <c r="I15" s="86">
        <f t="shared" si="1"/>
        <v>0</v>
      </c>
      <c r="J15" s="86">
        <v>0</v>
      </c>
      <c r="K15" s="86">
        <v>0</v>
      </c>
      <c r="L15" s="86">
        <f t="shared" si="2"/>
        <v>0</v>
      </c>
      <c r="M15" s="86">
        <v>0</v>
      </c>
      <c r="N15" s="86">
        <v>0</v>
      </c>
      <c r="O15" s="399" t="s">
        <v>291</v>
      </c>
      <c r="P15" s="1180"/>
      <c r="Q15" s="332"/>
    </row>
    <row r="16" spans="1:29" ht="18" customHeight="1">
      <c r="A16" s="1201"/>
      <c r="B16" s="382" t="s">
        <v>605</v>
      </c>
      <c r="C16" s="86">
        <v>0</v>
      </c>
      <c r="D16" s="86">
        <v>0</v>
      </c>
      <c r="E16" s="86">
        <v>0</v>
      </c>
      <c r="F16" s="86">
        <f t="shared" si="0"/>
        <v>0</v>
      </c>
      <c r="G16" s="86">
        <v>0</v>
      </c>
      <c r="H16" s="86">
        <v>0</v>
      </c>
      <c r="I16" s="86">
        <f t="shared" si="1"/>
        <v>0</v>
      </c>
      <c r="J16" s="86">
        <v>0</v>
      </c>
      <c r="K16" s="86">
        <v>0</v>
      </c>
      <c r="L16" s="86">
        <f t="shared" si="2"/>
        <v>0</v>
      </c>
      <c r="M16" s="86">
        <v>0</v>
      </c>
      <c r="N16" s="86">
        <v>0</v>
      </c>
      <c r="O16" s="399" t="s">
        <v>292</v>
      </c>
      <c r="P16" s="1180"/>
      <c r="Q16" s="332"/>
    </row>
    <row r="17" spans="1:19" ht="18" customHeight="1">
      <c r="A17" s="1202"/>
      <c r="B17" s="382" t="s">
        <v>606</v>
      </c>
      <c r="C17" s="86">
        <v>1</v>
      </c>
      <c r="D17" s="86">
        <v>1</v>
      </c>
      <c r="E17" s="86">
        <v>0</v>
      </c>
      <c r="F17" s="86">
        <f t="shared" si="0"/>
        <v>2</v>
      </c>
      <c r="G17" s="86">
        <v>5</v>
      </c>
      <c r="H17" s="86">
        <v>7</v>
      </c>
      <c r="I17" s="86">
        <f t="shared" si="1"/>
        <v>12</v>
      </c>
      <c r="J17" s="86">
        <v>0</v>
      </c>
      <c r="K17" s="86">
        <v>0</v>
      </c>
      <c r="L17" s="86">
        <f t="shared" si="2"/>
        <v>0</v>
      </c>
      <c r="M17" s="86">
        <v>0</v>
      </c>
      <c r="N17" s="86">
        <v>2</v>
      </c>
      <c r="O17" s="399" t="s">
        <v>293</v>
      </c>
      <c r="P17" s="1180"/>
      <c r="Q17" s="332"/>
    </row>
    <row r="18" spans="1:19" ht="18" customHeight="1">
      <c r="A18" s="1170" t="s">
        <v>63</v>
      </c>
      <c r="B18" s="1170"/>
      <c r="C18" s="637">
        <v>3</v>
      </c>
      <c r="D18" s="637">
        <v>0</v>
      </c>
      <c r="E18" s="637">
        <v>0</v>
      </c>
      <c r="F18" s="637">
        <f t="shared" si="0"/>
        <v>3</v>
      </c>
      <c r="G18" s="637">
        <v>45</v>
      </c>
      <c r="H18" s="637">
        <v>10</v>
      </c>
      <c r="I18" s="637">
        <f t="shared" si="1"/>
        <v>55</v>
      </c>
      <c r="J18" s="637">
        <v>65</v>
      </c>
      <c r="K18" s="637">
        <v>0</v>
      </c>
      <c r="L18" s="637">
        <f t="shared" si="2"/>
        <v>65</v>
      </c>
      <c r="M18" s="637">
        <v>0</v>
      </c>
      <c r="N18" s="637">
        <v>3</v>
      </c>
      <c r="O18" s="1178" t="s">
        <v>297</v>
      </c>
      <c r="P18" s="1178"/>
      <c r="Q18" s="332"/>
    </row>
    <row r="19" spans="1:19" ht="18" customHeight="1">
      <c r="A19" s="1170" t="s">
        <v>64</v>
      </c>
      <c r="B19" s="1170"/>
      <c r="C19" s="86">
        <v>0</v>
      </c>
      <c r="D19" s="86">
        <v>0</v>
      </c>
      <c r="E19" s="86">
        <v>0</v>
      </c>
      <c r="F19" s="86">
        <f t="shared" si="0"/>
        <v>0</v>
      </c>
      <c r="G19" s="86">
        <v>0</v>
      </c>
      <c r="H19" s="86">
        <v>0</v>
      </c>
      <c r="I19" s="86">
        <f t="shared" si="1"/>
        <v>0</v>
      </c>
      <c r="J19" s="86">
        <v>0</v>
      </c>
      <c r="K19" s="86">
        <v>0</v>
      </c>
      <c r="L19" s="86">
        <f t="shared" si="2"/>
        <v>0</v>
      </c>
      <c r="M19" s="86">
        <v>0</v>
      </c>
      <c r="N19" s="86">
        <v>0</v>
      </c>
      <c r="O19" s="1178" t="s">
        <v>177</v>
      </c>
      <c r="P19" s="1178"/>
      <c r="Q19" s="332"/>
    </row>
    <row r="20" spans="1:19" ht="18" customHeight="1">
      <c r="A20" s="1170" t="s">
        <v>65</v>
      </c>
      <c r="B20" s="1170"/>
      <c r="C20" s="86">
        <v>0</v>
      </c>
      <c r="D20" s="86">
        <v>0</v>
      </c>
      <c r="E20" s="86">
        <v>0</v>
      </c>
      <c r="F20" s="86">
        <f t="shared" si="0"/>
        <v>0</v>
      </c>
      <c r="G20" s="86">
        <v>0</v>
      </c>
      <c r="H20" s="86">
        <v>0</v>
      </c>
      <c r="I20" s="86">
        <f t="shared" si="1"/>
        <v>0</v>
      </c>
      <c r="J20" s="86">
        <v>0</v>
      </c>
      <c r="K20" s="86">
        <v>0</v>
      </c>
      <c r="L20" s="86">
        <f t="shared" si="2"/>
        <v>0</v>
      </c>
      <c r="M20" s="86">
        <v>0</v>
      </c>
      <c r="N20" s="86">
        <v>0</v>
      </c>
      <c r="O20" s="1178" t="s">
        <v>178</v>
      </c>
      <c r="P20" s="1178"/>
      <c r="Q20" s="332"/>
    </row>
    <row r="21" spans="1:19" ht="18" customHeight="1">
      <c r="A21" s="1170" t="s">
        <v>66</v>
      </c>
      <c r="B21" s="1170"/>
      <c r="C21" s="86">
        <v>0</v>
      </c>
      <c r="D21" s="86">
        <v>0</v>
      </c>
      <c r="E21" s="86">
        <v>0</v>
      </c>
      <c r="F21" s="86">
        <f t="shared" si="0"/>
        <v>0</v>
      </c>
      <c r="G21" s="86">
        <v>0</v>
      </c>
      <c r="H21" s="86">
        <v>0</v>
      </c>
      <c r="I21" s="86">
        <f t="shared" si="1"/>
        <v>0</v>
      </c>
      <c r="J21" s="86">
        <v>0</v>
      </c>
      <c r="K21" s="86">
        <v>0</v>
      </c>
      <c r="L21" s="86">
        <f t="shared" si="2"/>
        <v>0</v>
      </c>
      <c r="M21" s="86">
        <v>0</v>
      </c>
      <c r="N21" s="86">
        <v>0</v>
      </c>
      <c r="O21" s="1178" t="s">
        <v>285</v>
      </c>
      <c r="P21" s="1178"/>
      <c r="Q21" s="332"/>
    </row>
    <row r="22" spans="1:19" ht="18" customHeight="1">
      <c r="A22" s="1170" t="s">
        <v>133</v>
      </c>
      <c r="B22" s="1170"/>
      <c r="C22" s="86">
        <v>0</v>
      </c>
      <c r="D22" s="86">
        <v>0</v>
      </c>
      <c r="E22" s="86">
        <v>0</v>
      </c>
      <c r="F22" s="86">
        <f t="shared" si="0"/>
        <v>0</v>
      </c>
      <c r="G22" s="86">
        <v>0</v>
      </c>
      <c r="H22" s="86">
        <v>0</v>
      </c>
      <c r="I22" s="86">
        <f t="shared" si="1"/>
        <v>0</v>
      </c>
      <c r="J22" s="86">
        <v>0</v>
      </c>
      <c r="K22" s="86">
        <v>0</v>
      </c>
      <c r="L22" s="86">
        <f t="shared" si="2"/>
        <v>0</v>
      </c>
      <c r="M22" s="86">
        <v>0</v>
      </c>
      <c r="N22" s="86">
        <v>0</v>
      </c>
      <c r="O22" s="1178" t="s">
        <v>853</v>
      </c>
      <c r="P22" s="1178"/>
      <c r="Q22" s="332"/>
      <c r="R22" s="156"/>
      <c r="S22" s="156"/>
    </row>
    <row r="23" spans="1:19" ht="18" customHeight="1">
      <c r="A23" s="1170" t="s">
        <v>68</v>
      </c>
      <c r="B23" s="1170"/>
      <c r="C23" s="86">
        <v>0</v>
      </c>
      <c r="D23" s="86">
        <v>0</v>
      </c>
      <c r="E23" s="86">
        <v>0</v>
      </c>
      <c r="F23" s="86">
        <f t="shared" si="0"/>
        <v>0</v>
      </c>
      <c r="G23" s="86">
        <v>0</v>
      </c>
      <c r="H23" s="86">
        <v>0</v>
      </c>
      <c r="I23" s="86">
        <f t="shared" si="1"/>
        <v>0</v>
      </c>
      <c r="J23" s="86">
        <v>0</v>
      </c>
      <c r="K23" s="86">
        <v>0</v>
      </c>
      <c r="L23" s="86">
        <f t="shared" si="2"/>
        <v>0</v>
      </c>
      <c r="M23" s="86">
        <v>0</v>
      </c>
      <c r="N23" s="86">
        <v>0</v>
      </c>
      <c r="O23" s="1178" t="s">
        <v>287</v>
      </c>
      <c r="P23" s="1178"/>
      <c r="Q23" s="332"/>
    </row>
    <row r="24" spans="1:19" ht="18" customHeight="1">
      <c r="A24" s="1170" t="s">
        <v>69</v>
      </c>
      <c r="B24" s="1170"/>
      <c r="C24" s="86">
        <v>0</v>
      </c>
      <c r="D24" s="86">
        <v>0</v>
      </c>
      <c r="E24" s="86">
        <v>0</v>
      </c>
      <c r="F24" s="86">
        <f t="shared" si="0"/>
        <v>0</v>
      </c>
      <c r="G24" s="86">
        <v>0</v>
      </c>
      <c r="H24" s="86">
        <v>0</v>
      </c>
      <c r="I24" s="86">
        <f t="shared" si="1"/>
        <v>0</v>
      </c>
      <c r="J24" s="86">
        <v>0</v>
      </c>
      <c r="K24" s="86">
        <v>0</v>
      </c>
      <c r="L24" s="86">
        <f t="shared" si="2"/>
        <v>0</v>
      </c>
      <c r="M24" s="86">
        <v>0</v>
      </c>
      <c r="N24" s="86">
        <v>0</v>
      </c>
      <c r="O24" s="1178" t="s">
        <v>182</v>
      </c>
      <c r="P24" s="1178"/>
      <c r="Q24" s="332"/>
    </row>
    <row r="25" spans="1:19" ht="18" customHeight="1">
      <c r="A25" s="1170" t="s">
        <v>70</v>
      </c>
      <c r="B25" s="1170"/>
      <c r="C25" s="86">
        <v>4</v>
      </c>
      <c r="D25" s="86">
        <v>0</v>
      </c>
      <c r="E25" s="86">
        <v>0</v>
      </c>
      <c r="F25" s="86">
        <f t="shared" si="0"/>
        <v>4</v>
      </c>
      <c r="G25" s="86">
        <v>27</v>
      </c>
      <c r="H25" s="86">
        <v>0</v>
      </c>
      <c r="I25" s="86">
        <f t="shared" si="1"/>
        <v>27</v>
      </c>
      <c r="J25" s="86">
        <v>0</v>
      </c>
      <c r="K25" s="86">
        <v>0</v>
      </c>
      <c r="L25" s="86">
        <f t="shared" si="2"/>
        <v>0</v>
      </c>
      <c r="M25" s="86">
        <v>0</v>
      </c>
      <c r="N25" s="86">
        <v>0</v>
      </c>
      <c r="O25" s="1178" t="s">
        <v>183</v>
      </c>
      <c r="P25" s="1178"/>
      <c r="Q25" s="332"/>
    </row>
    <row r="26" spans="1:19" ht="18" customHeight="1">
      <c r="A26" s="1170" t="s">
        <v>71</v>
      </c>
      <c r="B26" s="1170"/>
      <c r="C26" s="86">
        <v>2</v>
      </c>
      <c r="D26" s="86">
        <v>0</v>
      </c>
      <c r="E26" s="86">
        <v>0</v>
      </c>
      <c r="F26" s="86">
        <f t="shared" si="0"/>
        <v>2</v>
      </c>
      <c r="G26" s="86">
        <v>13</v>
      </c>
      <c r="H26" s="86">
        <v>0</v>
      </c>
      <c r="I26" s="86">
        <f t="shared" si="1"/>
        <v>13</v>
      </c>
      <c r="J26" s="86">
        <v>0</v>
      </c>
      <c r="K26" s="86">
        <v>0</v>
      </c>
      <c r="L26" s="86">
        <f t="shared" si="2"/>
        <v>0</v>
      </c>
      <c r="M26" s="86">
        <v>0</v>
      </c>
      <c r="N26" s="86">
        <v>2</v>
      </c>
      <c r="O26" s="1178" t="s">
        <v>671</v>
      </c>
      <c r="P26" s="1178"/>
      <c r="Q26" s="332"/>
    </row>
    <row r="27" spans="1:19" ht="18" customHeight="1" thickBot="1">
      <c r="A27" s="1280" t="s">
        <v>72</v>
      </c>
      <c r="B27" s="1280"/>
      <c r="C27" s="306">
        <v>0</v>
      </c>
      <c r="D27" s="306">
        <v>0</v>
      </c>
      <c r="E27" s="306">
        <v>0</v>
      </c>
      <c r="F27" s="306">
        <f t="shared" si="0"/>
        <v>0</v>
      </c>
      <c r="G27" s="306">
        <v>0</v>
      </c>
      <c r="H27" s="306">
        <v>0</v>
      </c>
      <c r="I27" s="306">
        <f t="shared" si="1"/>
        <v>0</v>
      </c>
      <c r="J27" s="306">
        <v>0</v>
      </c>
      <c r="K27" s="306">
        <v>0</v>
      </c>
      <c r="L27" s="306">
        <f t="shared" si="2"/>
        <v>0</v>
      </c>
      <c r="M27" s="306">
        <v>0</v>
      </c>
      <c r="N27" s="306">
        <v>0</v>
      </c>
      <c r="O27" s="1267" t="s">
        <v>327</v>
      </c>
      <c r="P27" s="1267"/>
      <c r="Q27" s="332"/>
    </row>
    <row r="28" spans="1:19" ht="18" customHeight="1" thickBot="1">
      <c r="A28" s="1108" t="s">
        <v>32</v>
      </c>
      <c r="B28" s="1108"/>
      <c r="C28" s="636">
        <f>SUM(C8:C27)</f>
        <v>14</v>
      </c>
      <c r="D28" s="636">
        <f t="shared" ref="D28:N28" si="3">SUM(D8:D27)</f>
        <v>2</v>
      </c>
      <c r="E28" s="636">
        <f t="shared" si="3"/>
        <v>3</v>
      </c>
      <c r="F28" s="636">
        <f t="shared" si="0"/>
        <v>19</v>
      </c>
      <c r="G28" s="636">
        <f t="shared" si="3"/>
        <v>124</v>
      </c>
      <c r="H28" s="636">
        <f t="shared" si="3"/>
        <v>32</v>
      </c>
      <c r="I28" s="636">
        <f t="shared" si="1"/>
        <v>156</v>
      </c>
      <c r="J28" s="636">
        <f t="shared" si="3"/>
        <v>82</v>
      </c>
      <c r="K28" s="636">
        <f t="shared" si="3"/>
        <v>7</v>
      </c>
      <c r="L28" s="636">
        <f t="shared" si="2"/>
        <v>89</v>
      </c>
      <c r="M28" s="636">
        <f t="shared" si="3"/>
        <v>0</v>
      </c>
      <c r="N28" s="636">
        <f t="shared" si="3"/>
        <v>15</v>
      </c>
      <c r="O28" s="1260" t="s">
        <v>169</v>
      </c>
      <c r="P28" s="1260"/>
      <c r="Q28" s="332"/>
    </row>
    <row r="29" spans="1:19" ht="13.5" thickTop="1">
      <c r="C29" s="336"/>
      <c r="D29" s="336"/>
      <c r="E29" s="336"/>
      <c r="F29" s="336"/>
      <c r="G29" s="336"/>
      <c r="H29" s="336"/>
      <c r="I29" s="336"/>
      <c r="J29" s="336"/>
      <c r="K29" s="336"/>
      <c r="L29" s="336"/>
      <c r="M29" s="336"/>
      <c r="N29" s="336"/>
      <c r="O29" s="332"/>
      <c r="P29" s="332"/>
      <c r="Q29" s="332"/>
    </row>
    <row r="30" spans="1:19">
      <c r="C30" s="336"/>
      <c r="D30" s="336"/>
      <c r="E30" s="336"/>
      <c r="F30" s="336"/>
      <c r="G30" s="336"/>
      <c r="H30" s="336"/>
      <c r="I30" s="336"/>
      <c r="J30" s="336"/>
      <c r="K30" s="336"/>
      <c r="L30" s="336"/>
      <c r="M30" s="336"/>
      <c r="N30" s="336"/>
    </row>
    <row r="31" spans="1:19">
      <c r="C31" s="336"/>
      <c r="D31" s="336"/>
      <c r="E31" s="336"/>
      <c r="F31" s="336"/>
      <c r="G31" s="336"/>
      <c r="H31" s="336"/>
      <c r="I31" s="336"/>
      <c r="J31" s="336"/>
      <c r="K31" s="336"/>
      <c r="L31" s="336"/>
      <c r="M31" s="336"/>
      <c r="N31" s="336"/>
    </row>
    <row r="32" spans="1:19">
      <c r="C32" s="336"/>
      <c r="D32" s="336"/>
      <c r="E32" s="336"/>
      <c r="F32" s="336"/>
      <c r="G32" s="336"/>
      <c r="H32" s="336"/>
      <c r="I32" s="336"/>
      <c r="J32" s="336"/>
      <c r="K32" s="336"/>
      <c r="L32" s="336"/>
      <c r="M32" s="336"/>
      <c r="N32" s="336"/>
    </row>
    <row r="33" spans="3:14">
      <c r="C33" s="336"/>
      <c r="D33" s="336"/>
      <c r="E33" s="336"/>
      <c r="F33" s="336"/>
      <c r="G33" s="336"/>
      <c r="H33" s="336"/>
      <c r="I33" s="336"/>
      <c r="J33" s="336"/>
      <c r="K33" s="336"/>
      <c r="L33" s="336"/>
      <c r="M33" s="336"/>
      <c r="N33" s="336"/>
    </row>
    <row r="34" spans="3:14">
      <c r="C34" s="336"/>
      <c r="D34" s="336"/>
      <c r="E34" s="336"/>
      <c r="F34" s="336"/>
      <c r="G34" s="336"/>
      <c r="H34" s="336"/>
      <c r="I34" s="336"/>
      <c r="J34" s="336"/>
      <c r="K34" s="336"/>
      <c r="L34" s="336"/>
      <c r="M34" s="336"/>
      <c r="N34" s="336"/>
    </row>
    <row r="35" spans="3:14">
      <c r="C35" s="336"/>
      <c r="D35" s="336"/>
      <c r="E35" s="336"/>
      <c r="F35" s="336"/>
      <c r="G35" s="336"/>
      <c r="H35" s="336"/>
      <c r="I35" s="336"/>
      <c r="J35" s="336"/>
      <c r="K35" s="336"/>
      <c r="L35" s="336"/>
      <c r="M35" s="336"/>
      <c r="N35" s="336"/>
    </row>
    <row r="36" spans="3:14">
      <c r="C36" s="336"/>
      <c r="D36" s="336"/>
      <c r="E36" s="336"/>
      <c r="F36" s="336"/>
      <c r="G36" s="336"/>
      <c r="H36" s="336"/>
      <c r="I36" s="336"/>
      <c r="J36" s="336"/>
      <c r="K36" s="336"/>
      <c r="L36" s="336"/>
      <c r="M36" s="336"/>
      <c r="N36" s="336"/>
    </row>
    <row r="37" spans="3:14">
      <c r="C37" s="336"/>
      <c r="D37" s="336"/>
      <c r="E37" s="336"/>
      <c r="F37" s="336"/>
      <c r="G37" s="336"/>
      <c r="H37" s="336"/>
      <c r="I37" s="336"/>
      <c r="J37" s="336"/>
      <c r="K37" s="336"/>
      <c r="L37" s="336"/>
      <c r="M37" s="336"/>
      <c r="N37" s="336"/>
    </row>
    <row r="38" spans="3:14">
      <c r="C38" s="336"/>
      <c r="D38" s="336"/>
      <c r="E38" s="336"/>
      <c r="F38" s="336"/>
      <c r="G38" s="336"/>
      <c r="H38" s="336"/>
      <c r="I38" s="336"/>
      <c r="J38" s="336"/>
      <c r="K38" s="336"/>
      <c r="L38" s="336"/>
      <c r="M38" s="336"/>
      <c r="N38" s="336"/>
    </row>
    <row r="39" spans="3:14">
      <c r="C39" s="336"/>
      <c r="D39" s="336"/>
      <c r="E39" s="336"/>
      <c r="F39" s="336"/>
      <c r="G39" s="336"/>
      <c r="H39" s="336"/>
      <c r="I39" s="336"/>
      <c r="J39" s="336"/>
      <c r="K39" s="336"/>
      <c r="L39" s="336"/>
      <c r="M39" s="336"/>
      <c r="N39" s="336"/>
    </row>
    <row r="40" spans="3:14">
      <c r="C40" s="336"/>
      <c r="D40" s="336"/>
      <c r="E40" s="336"/>
      <c r="F40" s="336"/>
      <c r="G40" s="336"/>
      <c r="H40" s="336"/>
      <c r="I40" s="336"/>
      <c r="J40" s="336"/>
      <c r="K40" s="336"/>
      <c r="L40" s="336"/>
      <c r="M40" s="336"/>
      <c r="N40" s="336"/>
    </row>
    <row r="41" spans="3:14">
      <c r="C41" s="336"/>
      <c r="D41" s="336"/>
      <c r="E41" s="336"/>
      <c r="F41" s="336"/>
      <c r="G41" s="336"/>
      <c r="H41" s="336"/>
      <c r="I41" s="336"/>
      <c r="J41" s="336"/>
      <c r="K41" s="336"/>
      <c r="L41" s="336"/>
      <c r="M41" s="336"/>
      <c r="N41" s="336"/>
    </row>
    <row r="42" spans="3:14">
      <c r="C42" s="336"/>
      <c r="D42" s="336"/>
      <c r="E42" s="336"/>
      <c r="F42" s="336"/>
      <c r="G42" s="336"/>
      <c r="H42" s="336"/>
      <c r="I42" s="336"/>
      <c r="J42" s="336"/>
      <c r="K42" s="336"/>
      <c r="L42" s="336"/>
      <c r="M42" s="336"/>
      <c r="N42" s="336"/>
    </row>
    <row r="43" spans="3:14">
      <c r="C43" s="336"/>
      <c r="D43" s="336"/>
      <c r="E43" s="336"/>
      <c r="F43" s="336"/>
      <c r="G43" s="336"/>
      <c r="H43" s="336"/>
      <c r="I43" s="336"/>
      <c r="J43" s="336"/>
      <c r="K43" s="336"/>
      <c r="L43" s="336"/>
      <c r="M43" s="336"/>
      <c r="N43" s="336"/>
    </row>
    <row r="44" spans="3:14">
      <c r="C44" s="336"/>
      <c r="D44" s="336"/>
      <c r="E44" s="336"/>
      <c r="F44" s="336"/>
      <c r="G44" s="336"/>
      <c r="H44" s="336"/>
      <c r="I44" s="336"/>
      <c r="J44" s="336"/>
      <c r="K44" s="336"/>
      <c r="L44" s="336"/>
      <c r="M44" s="336"/>
      <c r="N44" s="336"/>
    </row>
    <row r="45" spans="3:14">
      <c r="C45" s="336"/>
      <c r="D45" s="336"/>
      <c r="E45" s="336"/>
      <c r="F45" s="336"/>
      <c r="G45" s="336"/>
      <c r="H45" s="336"/>
      <c r="I45" s="336"/>
      <c r="J45" s="336"/>
      <c r="K45" s="336"/>
      <c r="L45" s="336"/>
      <c r="M45" s="336"/>
      <c r="N45" s="336"/>
    </row>
    <row r="46" spans="3:14">
      <c r="C46" s="336"/>
      <c r="D46" s="336"/>
      <c r="E46" s="336"/>
      <c r="F46" s="336"/>
      <c r="G46" s="336"/>
      <c r="H46" s="336"/>
      <c r="I46" s="336"/>
      <c r="J46" s="336"/>
      <c r="K46" s="336"/>
      <c r="L46" s="336"/>
      <c r="M46" s="336"/>
      <c r="N46" s="336"/>
    </row>
    <row r="47" spans="3:14">
      <c r="C47" s="336"/>
      <c r="D47" s="336"/>
      <c r="E47" s="336"/>
      <c r="F47" s="336"/>
      <c r="G47" s="336"/>
      <c r="H47" s="336"/>
      <c r="I47" s="336"/>
      <c r="J47" s="336"/>
      <c r="K47" s="336"/>
      <c r="L47" s="336"/>
      <c r="M47" s="336"/>
      <c r="N47" s="336"/>
    </row>
    <row r="48" spans="3:14">
      <c r="C48" s="336"/>
      <c r="D48" s="336"/>
      <c r="E48" s="336"/>
      <c r="F48" s="336"/>
      <c r="G48" s="336"/>
      <c r="H48" s="336"/>
      <c r="I48" s="336"/>
      <c r="J48" s="336"/>
      <c r="K48" s="336"/>
      <c r="L48" s="336"/>
      <c r="M48" s="336"/>
      <c r="N48" s="336"/>
    </row>
    <row r="49" spans="3:14">
      <c r="C49" s="336"/>
      <c r="D49" s="336"/>
      <c r="E49" s="336"/>
      <c r="F49" s="336"/>
      <c r="G49" s="336"/>
      <c r="H49" s="336"/>
      <c r="I49" s="336"/>
      <c r="J49" s="336"/>
      <c r="K49" s="336"/>
      <c r="L49" s="336"/>
      <c r="M49" s="336"/>
      <c r="N49" s="336"/>
    </row>
    <row r="50" spans="3:14">
      <c r="C50" s="336"/>
      <c r="D50" s="336"/>
      <c r="E50" s="336"/>
      <c r="F50" s="336"/>
      <c r="G50" s="336"/>
      <c r="H50" s="336"/>
      <c r="I50" s="336"/>
      <c r="J50" s="336"/>
      <c r="K50" s="336"/>
      <c r="L50" s="336"/>
      <c r="M50" s="336"/>
      <c r="N50" s="336"/>
    </row>
    <row r="51" spans="3:14">
      <c r="C51" s="336"/>
      <c r="D51" s="336"/>
      <c r="E51" s="336"/>
      <c r="F51" s="336"/>
      <c r="G51" s="336"/>
      <c r="H51" s="336"/>
      <c r="I51" s="336"/>
      <c r="J51" s="336"/>
      <c r="K51" s="336"/>
      <c r="L51" s="336"/>
      <c r="M51" s="336"/>
      <c r="N51" s="336"/>
    </row>
    <row r="52" spans="3:14">
      <c r="C52" s="336"/>
      <c r="D52" s="336"/>
      <c r="E52" s="336"/>
      <c r="F52" s="336"/>
      <c r="G52" s="336"/>
      <c r="H52" s="336"/>
      <c r="I52" s="336"/>
      <c r="J52" s="336"/>
      <c r="K52" s="336"/>
      <c r="L52" s="336"/>
      <c r="M52" s="336"/>
      <c r="N52" s="336"/>
    </row>
    <row r="53" spans="3:14">
      <c r="C53" s="336"/>
      <c r="D53" s="336"/>
      <c r="E53" s="336"/>
      <c r="F53" s="336"/>
      <c r="G53" s="336"/>
      <c r="H53" s="336"/>
      <c r="I53" s="336"/>
      <c r="J53" s="336"/>
      <c r="K53" s="336"/>
      <c r="L53" s="336"/>
      <c r="M53" s="336"/>
      <c r="N53" s="336"/>
    </row>
    <row r="54" spans="3:14">
      <c r="C54" s="336"/>
      <c r="D54" s="336"/>
      <c r="E54" s="336"/>
      <c r="F54" s="336"/>
      <c r="G54" s="336"/>
      <c r="H54" s="336"/>
      <c r="I54" s="336"/>
      <c r="J54" s="336"/>
      <c r="K54" s="336"/>
      <c r="L54" s="336"/>
      <c r="M54" s="336"/>
      <c r="N54" s="336"/>
    </row>
    <row r="55" spans="3:14">
      <c r="C55" s="336"/>
      <c r="D55" s="336"/>
      <c r="E55" s="336"/>
      <c r="F55" s="336"/>
      <c r="G55" s="336"/>
      <c r="H55" s="336"/>
      <c r="I55" s="336"/>
      <c r="J55" s="336"/>
      <c r="K55" s="336"/>
      <c r="L55" s="336"/>
      <c r="M55" s="336"/>
      <c r="N55" s="336"/>
    </row>
    <row r="56" spans="3:14">
      <c r="C56" s="336"/>
      <c r="D56" s="336"/>
      <c r="E56" s="336"/>
      <c r="F56" s="336"/>
      <c r="G56" s="336"/>
      <c r="H56" s="336"/>
      <c r="I56" s="336"/>
      <c r="J56" s="336"/>
      <c r="K56" s="336"/>
      <c r="L56" s="336"/>
      <c r="M56" s="336"/>
      <c r="N56" s="336"/>
    </row>
    <row r="57" spans="3:14">
      <c r="C57" s="336"/>
      <c r="D57" s="336"/>
      <c r="E57" s="336"/>
      <c r="F57" s="336"/>
      <c r="G57" s="336"/>
      <c r="H57" s="336"/>
      <c r="I57" s="336"/>
      <c r="J57" s="336"/>
      <c r="K57" s="336"/>
      <c r="L57" s="336"/>
      <c r="M57" s="336"/>
      <c r="N57" s="336"/>
    </row>
    <row r="58" spans="3:14">
      <c r="C58" s="336"/>
      <c r="D58" s="336"/>
      <c r="E58" s="336"/>
      <c r="F58" s="336"/>
      <c r="G58" s="336"/>
      <c r="H58" s="336"/>
      <c r="I58" s="336"/>
      <c r="J58" s="336"/>
      <c r="K58" s="336"/>
      <c r="L58" s="336"/>
      <c r="M58" s="336"/>
      <c r="N58" s="336"/>
    </row>
    <row r="59" spans="3:14">
      <c r="C59" s="336"/>
      <c r="D59" s="336"/>
      <c r="E59" s="336"/>
      <c r="F59" s="336"/>
      <c r="G59" s="336"/>
      <c r="H59" s="336"/>
      <c r="I59" s="336"/>
      <c r="J59" s="336"/>
      <c r="K59" s="336"/>
      <c r="L59" s="336"/>
      <c r="M59" s="336"/>
      <c r="N59" s="336"/>
    </row>
    <row r="60" spans="3:14">
      <c r="C60" s="336"/>
      <c r="D60" s="336"/>
      <c r="E60" s="336"/>
      <c r="F60" s="336"/>
      <c r="G60" s="336"/>
      <c r="H60" s="336"/>
      <c r="I60" s="336"/>
      <c r="J60" s="336"/>
      <c r="K60" s="336"/>
      <c r="L60" s="336"/>
      <c r="M60" s="336"/>
      <c r="N60" s="336"/>
    </row>
    <row r="61" spans="3:14">
      <c r="C61" s="336"/>
      <c r="D61" s="336"/>
      <c r="E61" s="336"/>
      <c r="F61" s="336"/>
      <c r="G61" s="336"/>
      <c r="H61" s="336"/>
      <c r="I61" s="336"/>
      <c r="J61" s="336"/>
      <c r="K61" s="336"/>
      <c r="L61" s="336"/>
      <c r="M61" s="336"/>
      <c r="N61" s="336"/>
    </row>
    <row r="62" spans="3:14">
      <c r="C62" s="336"/>
      <c r="D62" s="336"/>
      <c r="E62" s="336"/>
      <c r="F62" s="336"/>
      <c r="G62" s="336"/>
      <c r="H62" s="336"/>
      <c r="I62" s="336"/>
      <c r="J62" s="336"/>
      <c r="K62" s="336"/>
      <c r="L62" s="336"/>
      <c r="M62" s="336"/>
      <c r="N62" s="336"/>
    </row>
    <row r="63" spans="3:14">
      <c r="C63" s="336"/>
      <c r="D63" s="336"/>
      <c r="E63" s="336"/>
      <c r="F63" s="336"/>
      <c r="G63" s="336"/>
      <c r="H63" s="336"/>
      <c r="I63" s="336"/>
      <c r="J63" s="336"/>
      <c r="K63" s="336"/>
      <c r="L63" s="336"/>
      <c r="M63" s="336"/>
      <c r="N63" s="336"/>
    </row>
    <row r="64" spans="3:14">
      <c r="C64" s="336"/>
      <c r="D64" s="336"/>
      <c r="E64" s="336"/>
      <c r="F64" s="336"/>
      <c r="G64" s="336"/>
      <c r="H64" s="336"/>
      <c r="I64" s="336"/>
      <c r="J64" s="336"/>
      <c r="K64" s="336"/>
      <c r="L64" s="336"/>
      <c r="M64" s="336"/>
      <c r="N64" s="336"/>
    </row>
    <row r="116" spans="3:15">
      <c r="C116" s="142"/>
      <c r="D116" s="142"/>
      <c r="E116" s="142"/>
      <c r="F116" s="142"/>
      <c r="G116" s="142"/>
      <c r="H116" s="142"/>
      <c r="I116" s="142"/>
      <c r="J116" s="142"/>
      <c r="K116" s="142"/>
      <c r="L116" s="142"/>
      <c r="M116" s="142"/>
      <c r="N116" s="142"/>
      <c r="O116" s="142"/>
    </row>
    <row r="117" spans="3:15">
      <c r="C117" s="142"/>
      <c r="D117" s="142"/>
      <c r="E117" s="142"/>
      <c r="F117" s="142"/>
      <c r="G117" s="142"/>
      <c r="H117" s="142"/>
      <c r="I117" s="142"/>
      <c r="J117" s="142"/>
      <c r="K117" s="142"/>
      <c r="L117" s="142"/>
      <c r="M117" s="142"/>
      <c r="N117" s="142"/>
      <c r="O117" s="142"/>
    </row>
    <row r="118" spans="3:15">
      <c r="C118" s="142"/>
      <c r="D118" s="142"/>
      <c r="E118" s="142"/>
      <c r="F118" s="142"/>
      <c r="G118" s="142"/>
      <c r="H118" s="142"/>
      <c r="I118" s="142"/>
      <c r="J118" s="142"/>
      <c r="K118" s="142"/>
      <c r="L118" s="142"/>
      <c r="M118" s="142"/>
      <c r="N118" s="142"/>
      <c r="O118" s="142"/>
    </row>
    <row r="119" spans="3:15">
      <c r="C119" s="142"/>
      <c r="D119" s="142"/>
      <c r="E119" s="142"/>
      <c r="F119" s="142"/>
      <c r="G119" s="142"/>
      <c r="H119" s="142"/>
      <c r="I119" s="142"/>
      <c r="J119" s="142"/>
      <c r="K119" s="142"/>
      <c r="L119" s="142"/>
      <c r="M119" s="142"/>
      <c r="N119" s="142"/>
      <c r="O119" s="142"/>
    </row>
  </sheetData>
  <mergeCells count="46">
    <mergeCell ref="O8:P8"/>
    <mergeCell ref="A27:B27"/>
    <mergeCell ref="O27:P27"/>
    <mergeCell ref="A28:B28"/>
    <mergeCell ref="O28:P28"/>
    <mergeCell ref="A24:B24"/>
    <mergeCell ref="O24:P24"/>
    <mergeCell ref="A25:B25"/>
    <mergeCell ref="O25:P25"/>
    <mergeCell ref="A26:B26"/>
    <mergeCell ref="O26:P26"/>
    <mergeCell ref="A21:B21"/>
    <mergeCell ref="O21:P21"/>
    <mergeCell ref="A22:B22"/>
    <mergeCell ref="O22:P22"/>
    <mergeCell ref="A23:B23"/>
    <mergeCell ref="A12:A17"/>
    <mergeCell ref="P12:P17"/>
    <mergeCell ref="O23:P23"/>
    <mergeCell ref="A18:B18"/>
    <mergeCell ref="O18:P18"/>
    <mergeCell ref="A19:B19"/>
    <mergeCell ref="O19:P19"/>
    <mergeCell ref="A20:B20"/>
    <mergeCell ref="O20:P20"/>
    <mergeCell ref="A9:B9"/>
    <mergeCell ref="A10:B10"/>
    <mergeCell ref="O10:P10"/>
    <mergeCell ref="A11:B11"/>
    <mergeCell ref="O11:P11"/>
    <mergeCell ref="A8:B8"/>
    <mergeCell ref="O9:P9"/>
    <mergeCell ref="A1:P1"/>
    <mergeCell ref="A2:P2"/>
    <mergeCell ref="A3:B3"/>
    <mergeCell ref="O3:P3"/>
    <mergeCell ref="A4:B7"/>
    <mergeCell ref="C4:F4"/>
    <mergeCell ref="G4:I4"/>
    <mergeCell ref="J4:L4"/>
    <mergeCell ref="M4:N4"/>
    <mergeCell ref="O4:P7"/>
    <mergeCell ref="C5:F5"/>
    <mergeCell ref="G5:I5"/>
    <mergeCell ref="J5:L5"/>
    <mergeCell ref="M5:N5"/>
  </mergeCells>
  <printOptions horizontalCentered="1"/>
  <pageMargins left="1" right="1" top="1" bottom="1" header="1" footer="1"/>
  <pageSetup paperSize="9" scale="80" firstPageNumber="33" orientation="landscape" useFirstPageNumber="1"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theme="9" tint="-0.499984740745262"/>
  </sheetPr>
  <dimension ref="A1:AB118"/>
  <sheetViews>
    <sheetView rightToLeft="1" view="pageBreakPreview" zoomScale="80" zoomScaleNormal="75" zoomScaleSheetLayoutView="80" workbookViewId="0">
      <selection activeCell="AC4" sqref="AC4:AE4"/>
    </sheetView>
  </sheetViews>
  <sheetFormatPr defaultRowHeight="12.75"/>
  <cols>
    <col min="1" max="1" width="4" style="82" customWidth="1"/>
    <col min="2" max="2" width="11.140625" style="82" customWidth="1"/>
    <col min="3" max="3" width="7.85546875" style="82" customWidth="1"/>
    <col min="4" max="4" width="7.42578125" style="82" customWidth="1"/>
    <col min="5" max="5" width="8.85546875" style="82" customWidth="1"/>
    <col min="6" max="6" width="10.140625" style="82" customWidth="1"/>
    <col min="7" max="7" width="8.42578125" style="82" customWidth="1"/>
    <col min="8" max="8" width="8.140625" style="82" customWidth="1"/>
    <col min="9" max="10" width="7.85546875" style="82" customWidth="1"/>
    <col min="11" max="12" width="7.5703125" style="82" customWidth="1"/>
    <col min="13" max="13" width="6.42578125" style="82" customWidth="1"/>
    <col min="14" max="14" width="6.140625" style="82" customWidth="1"/>
    <col min="15" max="15" width="8.5703125" style="82" customWidth="1"/>
    <col min="16" max="16" width="8.85546875" style="82" customWidth="1"/>
    <col min="17" max="17" width="9.5703125" style="82" customWidth="1"/>
    <col min="18" max="18" width="14" style="82" customWidth="1"/>
    <col min="19" max="19" width="4.7109375" style="82" customWidth="1"/>
    <col min="20" max="16384" width="9.140625" style="82"/>
  </cols>
  <sheetData>
    <row r="1" spans="1:28" ht="24.75" customHeight="1">
      <c r="A1" s="1205" t="s">
        <v>1219</v>
      </c>
      <c r="B1" s="1205"/>
      <c r="C1" s="1205"/>
      <c r="D1" s="1205"/>
      <c r="E1" s="1205"/>
      <c r="F1" s="1205"/>
      <c r="G1" s="1205"/>
      <c r="H1" s="1205"/>
      <c r="I1" s="1205"/>
      <c r="J1" s="1205"/>
      <c r="K1" s="1205"/>
      <c r="L1" s="1205"/>
      <c r="M1" s="1205"/>
      <c r="N1" s="1205"/>
      <c r="O1" s="1205"/>
      <c r="P1" s="1205"/>
      <c r="Q1" s="1205"/>
      <c r="R1" s="1205"/>
      <c r="S1" s="1205"/>
      <c r="T1" s="81"/>
      <c r="U1" s="81"/>
      <c r="V1" s="81"/>
      <c r="W1" s="81"/>
      <c r="X1" s="81"/>
      <c r="Y1" s="81"/>
      <c r="Z1" s="81"/>
      <c r="AA1" s="81"/>
      <c r="AB1" s="81"/>
    </row>
    <row r="2" spans="1:28" ht="21" customHeight="1">
      <c r="A2" s="1206" t="s">
        <v>724</v>
      </c>
      <c r="B2" s="1206"/>
      <c r="C2" s="1206"/>
      <c r="D2" s="1206"/>
      <c r="E2" s="1206"/>
      <c r="F2" s="1206"/>
      <c r="G2" s="1206"/>
      <c r="H2" s="1206"/>
      <c r="I2" s="1206"/>
      <c r="J2" s="1206"/>
      <c r="K2" s="1206"/>
      <c r="L2" s="1206"/>
      <c r="M2" s="1206"/>
      <c r="N2" s="1206"/>
      <c r="O2" s="1206"/>
      <c r="P2" s="1206"/>
      <c r="Q2" s="1206"/>
      <c r="R2" s="1206"/>
      <c r="S2" s="1206"/>
    </row>
    <row r="3" spans="1:28" ht="19.5" customHeight="1" thickBot="1">
      <c r="A3" s="1153" t="s">
        <v>930</v>
      </c>
      <c r="B3" s="1153"/>
      <c r="C3" s="1153"/>
      <c r="D3" s="151"/>
      <c r="E3" s="151"/>
      <c r="F3" s="151"/>
      <c r="G3" s="151"/>
      <c r="H3" s="151"/>
      <c r="I3" s="151"/>
      <c r="J3" s="151"/>
      <c r="K3" s="151"/>
      <c r="L3" s="151"/>
      <c r="M3" s="151"/>
      <c r="N3" s="151"/>
      <c r="O3" s="151"/>
      <c r="P3" s="151"/>
      <c r="Q3" s="151"/>
      <c r="R3" s="1154" t="s">
        <v>727</v>
      </c>
      <c r="S3" s="1154"/>
    </row>
    <row r="4" spans="1:28" ht="24" customHeight="1" thickTop="1">
      <c r="A4" s="1140" t="s">
        <v>40</v>
      </c>
      <c r="B4" s="1140"/>
      <c r="C4" s="1188" t="s">
        <v>41</v>
      </c>
      <c r="D4" s="1188"/>
      <c r="E4" s="1188" t="s">
        <v>42</v>
      </c>
      <c r="F4" s="1188"/>
      <c r="G4" s="1188" t="s">
        <v>43</v>
      </c>
      <c r="H4" s="1188"/>
      <c r="I4" s="1188" t="s">
        <v>73</v>
      </c>
      <c r="J4" s="1188"/>
      <c r="K4" s="1188" t="s">
        <v>44</v>
      </c>
      <c r="L4" s="1188"/>
      <c r="M4" s="1140" t="s">
        <v>74</v>
      </c>
      <c r="N4" s="1140"/>
      <c r="O4" s="1188" t="s">
        <v>341</v>
      </c>
      <c r="P4" s="1188"/>
      <c r="Q4" s="1188"/>
      <c r="R4" s="1164" t="s">
        <v>168</v>
      </c>
      <c r="S4" s="1164"/>
    </row>
    <row r="5" spans="1:28" ht="24" customHeight="1">
      <c r="A5" s="1141"/>
      <c r="B5" s="1141"/>
      <c r="C5" s="1168" t="s">
        <v>197</v>
      </c>
      <c r="D5" s="1168"/>
      <c r="E5" s="1168" t="s">
        <v>199</v>
      </c>
      <c r="F5" s="1168"/>
      <c r="G5" s="1168" t="s">
        <v>209</v>
      </c>
      <c r="H5" s="1168"/>
      <c r="I5" s="1168" t="s">
        <v>201</v>
      </c>
      <c r="J5" s="1168"/>
      <c r="K5" s="1168" t="s">
        <v>202</v>
      </c>
      <c r="L5" s="1168"/>
      <c r="M5" s="1168" t="s">
        <v>203</v>
      </c>
      <c r="N5" s="1168"/>
      <c r="O5" s="1168" t="s">
        <v>169</v>
      </c>
      <c r="P5" s="1168"/>
      <c r="Q5" s="1168"/>
      <c r="R5" s="1165"/>
      <c r="S5" s="1165"/>
    </row>
    <row r="6" spans="1:28" ht="21.75" customHeight="1">
      <c r="A6" s="1141"/>
      <c r="B6" s="1141"/>
      <c r="C6" s="706" t="s">
        <v>33</v>
      </c>
      <c r="D6" s="706" t="s">
        <v>34</v>
      </c>
      <c r="E6" s="706" t="s">
        <v>33</v>
      </c>
      <c r="F6" s="706" t="s">
        <v>34</v>
      </c>
      <c r="G6" s="706" t="s">
        <v>33</v>
      </c>
      <c r="H6" s="706" t="s">
        <v>34</v>
      </c>
      <c r="I6" s="706" t="s">
        <v>33</v>
      </c>
      <c r="J6" s="706" t="s">
        <v>34</v>
      </c>
      <c r="K6" s="706" t="s">
        <v>33</v>
      </c>
      <c r="L6" s="706" t="s">
        <v>34</v>
      </c>
      <c r="M6" s="706" t="s">
        <v>33</v>
      </c>
      <c r="N6" s="706" t="s">
        <v>34</v>
      </c>
      <c r="O6" s="706" t="s">
        <v>33</v>
      </c>
      <c r="P6" s="706" t="s">
        <v>34</v>
      </c>
      <c r="Q6" s="706" t="s">
        <v>35</v>
      </c>
      <c r="R6" s="1165"/>
      <c r="S6" s="1165"/>
    </row>
    <row r="7" spans="1:28" ht="24" customHeight="1" thickBot="1">
      <c r="A7" s="1142"/>
      <c r="B7" s="1142"/>
      <c r="C7" s="710" t="s">
        <v>173</v>
      </c>
      <c r="D7" s="708" t="s">
        <v>172</v>
      </c>
      <c r="E7" s="710" t="s">
        <v>173</v>
      </c>
      <c r="F7" s="708" t="s">
        <v>172</v>
      </c>
      <c r="G7" s="710" t="s">
        <v>173</v>
      </c>
      <c r="H7" s="708" t="s">
        <v>172</v>
      </c>
      <c r="I7" s="710" t="s">
        <v>173</v>
      </c>
      <c r="J7" s="708" t="s">
        <v>172</v>
      </c>
      <c r="K7" s="710" t="s">
        <v>173</v>
      </c>
      <c r="L7" s="708" t="s">
        <v>172</v>
      </c>
      <c r="M7" s="710" t="s">
        <v>173</v>
      </c>
      <c r="N7" s="708" t="s">
        <v>172</v>
      </c>
      <c r="O7" s="710" t="s">
        <v>173</v>
      </c>
      <c r="P7" s="708" t="s">
        <v>172</v>
      </c>
      <c r="Q7" s="708" t="s">
        <v>169</v>
      </c>
      <c r="R7" s="1166"/>
      <c r="S7" s="1166"/>
      <c r="AB7" s="82" t="s">
        <v>305</v>
      </c>
    </row>
    <row r="8" spans="1:28" ht="18.75" customHeight="1">
      <c r="A8" s="1204" t="s">
        <v>52</v>
      </c>
      <c r="B8" s="1204"/>
      <c r="C8" s="662">
        <v>4635</v>
      </c>
      <c r="D8" s="659">
        <v>4496</v>
      </c>
      <c r="E8" s="662">
        <v>40424</v>
      </c>
      <c r="F8" s="659">
        <v>38240</v>
      </c>
      <c r="G8" s="662">
        <v>6004</v>
      </c>
      <c r="H8" s="659">
        <v>6263</v>
      </c>
      <c r="I8" s="662">
        <v>2085</v>
      </c>
      <c r="J8" s="659">
        <v>2153</v>
      </c>
      <c r="K8" s="662">
        <v>983</v>
      </c>
      <c r="L8" s="659">
        <v>1029</v>
      </c>
      <c r="M8" s="662">
        <v>157</v>
      </c>
      <c r="N8" s="659">
        <v>156</v>
      </c>
      <c r="O8" s="662">
        <f>SUM(C8,E8,G8,I8,K8,M8)</f>
        <v>54288</v>
      </c>
      <c r="P8" s="662">
        <f>SUM(D8,F8,H8,J8,L8,N8)</f>
        <v>52337</v>
      </c>
      <c r="Q8" s="662">
        <f>SUM(O8:P8)</f>
        <v>106625</v>
      </c>
      <c r="R8" s="1199" t="s">
        <v>583</v>
      </c>
      <c r="S8" s="1199"/>
    </row>
    <row r="9" spans="1:28" ht="18.75" customHeight="1">
      <c r="A9" s="1170" t="s">
        <v>53</v>
      </c>
      <c r="B9" s="1170"/>
      <c r="C9" s="157">
        <v>4259</v>
      </c>
      <c r="D9" s="157">
        <v>3298</v>
      </c>
      <c r="E9" s="157">
        <v>23932</v>
      </c>
      <c r="F9" s="157">
        <v>22617</v>
      </c>
      <c r="G9" s="157">
        <v>4122</v>
      </c>
      <c r="H9" s="157">
        <v>4164</v>
      </c>
      <c r="I9" s="157">
        <v>1305</v>
      </c>
      <c r="J9" s="157">
        <v>1029</v>
      </c>
      <c r="K9" s="157">
        <v>550</v>
      </c>
      <c r="L9" s="157">
        <v>483</v>
      </c>
      <c r="M9" s="157">
        <v>191</v>
      </c>
      <c r="N9" s="157">
        <v>127</v>
      </c>
      <c r="O9" s="697">
        <f t="shared" ref="O9:O27" si="0">SUM(C9,E9,G9,I9,K9,M9)</f>
        <v>34359</v>
      </c>
      <c r="P9" s="697">
        <f t="shared" ref="P9:P27" si="1">SUM(D9,F9,H9,J9,L9,N9)</f>
        <v>31718</v>
      </c>
      <c r="Q9" s="697">
        <f t="shared" ref="Q9:Q27" si="2">SUM(O9:P9)</f>
        <v>66077</v>
      </c>
      <c r="R9" s="1159" t="s">
        <v>284</v>
      </c>
      <c r="S9" s="1159"/>
    </row>
    <row r="10" spans="1:28" ht="18.75" customHeight="1">
      <c r="A10" s="1170" t="s">
        <v>54</v>
      </c>
      <c r="B10" s="1170"/>
      <c r="C10" s="157">
        <v>2514</v>
      </c>
      <c r="D10" s="157">
        <v>2067</v>
      </c>
      <c r="E10" s="157">
        <v>17779</v>
      </c>
      <c r="F10" s="157">
        <v>17393</v>
      </c>
      <c r="G10" s="157">
        <v>2552</v>
      </c>
      <c r="H10" s="157">
        <v>2441</v>
      </c>
      <c r="I10" s="157">
        <v>542</v>
      </c>
      <c r="J10" s="157">
        <v>554</v>
      </c>
      <c r="K10" s="157">
        <v>174</v>
      </c>
      <c r="L10" s="157">
        <v>156</v>
      </c>
      <c r="M10" s="157">
        <v>100</v>
      </c>
      <c r="N10" s="157">
        <v>102</v>
      </c>
      <c r="O10" s="697">
        <f t="shared" si="0"/>
        <v>23661</v>
      </c>
      <c r="P10" s="697">
        <f t="shared" si="1"/>
        <v>22713</v>
      </c>
      <c r="Q10" s="697">
        <f t="shared" si="2"/>
        <v>46374</v>
      </c>
      <c r="R10" s="1178" t="s">
        <v>175</v>
      </c>
      <c r="S10" s="1178"/>
    </row>
    <row r="11" spans="1:28" ht="18.75" customHeight="1">
      <c r="A11" s="1170" t="s">
        <v>55</v>
      </c>
      <c r="B11" s="1170"/>
      <c r="C11" s="157">
        <v>2258</v>
      </c>
      <c r="D11" s="157">
        <v>2328</v>
      </c>
      <c r="E11" s="157">
        <v>21152</v>
      </c>
      <c r="F11" s="157">
        <v>20748</v>
      </c>
      <c r="G11" s="157">
        <v>1394</v>
      </c>
      <c r="H11" s="157">
        <v>1209</v>
      </c>
      <c r="I11" s="157">
        <v>206</v>
      </c>
      <c r="J11" s="157">
        <v>156</v>
      </c>
      <c r="K11" s="157">
        <v>39</v>
      </c>
      <c r="L11" s="157">
        <v>37</v>
      </c>
      <c r="M11" s="157">
        <v>31</v>
      </c>
      <c r="N11" s="157">
        <v>25</v>
      </c>
      <c r="O11" s="697">
        <f t="shared" si="0"/>
        <v>25080</v>
      </c>
      <c r="P11" s="697">
        <f t="shared" si="1"/>
        <v>24503</v>
      </c>
      <c r="Q11" s="697">
        <f t="shared" si="2"/>
        <v>49583</v>
      </c>
      <c r="R11" s="1178" t="s">
        <v>676</v>
      </c>
      <c r="S11" s="1178"/>
    </row>
    <row r="12" spans="1:28" ht="18.75" customHeight="1">
      <c r="A12" s="1160" t="s">
        <v>279</v>
      </c>
      <c r="B12" s="382" t="s">
        <v>270</v>
      </c>
      <c r="C12" s="157">
        <v>1246</v>
      </c>
      <c r="D12" s="157">
        <v>1387</v>
      </c>
      <c r="E12" s="157">
        <v>16863</v>
      </c>
      <c r="F12" s="157">
        <v>16782</v>
      </c>
      <c r="G12" s="157">
        <v>1196</v>
      </c>
      <c r="H12" s="157">
        <v>1004</v>
      </c>
      <c r="I12" s="157">
        <v>275</v>
      </c>
      <c r="J12" s="157">
        <v>209</v>
      </c>
      <c r="K12" s="157">
        <v>36</v>
      </c>
      <c r="L12" s="157">
        <v>30</v>
      </c>
      <c r="M12" s="157">
        <v>5</v>
      </c>
      <c r="N12" s="157">
        <v>7</v>
      </c>
      <c r="O12" s="697">
        <f t="shared" si="0"/>
        <v>19621</v>
      </c>
      <c r="P12" s="697">
        <f t="shared" si="1"/>
        <v>19419</v>
      </c>
      <c r="Q12" s="697">
        <f t="shared" si="2"/>
        <v>39040</v>
      </c>
      <c r="R12" s="399" t="s">
        <v>288</v>
      </c>
      <c r="S12" s="1179" t="s">
        <v>167</v>
      </c>
    </row>
    <row r="13" spans="1:28" ht="18.75" customHeight="1">
      <c r="A13" s="1161"/>
      <c r="B13" s="382" t="s">
        <v>271</v>
      </c>
      <c r="C13" s="157">
        <v>2375</v>
      </c>
      <c r="D13" s="157">
        <v>2161</v>
      </c>
      <c r="E13" s="157">
        <v>30802</v>
      </c>
      <c r="F13" s="157">
        <v>31314</v>
      </c>
      <c r="G13" s="157">
        <v>3673</v>
      </c>
      <c r="H13" s="157">
        <v>3105</v>
      </c>
      <c r="I13" s="157">
        <v>1044</v>
      </c>
      <c r="J13" s="157">
        <v>807</v>
      </c>
      <c r="K13" s="157">
        <v>274</v>
      </c>
      <c r="L13" s="157">
        <v>255</v>
      </c>
      <c r="M13" s="157">
        <v>97</v>
      </c>
      <c r="N13" s="157">
        <v>33</v>
      </c>
      <c r="O13" s="697">
        <f t="shared" si="0"/>
        <v>38265</v>
      </c>
      <c r="P13" s="697">
        <f t="shared" si="1"/>
        <v>37675</v>
      </c>
      <c r="Q13" s="697">
        <f t="shared" si="2"/>
        <v>75940</v>
      </c>
      <c r="R13" s="399" t="s">
        <v>289</v>
      </c>
      <c r="S13" s="1180"/>
    </row>
    <row r="14" spans="1:28" ht="18.75" customHeight="1">
      <c r="A14" s="1161"/>
      <c r="B14" s="382" t="s">
        <v>272</v>
      </c>
      <c r="C14" s="157">
        <v>1225</v>
      </c>
      <c r="D14" s="157">
        <v>1124</v>
      </c>
      <c r="E14" s="157">
        <v>13822</v>
      </c>
      <c r="F14" s="157">
        <v>13633</v>
      </c>
      <c r="G14" s="157">
        <v>1500</v>
      </c>
      <c r="H14" s="157">
        <v>1953</v>
      </c>
      <c r="I14" s="157">
        <v>213</v>
      </c>
      <c r="J14" s="157">
        <v>343</v>
      </c>
      <c r="K14" s="157">
        <v>39</v>
      </c>
      <c r="L14" s="157">
        <v>63</v>
      </c>
      <c r="M14" s="157">
        <v>4</v>
      </c>
      <c r="N14" s="157">
        <v>6</v>
      </c>
      <c r="O14" s="697">
        <f t="shared" si="0"/>
        <v>16803</v>
      </c>
      <c r="P14" s="697">
        <f t="shared" si="1"/>
        <v>17122</v>
      </c>
      <c r="Q14" s="697">
        <f t="shared" si="2"/>
        <v>33925</v>
      </c>
      <c r="R14" s="399" t="s">
        <v>290</v>
      </c>
      <c r="S14" s="1180"/>
    </row>
    <row r="15" spans="1:28" ht="18.75" customHeight="1">
      <c r="A15" s="1161"/>
      <c r="B15" s="382" t="s">
        <v>604</v>
      </c>
      <c r="C15" s="157">
        <v>1023</v>
      </c>
      <c r="D15" s="157">
        <v>836</v>
      </c>
      <c r="E15" s="157">
        <v>10019</v>
      </c>
      <c r="F15" s="157">
        <v>10150</v>
      </c>
      <c r="G15" s="157">
        <v>1293</v>
      </c>
      <c r="H15" s="157">
        <v>1136</v>
      </c>
      <c r="I15" s="157">
        <v>237</v>
      </c>
      <c r="J15" s="157">
        <v>229</v>
      </c>
      <c r="K15" s="157">
        <v>72</v>
      </c>
      <c r="L15" s="157">
        <v>74</v>
      </c>
      <c r="M15" s="157">
        <v>22</v>
      </c>
      <c r="N15" s="157">
        <v>22</v>
      </c>
      <c r="O15" s="697">
        <f t="shared" si="0"/>
        <v>12666</v>
      </c>
      <c r="P15" s="697">
        <f t="shared" si="1"/>
        <v>12447</v>
      </c>
      <c r="Q15" s="697">
        <f t="shared" si="2"/>
        <v>25113</v>
      </c>
      <c r="R15" s="399" t="s">
        <v>291</v>
      </c>
      <c r="S15" s="1180"/>
    </row>
    <row r="16" spans="1:28" ht="18.75" customHeight="1">
      <c r="A16" s="1161"/>
      <c r="B16" s="382" t="s">
        <v>605</v>
      </c>
      <c r="C16" s="157">
        <v>1591</v>
      </c>
      <c r="D16" s="157">
        <v>1609</v>
      </c>
      <c r="E16" s="157">
        <v>19518</v>
      </c>
      <c r="F16" s="157">
        <v>18873</v>
      </c>
      <c r="G16" s="157">
        <v>1673</v>
      </c>
      <c r="H16" s="157">
        <v>1452</v>
      </c>
      <c r="I16" s="157">
        <v>293</v>
      </c>
      <c r="J16" s="157">
        <v>259</v>
      </c>
      <c r="K16" s="157">
        <v>78</v>
      </c>
      <c r="L16" s="157">
        <v>64</v>
      </c>
      <c r="M16" s="157">
        <v>22</v>
      </c>
      <c r="N16" s="157">
        <v>17</v>
      </c>
      <c r="O16" s="697">
        <f t="shared" si="0"/>
        <v>23175</v>
      </c>
      <c r="P16" s="697">
        <f t="shared" si="1"/>
        <v>22274</v>
      </c>
      <c r="Q16" s="697">
        <f t="shared" si="2"/>
        <v>45449</v>
      </c>
      <c r="R16" s="399" t="s">
        <v>292</v>
      </c>
      <c r="S16" s="1180"/>
    </row>
    <row r="17" spans="1:19" ht="18.75" customHeight="1">
      <c r="A17" s="1162"/>
      <c r="B17" s="382" t="s">
        <v>606</v>
      </c>
      <c r="C17" s="157">
        <v>1233</v>
      </c>
      <c r="D17" s="157">
        <v>1171</v>
      </c>
      <c r="E17" s="157">
        <v>13362</v>
      </c>
      <c r="F17" s="157">
        <v>13092</v>
      </c>
      <c r="G17" s="157">
        <v>1330</v>
      </c>
      <c r="H17" s="157">
        <v>1195</v>
      </c>
      <c r="I17" s="157">
        <v>229</v>
      </c>
      <c r="J17" s="157">
        <v>219</v>
      </c>
      <c r="K17" s="157">
        <v>75</v>
      </c>
      <c r="L17" s="157">
        <v>68</v>
      </c>
      <c r="M17" s="157">
        <v>9</v>
      </c>
      <c r="N17" s="157">
        <v>10</v>
      </c>
      <c r="O17" s="697">
        <f t="shared" si="0"/>
        <v>16238</v>
      </c>
      <c r="P17" s="697">
        <f t="shared" si="1"/>
        <v>15755</v>
      </c>
      <c r="Q17" s="697">
        <f t="shared" si="2"/>
        <v>31993</v>
      </c>
      <c r="R17" s="399" t="s">
        <v>293</v>
      </c>
      <c r="S17" s="1180"/>
    </row>
    <row r="18" spans="1:19" ht="18.75" customHeight="1">
      <c r="A18" s="1170" t="s">
        <v>63</v>
      </c>
      <c r="B18" s="1170"/>
      <c r="C18" s="657">
        <v>3175</v>
      </c>
      <c r="D18" s="657">
        <v>2885</v>
      </c>
      <c r="E18" s="657">
        <v>24540</v>
      </c>
      <c r="F18" s="86">
        <v>23149</v>
      </c>
      <c r="G18" s="657">
        <v>4450</v>
      </c>
      <c r="H18" s="657">
        <v>4554</v>
      </c>
      <c r="I18" s="86">
        <v>1533</v>
      </c>
      <c r="J18" s="657">
        <v>1623</v>
      </c>
      <c r="K18" s="657">
        <v>402</v>
      </c>
      <c r="L18" s="86">
        <v>504</v>
      </c>
      <c r="M18" s="86">
        <v>221</v>
      </c>
      <c r="N18" s="86">
        <v>334</v>
      </c>
      <c r="O18" s="697">
        <f t="shared" si="0"/>
        <v>34321</v>
      </c>
      <c r="P18" s="697">
        <f t="shared" si="1"/>
        <v>33049</v>
      </c>
      <c r="Q18" s="697">
        <f t="shared" si="2"/>
        <v>67370</v>
      </c>
      <c r="R18" s="1178" t="s">
        <v>297</v>
      </c>
      <c r="S18" s="1178"/>
    </row>
    <row r="19" spans="1:19" ht="18.75" customHeight="1">
      <c r="A19" s="1170" t="s">
        <v>64</v>
      </c>
      <c r="B19" s="1170"/>
      <c r="C19" s="157">
        <v>2265</v>
      </c>
      <c r="D19" s="157">
        <v>2530</v>
      </c>
      <c r="E19" s="157">
        <v>26517</v>
      </c>
      <c r="F19" s="157">
        <v>24538</v>
      </c>
      <c r="G19" s="157">
        <v>3528</v>
      </c>
      <c r="H19" s="157">
        <v>4151</v>
      </c>
      <c r="I19" s="157">
        <v>843</v>
      </c>
      <c r="J19" s="157">
        <v>873</v>
      </c>
      <c r="K19" s="157">
        <v>262</v>
      </c>
      <c r="L19" s="157">
        <v>266</v>
      </c>
      <c r="M19" s="157">
        <v>60</v>
      </c>
      <c r="N19" s="157">
        <v>42</v>
      </c>
      <c r="O19" s="697">
        <f t="shared" si="0"/>
        <v>33475</v>
      </c>
      <c r="P19" s="697">
        <f t="shared" si="1"/>
        <v>32400</v>
      </c>
      <c r="Q19" s="697">
        <f t="shared" si="2"/>
        <v>65875</v>
      </c>
      <c r="R19" s="1178" t="s">
        <v>177</v>
      </c>
      <c r="S19" s="1178"/>
    </row>
    <row r="20" spans="1:19" ht="18.75" customHeight="1">
      <c r="A20" s="1170" t="s">
        <v>65</v>
      </c>
      <c r="B20" s="1170"/>
      <c r="C20" s="157">
        <v>1311</v>
      </c>
      <c r="D20" s="157">
        <v>1400</v>
      </c>
      <c r="E20" s="157">
        <v>15548</v>
      </c>
      <c r="F20" s="157">
        <v>16143</v>
      </c>
      <c r="G20" s="157">
        <v>1975</v>
      </c>
      <c r="H20" s="157">
        <v>1845</v>
      </c>
      <c r="I20" s="157">
        <v>441</v>
      </c>
      <c r="J20" s="157">
        <v>381</v>
      </c>
      <c r="K20" s="157">
        <v>118</v>
      </c>
      <c r="L20" s="157">
        <v>149</v>
      </c>
      <c r="M20" s="157">
        <v>15</v>
      </c>
      <c r="N20" s="157">
        <v>16</v>
      </c>
      <c r="O20" s="697">
        <f t="shared" si="0"/>
        <v>19408</v>
      </c>
      <c r="P20" s="697">
        <f t="shared" si="1"/>
        <v>19934</v>
      </c>
      <c r="Q20" s="697">
        <f t="shared" si="2"/>
        <v>39342</v>
      </c>
      <c r="R20" s="1178" t="s">
        <v>178</v>
      </c>
      <c r="S20" s="1178"/>
    </row>
    <row r="21" spans="1:19" ht="18.75" customHeight="1">
      <c r="A21" s="1170" t="s">
        <v>66</v>
      </c>
      <c r="B21" s="1170"/>
      <c r="C21" s="157">
        <v>1293</v>
      </c>
      <c r="D21" s="157">
        <v>1414</v>
      </c>
      <c r="E21" s="157">
        <v>16235</v>
      </c>
      <c r="F21" s="157">
        <v>17258</v>
      </c>
      <c r="G21" s="157">
        <v>3264</v>
      </c>
      <c r="H21" s="157">
        <v>3554</v>
      </c>
      <c r="I21" s="157">
        <v>890</v>
      </c>
      <c r="J21" s="157">
        <v>952</v>
      </c>
      <c r="K21" s="157">
        <v>295</v>
      </c>
      <c r="L21" s="157">
        <v>291</v>
      </c>
      <c r="M21" s="157">
        <v>89</v>
      </c>
      <c r="N21" s="157">
        <v>83</v>
      </c>
      <c r="O21" s="697">
        <f t="shared" si="0"/>
        <v>22066</v>
      </c>
      <c r="P21" s="697">
        <f t="shared" si="1"/>
        <v>23552</v>
      </c>
      <c r="Q21" s="697">
        <f t="shared" si="2"/>
        <v>45618</v>
      </c>
      <c r="R21" s="1178" t="s">
        <v>285</v>
      </c>
      <c r="S21" s="1178"/>
    </row>
    <row r="22" spans="1:19" ht="18.75" customHeight="1">
      <c r="A22" s="1170" t="s">
        <v>133</v>
      </c>
      <c r="B22" s="1170"/>
      <c r="C22" s="157">
        <v>1157</v>
      </c>
      <c r="D22" s="157">
        <v>1162</v>
      </c>
      <c r="E22" s="157">
        <v>17389</v>
      </c>
      <c r="F22" s="157">
        <v>16293</v>
      </c>
      <c r="G22" s="157">
        <v>2184</v>
      </c>
      <c r="H22" s="157">
        <v>1971</v>
      </c>
      <c r="I22" s="157">
        <v>437</v>
      </c>
      <c r="J22" s="157">
        <v>416</v>
      </c>
      <c r="K22" s="157">
        <v>112</v>
      </c>
      <c r="L22" s="157">
        <v>93</v>
      </c>
      <c r="M22" s="157">
        <v>12</v>
      </c>
      <c r="N22" s="157">
        <v>9</v>
      </c>
      <c r="O22" s="697">
        <f t="shared" si="0"/>
        <v>21291</v>
      </c>
      <c r="P22" s="697">
        <f t="shared" si="1"/>
        <v>19944</v>
      </c>
      <c r="Q22" s="697">
        <f t="shared" si="2"/>
        <v>41235</v>
      </c>
      <c r="R22" s="1178" t="s">
        <v>853</v>
      </c>
      <c r="S22" s="1178"/>
    </row>
    <row r="23" spans="1:19" ht="18.75" customHeight="1">
      <c r="A23" s="1170" t="s">
        <v>68</v>
      </c>
      <c r="B23" s="1170"/>
      <c r="C23" s="157">
        <v>838</v>
      </c>
      <c r="D23" s="157">
        <v>735</v>
      </c>
      <c r="E23" s="157">
        <v>10674</v>
      </c>
      <c r="F23" s="157">
        <v>10284</v>
      </c>
      <c r="G23" s="157">
        <v>2335</v>
      </c>
      <c r="H23" s="157">
        <v>2159</v>
      </c>
      <c r="I23" s="157">
        <v>477</v>
      </c>
      <c r="J23" s="157">
        <v>460</v>
      </c>
      <c r="K23" s="157">
        <v>113</v>
      </c>
      <c r="L23" s="157">
        <v>132</v>
      </c>
      <c r="M23" s="157">
        <v>20</v>
      </c>
      <c r="N23" s="157">
        <v>20</v>
      </c>
      <c r="O23" s="697">
        <f t="shared" si="0"/>
        <v>14457</v>
      </c>
      <c r="P23" s="697">
        <f t="shared" si="1"/>
        <v>13790</v>
      </c>
      <c r="Q23" s="697">
        <f t="shared" si="2"/>
        <v>28247</v>
      </c>
      <c r="R23" s="1178" t="s">
        <v>287</v>
      </c>
      <c r="S23" s="1178"/>
    </row>
    <row r="24" spans="1:19" ht="18.75" customHeight="1">
      <c r="A24" s="1170" t="s">
        <v>69</v>
      </c>
      <c r="B24" s="1170"/>
      <c r="C24" s="157">
        <v>1382</v>
      </c>
      <c r="D24" s="157">
        <v>1367</v>
      </c>
      <c r="E24" s="157">
        <v>17955</v>
      </c>
      <c r="F24" s="157">
        <v>16673</v>
      </c>
      <c r="G24" s="157">
        <v>3412</v>
      </c>
      <c r="H24" s="157">
        <v>3397</v>
      </c>
      <c r="I24" s="157">
        <v>663</v>
      </c>
      <c r="J24" s="157">
        <v>724</v>
      </c>
      <c r="K24" s="157">
        <v>36</v>
      </c>
      <c r="L24" s="157">
        <v>142</v>
      </c>
      <c r="M24" s="157">
        <v>23</v>
      </c>
      <c r="N24" s="157">
        <v>31</v>
      </c>
      <c r="O24" s="697">
        <f t="shared" si="0"/>
        <v>23471</v>
      </c>
      <c r="P24" s="697">
        <f t="shared" si="1"/>
        <v>22334</v>
      </c>
      <c r="Q24" s="697">
        <f t="shared" si="2"/>
        <v>45805</v>
      </c>
      <c r="R24" s="1178" t="s">
        <v>182</v>
      </c>
      <c r="S24" s="1178"/>
    </row>
    <row r="25" spans="1:19" ht="18.75" customHeight="1">
      <c r="A25" s="1170" t="s">
        <v>70</v>
      </c>
      <c r="B25" s="1170"/>
      <c r="C25" s="157">
        <v>2802</v>
      </c>
      <c r="D25" s="157">
        <v>3170</v>
      </c>
      <c r="E25" s="157">
        <v>26125</v>
      </c>
      <c r="F25" s="157">
        <v>23632</v>
      </c>
      <c r="G25" s="157">
        <v>4719</v>
      </c>
      <c r="H25" s="157">
        <v>5519</v>
      </c>
      <c r="I25" s="157">
        <v>1134</v>
      </c>
      <c r="J25" s="157">
        <v>1145</v>
      </c>
      <c r="K25" s="157">
        <v>292</v>
      </c>
      <c r="L25" s="157">
        <v>267</v>
      </c>
      <c r="M25" s="157">
        <v>203</v>
      </c>
      <c r="N25" s="157">
        <v>141</v>
      </c>
      <c r="O25" s="697">
        <f t="shared" si="0"/>
        <v>35275</v>
      </c>
      <c r="P25" s="697">
        <f t="shared" si="1"/>
        <v>33874</v>
      </c>
      <c r="Q25" s="697">
        <f t="shared" si="2"/>
        <v>69149</v>
      </c>
      <c r="R25" s="1178" t="s">
        <v>183</v>
      </c>
      <c r="S25" s="1178"/>
    </row>
    <row r="26" spans="1:19" ht="18.75" customHeight="1">
      <c r="A26" s="1170" t="s">
        <v>71</v>
      </c>
      <c r="B26" s="1170"/>
      <c r="C26" s="157">
        <v>2151</v>
      </c>
      <c r="D26" s="157">
        <v>1582</v>
      </c>
      <c r="E26" s="157">
        <v>17980</v>
      </c>
      <c r="F26" s="157">
        <v>15699</v>
      </c>
      <c r="G26" s="157">
        <v>7879</v>
      </c>
      <c r="H26" s="157">
        <v>4466</v>
      </c>
      <c r="I26" s="157">
        <v>2230</v>
      </c>
      <c r="J26" s="157">
        <v>2777</v>
      </c>
      <c r="K26" s="157">
        <v>1330</v>
      </c>
      <c r="L26" s="157">
        <v>1255</v>
      </c>
      <c r="M26" s="157">
        <v>901</v>
      </c>
      <c r="N26" s="157">
        <v>875</v>
      </c>
      <c r="O26" s="697">
        <f t="shared" si="0"/>
        <v>32471</v>
      </c>
      <c r="P26" s="697">
        <f t="shared" si="1"/>
        <v>26654</v>
      </c>
      <c r="Q26" s="697">
        <f t="shared" si="2"/>
        <v>59125</v>
      </c>
      <c r="R26" s="1178" t="s">
        <v>671</v>
      </c>
      <c r="S26" s="1178"/>
    </row>
    <row r="27" spans="1:19" ht="18.75" customHeight="1" thickBot="1">
      <c r="A27" s="1191" t="s">
        <v>72</v>
      </c>
      <c r="B27" s="1191"/>
      <c r="C27" s="663">
        <v>2644</v>
      </c>
      <c r="D27" s="663">
        <v>2506</v>
      </c>
      <c r="E27" s="663">
        <v>35556</v>
      </c>
      <c r="F27" s="663">
        <v>37680</v>
      </c>
      <c r="G27" s="663">
        <v>5212</v>
      </c>
      <c r="H27" s="663">
        <v>6382</v>
      </c>
      <c r="I27" s="663">
        <v>1171</v>
      </c>
      <c r="J27" s="663">
        <v>1250</v>
      </c>
      <c r="K27" s="663">
        <v>372</v>
      </c>
      <c r="L27" s="663">
        <v>332</v>
      </c>
      <c r="M27" s="663">
        <v>120</v>
      </c>
      <c r="N27" s="663">
        <v>70</v>
      </c>
      <c r="O27" s="662">
        <f t="shared" si="0"/>
        <v>45075</v>
      </c>
      <c r="P27" s="662">
        <f t="shared" si="1"/>
        <v>48220</v>
      </c>
      <c r="Q27" s="662">
        <f t="shared" si="2"/>
        <v>93295</v>
      </c>
      <c r="R27" s="1267" t="s">
        <v>327</v>
      </c>
      <c r="S27" s="1267"/>
    </row>
    <row r="28" spans="1:19" ht="18.75" customHeight="1" thickBot="1">
      <c r="A28" s="1174" t="s">
        <v>32</v>
      </c>
      <c r="B28" s="1174"/>
      <c r="C28" s="661">
        <f>SUM(C8:C27)</f>
        <v>41377</v>
      </c>
      <c r="D28" s="661">
        <f t="shared" ref="D28:Q28" si="3">SUM(D8:D27)</f>
        <v>39228</v>
      </c>
      <c r="E28" s="661">
        <f t="shared" si="3"/>
        <v>416192</v>
      </c>
      <c r="F28" s="661">
        <f t="shared" si="3"/>
        <v>404191</v>
      </c>
      <c r="G28" s="661">
        <f t="shared" si="3"/>
        <v>63695</v>
      </c>
      <c r="H28" s="661">
        <f t="shared" si="3"/>
        <v>61920</v>
      </c>
      <c r="I28" s="661">
        <f t="shared" si="3"/>
        <v>16248</v>
      </c>
      <c r="J28" s="661">
        <f t="shared" si="3"/>
        <v>16559</v>
      </c>
      <c r="K28" s="661">
        <f t="shared" si="3"/>
        <v>5652</v>
      </c>
      <c r="L28" s="661">
        <f t="shared" si="3"/>
        <v>5690</v>
      </c>
      <c r="M28" s="661">
        <f t="shared" si="3"/>
        <v>2302</v>
      </c>
      <c r="N28" s="661">
        <f t="shared" si="3"/>
        <v>2126</v>
      </c>
      <c r="O28" s="661">
        <f t="shared" si="3"/>
        <v>545466</v>
      </c>
      <c r="P28" s="661">
        <f t="shared" si="3"/>
        <v>529714</v>
      </c>
      <c r="Q28" s="661">
        <f t="shared" si="3"/>
        <v>1075180</v>
      </c>
      <c r="R28" s="1175" t="s">
        <v>169</v>
      </c>
      <c r="S28" s="1175"/>
    </row>
    <row r="29" spans="1:19" ht="13.5" thickTop="1">
      <c r="C29" s="171"/>
      <c r="D29" s="171"/>
      <c r="E29" s="171"/>
      <c r="F29" s="171"/>
      <c r="G29" s="171"/>
      <c r="H29" s="171"/>
      <c r="I29" s="171"/>
      <c r="J29" s="171"/>
      <c r="K29" s="171"/>
      <c r="L29" s="171"/>
      <c r="M29" s="171"/>
      <c r="N29" s="171"/>
      <c r="O29" s="171"/>
      <c r="P29" s="171"/>
      <c r="Q29" s="171"/>
      <c r="R29" s="332"/>
      <c r="S29" s="332"/>
    </row>
    <row r="30" spans="1:19">
      <c r="C30" s="171"/>
      <c r="D30" s="171"/>
      <c r="E30" s="171"/>
      <c r="F30" s="171"/>
      <c r="G30" s="171"/>
      <c r="H30" s="171"/>
      <c r="I30" s="171"/>
      <c r="J30" s="171"/>
      <c r="K30" s="171"/>
      <c r="L30" s="171"/>
      <c r="M30" s="171"/>
      <c r="N30" s="171"/>
      <c r="O30" s="171"/>
      <c r="P30" s="171"/>
      <c r="Q30" s="171"/>
    </row>
    <row r="31" spans="1:19">
      <c r="C31" s="171"/>
      <c r="D31" s="171"/>
      <c r="E31" s="171"/>
      <c r="F31" s="171"/>
      <c r="G31" s="171"/>
      <c r="H31" s="171"/>
      <c r="I31" s="171"/>
      <c r="J31" s="171"/>
      <c r="K31" s="171"/>
      <c r="L31" s="171"/>
      <c r="M31" s="171"/>
      <c r="N31" s="171"/>
      <c r="O31" s="171"/>
      <c r="P31" s="171"/>
      <c r="Q31" s="171"/>
    </row>
    <row r="32" spans="1:19">
      <c r="C32" s="171"/>
      <c r="D32" s="171"/>
      <c r="E32" s="171"/>
      <c r="F32" s="171"/>
      <c r="G32" s="171"/>
      <c r="H32" s="171"/>
      <c r="I32" s="171"/>
      <c r="J32" s="171"/>
      <c r="K32" s="171"/>
      <c r="L32" s="171"/>
      <c r="M32" s="171"/>
      <c r="N32" s="171"/>
      <c r="O32" s="171"/>
      <c r="P32" s="171"/>
      <c r="Q32" s="171"/>
    </row>
    <row r="33" spans="3:17">
      <c r="C33" s="171"/>
      <c r="D33" s="171"/>
      <c r="E33" s="171"/>
      <c r="F33" s="171"/>
      <c r="G33" s="171"/>
      <c r="H33" s="171"/>
      <c r="I33" s="171"/>
      <c r="J33" s="171"/>
      <c r="K33" s="171"/>
      <c r="L33" s="171"/>
      <c r="M33" s="171"/>
      <c r="N33" s="171"/>
      <c r="O33" s="171"/>
      <c r="P33" s="171"/>
      <c r="Q33" s="171"/>
    </row>
    <row r="34" spans="3:17">
      <c r="C34" s="171"/>
      <c r="D34" s="171"/>
      <c r="E34" s="171"/>
      <c r="F34" s="171"/>
      <c r="G34" s="171"/>
      <c r="H34" s="171"/>
      <c r="I34" s="171"/>
      <c r="J34" s="171"/>
      <c r="K34" s="171"/>
      <c r="L34" s="171"/>
      <c r="M34" s="171"/>
      <c r="N34" s="171"/>
      <c r="O34" s="171"/>
      <c r="P34" s="171"/>
      <c r="Q34" s="171"/>
    </row>
    <row r="35" spans="3:17">
      <c r="C35" s="171"/>
      <c r="D35" s="171"/>
      <c r="E35" s="171"/>
      <c r="F35" s="171"/>
      <c r="G35" s="171"/>
      <c r="H35" s="171"/>
      <c r="I35" s="171"/>
      <c r="J35" s="171"/>
      <c r="K35" s="171"/>
      <c r="L35" s="171"/>
      <c r="M35" s="171"/>
      <c r="N35" s="171"/>
      <c r="O35" s="171"/>
      <c r="P35" s="171"/>
      <c r="Q35" s="171"/>
    </row>
    <row r="36" spans="3:17">
      <c r="C36" s="171"/>
      <c r="D36" s="171"/>
      <c r="E36" s="171"/>
      <c r="F36" s="171"/>
      <c r="G36" s="171"/>
      <c r="H36" s="171"/>
      <c r="I36" s="171"/>
      <c r="J36" s="171"/>
      <c r="K36" s="171"/>
      <c r="L36" s="171"/>
      <c r="M36" s="171"/>
      <c r="N36" s="171"/>
      <c r="O36" s="171"/>
      <c r="P36" s="171"/>
      <c r="Q36" s="171"/>
    </row>
    <row r="37" spans="3:17">
      <c r="C37" s="171"/>
      <c r="D37" s="171"/>
      <c r="E37" s="171"/>
      <c r="F37" s="171"/>
      <c r="G37" s="171"/>
      <c r="H37" s="171"/>
      <c r="I37" s="171"/>
      <c r="J37" s="171"/>
      <c r="K37" s="171"/>
      <c r="L37" s="171"/>
      <c r="M37" s="171"/>
      <c r="N37" s="171"/>
      <c r="O37" s="171"/>
      <c r="P37" s="171"/>
      <c r="Q37" s="171"/>
    </row>
    <row r="38" spans="3:17">
      <c r="C38" s="171"/>
      <c r="D38" s="171"/>
      <c r="E38" s="171"/>
      <c r="F38" s="171"/>
      <c r="G38" s="171"/>
      <c r="H38" s="171"/>
      <c r="I38" s="171"/>
      <c r="J38" s="171"/>
      <c r="K38" s="171"/>
      <c r="L38" s="171"/>
      <c r="M38" s="171"/>
      <c r="N38" s="171"/>
      <c r="O38" s="171"/>
      <c r="P38" s="171"/>
      <c r="Q38" s="171"/>
    </row>
    <row r="39" spans="3:17">
      <c r="C39" s="171"/>
      <c r="D39" s="171"/>
      <c r="E39" s="171"/>
      <c r="F39" s="171"/>
      <c r="G39" s="171"/>
      <c r="H39" s="171"/>
      <c r="I39" s="171"/>
      <c r="J39" s="171"/>
      <c r="K39" s="171"/>
      <c r="L39" s="171"/>
      <c r="M39" s="171"/>
      <c r="N39" s="171"/>
      <c r="O39" s="171"/>
      <c r="P39" s="171"/>
      <c r="Q39" s="171"/>
    </row>
    <row r="40" spans="3:17">
      <c r="C40" s="171"/>
      <c r="D40" s="171"/>
      <c r="E40" s="171"/>
      <c r="F40" s="171"/>
      <c r="G40" s="171"/>
      <c r="H40" s="171"/>
      <c r="I40" s="171"/>
      <c r="J40" s="171"/>
      <c r="K40" s="171"/>
      <c r="L40" s="171"/>
      <c r="M40" s="171"/>
      <c r="N40" s="171"/>
      <c r="O40" s="171"/>
      <c r="P40" s="171"/>
      <c r="Q40" s="171"/>
    </row>
    <row r="41" spans="3:17">
      <c r="C41" s="171"/>
      <c r="D41" s="171"/>
      <c r="E41" s="171"/>
      <c r="F41" s="171"/>
      <c r="G41" s="171"/>
      <c r="H41" s="171"/>
      <c r="I41" s="171"/>
      <c r="J41" s="171"/>
      <c r="K41" s="171"/>
      <c r="L41" s="171"/>
      <c r="M41" s="171"/>
      <c r="N41" s="171"/>
      <c r="O41" s="171"/>
      <c r="P41" s="171"/>
      <c r="Q41" s="171"/>
    </row>
    <row r="42" spans="3:17">
      <c r="C42" s="171"/>
      <c r="D42" s="171"/>
      <c r="E42" s="171"/>
      <c r="F42" s="171"/>
      <c r="G42" s="171"/>
      <c r="H42" s="171"/>
      <c r="I42" s="171"/>
      <c r="J42" s="171"/>
      <c r="K42" s="171"/>
      <c r="L42" s="171"/>
      <c r="M42" s="171"/>
      <c r="N42" s="171"/>
      <c r="O42" s="171"/>
      <c r="P42" s="171"/>
      <c r="Q42" s="171"/>
    </row>
    <row r="43" spans="3:17">
      <c r="C43" s="171"/>
      <c r="D43" s="171"/>
      <c r="E43" s="171"/>
      <c r="F43" s="171"/>
      <c r="G43" s="171"/>
      <c r="H43" s="171"/>
      <c r="I43" s="171"/>
      <c r="J43" s="171"/>
      <c r="K43" s="171"/>
      <c r="L43" s="171"/>
      <c r="M43" s="171"/>
      <c r="N43" s="171"/>
      <c r="O43" s="171"/>
      <c r="P43" s="171"/>
      <c r="Q43" s="171"/>
    </row>
    <row r="44" spans="3:17">
      <c r="C44" s="171"/>
      <c r="D44" s="171"/>
      <c r="E44" s="171"/>
      <c r="F44" s="171"/>
      <c r="G44" s="171"/>
      <c r="H44" s="171"/>
      <c r="I44" s="171"/>
      <c r="J44" s="171"/>
      <c r="K44" s="171"/>
      <c r="L44" s="171"/>
      <c r="M44" s="171"/>
      <c r="N44" s="171"/>
      <c r="O44" s="171"/>
      <c r="P44" s="171"/>
      <c r="Q44" s="171"/>
    </row>
    <row r="45" spans="3:17">
      <c r="C45" s="171"/>
      <c r="D45" s="171"/>
      <c r="E45" s="171"/>
      <c r="F45" s="171"/>
      <c r="G45" s="171"/>
      <c r="H45" s="171"/>
      <c r="I45" s="171"/>
      <c r="J45" s="171"/>
      <c r="K45" s="171"/>
      <c r="L45" s="171"/>
      <c r="M45" s="171"/>
      <c r="N45" s="171"/>
      <c r="O45" s="171"/>
      <c r="P45" s="171"/>
      <c r="Q45" s="171"/>
    </row>
    <row r="46" spans="3:17">
      <c r="C46" s="171"/>
      <c r="D46" s="171"/>
      <c r="E46" s="171"/>
      <c r="F46" s="171"/>
      <c r="G46" s="171"/>
      <c r="H46" s="171"/>
      <c r="I46" s="171"/>
      <c r="J46" s="171"/>
      <c r="K46" s="171"/>
      <c r="L46" s="171"/>
      <c r="M46" s="171"/>
      <c r="N46" s="171"/>
      <c r="O46" s="171"/>
      <c r="P46" s="171"/>
      <c r="Q46" s="171"/>
    </row>
    <row r="47" spans="3:17">
      <c r="C47" s="171"/>
      <c r="D47" s="171"/>
      <c r="E47" s="171"/>
      <c r="F47" s="171"/>
      <c r="G47" s="171"/>
      <c r="H47" s="171"/>
      <c r="I47" s="171"/>
      <c r="J47" s="171"/>
      <c r="K47" s="171"/>
      <c r="L47" s="171"/>
      <c r="M47" s="171"/>
      <c r="N47" s="171"/>
      <c r="O47" s="171"/>
      <c r="P47" s="171"/>
      <c r="Q47" s="171"/>
    </row>
    <row r="115" spans="3:15">
      <c r="C115" s="142"/>
      <c r="D115" s="142"/>
      <c r="E115" s="142"/>
      <c r="F115" s="142"/>
      <c r="G115" s="142"/>
      <c r="H115" s="142"/>
      <c r="I115" s="142"/>
      <c r="J115" s="142"/>
      <c r="K115" s="142"/>
      <c r="L115" s="142"/>
      <c r="M115" s="142"/>
      <c r="N115" s="142"/>
      <c r="O115" s="142"/>
    </row>
    <row r="116" spans="3:15">
      <c r="C116" s="142"/>
      <c r="D116" s="142"/>
      <c r="E116" s="142"/>
      <c r="F116" s="142"/>
      <c r="G116" s="142"/>
      <c r="H116" s="142"/>
      <c r="I116" s="142"/>
      <c r="J116" s="142"/>
      <c r="K116" s="142"/>
      <c r="L116" s="142"/>
      <c r="M116" s="142"/>
      <c r="N116" s="142"/>
      <c r="O116" s="142"/>
    </row>
    <row r="117" spans="3:15">
      <c r="C117" s="142"/>
      <c r="D117" s="142"/>
      <c r="E117" s="142"/>
      <c r="F117" s="142"/>
      <c r="G117" s="142"/>
      <c r="H117" s="142"/>
      <c r="I117" s="142"/>
      <c r="J117" s="142"/>
      <c r="K117" s="142"/>
      <c r="L117" s="142"/>
      <c r="M117" s="142"/>
      <c r="N117" s="142"/>
      <c r="O117" s="142"/>
    </row>
    <row r="118" spans="3:15">
      <c r="C118" s="142"/>
      <c r="D118" s="142"/>
      <c r="E118" s="142"/>
      <c r="F118" s="142"/>
      <c r="G118" s="142"/>
      <c r="H118" s="142"/>
      <c r="I118" s="142"/>
      <c r="J118" s="142"/>
      <c r="K118" s="142"/>
      <c r="L118" s="142"/>
      <c r="M118" s="142"/>
      <c r="N118" s="142"/>
      <c r="O118" s="142"/>
    </row>
  </sheetData>
  <protectedRanges>
    <protectedRange sqref="C9:N18" name="نطاق1"/>
    <protectedRange sqref="C19:N27" name="نطاق1_1"/>
  </protectedRanges>
  <mergeCells count="52">
    <mergeCell ref="A1:S1"/>
    <mergeCell ref="R8:S8"/>
    <mergeCell ref="A26:B26"/>
    <mergeCell ref="R26:S26"/>
    <mergeCell ref="A27:B27"/>
    <mergeCell ref="R27:S27"/>
    <mergeCell ref="A20:B20"/>
    <mergeCell ref="R20:S20"/>
    <mergeCell ref="A21:B21"/>
    <mergeCell ref="R21:S21"/>
    <mergeCell ref="A22:B22"/>
    <mergeCell ref="R22:S22"/>
    <mergeCell ref="A12:A17"/>
    <mergeCell ref="S12:S17"/>
    <mergeCell ref="A18:B18"/>
    <mergeCell ref="R18:S18"/>
    <mergeCell ref="A19:B19"/>
    <mergeCell ref="A28:B28"/>
    <mergeCell ref="R28:S28"/>
    <mergeCell ref="A23:B23"/>
    <mergeCell ref="R23:S23"/>
    <mergeCell ref="A24:B24"/>
    <mergeCell ref="R24:S24"/>
    <mergeCell ref="A25:B25"/>
    <mergeCell ref="R25:S25"/>
    <mergeCell ref="R19:S19"/>
    <mergeCell ref="R9:S9"/>
    <mergeCell ref="A10:B10"/>
    <mergeCell ref="R10:S10"/>
    <mergeCell ref="A11:B11"/>
    <mergeCell ref="R11:S11"/>
    <mergeCell ref="K5:L5"/>
    <mergeCell ref="M5:N5"/>
    <mergeCell ref="O5:Q5"/>
    <mergeCell ref="A9:B9"/>
    <mergeCell ref="A8:B8"/>
    <mergeCell ref="A2:S2"/>
    <mergeCell ref="A3:C3"/>
    <mergeCell ref="R3:S3"/>
    <mergeCell ref="A4:B7"/>
    <mergeCell ref="C4:D4"/>
    <mergeCell ref="E4:F4"/>
    <mergeCell ref="G4:H4"/>
    <mergeCell ref="I4:J4"/>
    <mergeCell ref="K4:L4"/>
    <mergeCell ref="M4:N4"/>
    <mergeCell ref="O4:Q4"/>
    <mergeCell ref="R4:S7"/>
    <mergeCell ref="C5:D5"/>
    <mergeCell ref="E5:F5"/>
    <mergeCell ref="G5:H5"/>
    <mergeCell ref="I5:J5"/>
  </mergeCells>
  <printOptions horizontalCentered="1"/>
  <pageMargins left="1" right="1" top="1" bottom="1" header="1" footer="1"/>
  <pageSetup paperSize="9" scale="80" firstPageNumber="34" orientation="landscape" useFirstPageNumber="1" verticalDpi="12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theme="9" tint="-0.499984740745262"/>
  </sheetPr>
  <dimension ref="A1:S120"/>
  <sheetViews>
    <sheetView rightToLeft="1" view="pageBreakPreview" zoomScale="70" zoomScaleSheetLayoutView="70" workbookViewId="0">
      <selection activeCell="AC4" sqref="AC4:AE4"/>
    </sheetView>
  </sheetViews>
  <sheetFormatPr defaultRowHeight="12.75"/>
  <cols>
    <col min="1" max="1" width="4.28515625" style="82" customWidth="1"/>
    <col min="2" max="2" width="10.5703125" style="82" customWidth="1"/>
    <col min="3" max="3" width="8.7109375" style="82" customWidth="1"/>
    <col min="4" max="4" width="9" style="82" customWidth="1"/>
    <col min="5" max="5" width="8.42578125" style="82" customWidth="1"/>
    <col min="6" max="6" width="9.28515625" style="82" customWidth="1"/>
    <col min="7" max="7" width="8.7109375" style="82" customWidth="1"/>
    <col min="8" max="8" width="9.5703125" style="82" customWidth="1"/>
    <col min="9" max="9" width="8.28515625" style="82" customWidth="1"/>
    <col min="10" max="10" width="9" style="82" customWidth="1"/>
    <col min="11" max="13" width="9.28515625" style="82" customWidth="1"/>
    <col min="14" max="14" width="8.28515625" style="82" customWidth="1"/>
    <col min="15" max="15" width="10.42578125" style="82" customWidth="1"/>
    <col min="16" max="16" width="10.28515625" style="82" customWidth="1"/>
    <col min="17" max="17" width="10" style="82" customWidth="1"/>
    <col min="18" max="18" width="14.5703125" style="82" customWidth="1"/>
    <col min="19" max="19" width="3.5703125" style="82" customWidth="1"/>
    <col min="20" max="16384" width="9.140625" style="82"/>
  </cols>
  <sheetData>
    <row r="1" spans="1:19" ht="29.25" customHeight="1">
      <c r="A1" s="1152" t="s">
        <v>1220</v>
      </c>
      <c r="B1" s="1152"/>
      <c r="C1" s="1152"/>
      <c r="D1" s="1152"/>
      <c r="E1" s="1152"/>
      <c r="F1" s="1152"/>
      <c r="G1" s="1152"/>
      <c r="H1" s="1152"/>
      <c r="I1" s="1152"/>
      <c r="J1" s="1152"/>
      <c r="K1" s="1152"/>
      <c r="L1" s="1152"/>
      <c r="M1" s="1152"/>
      <c r="N1" s="1152"/>
      <c r="O1" s="1152"/>
      <c r="P1" s="1152"/>
      <c r="Q1" s="1152"/>
      <c r="R1" s="1152"/>
      <c r="S1" s="1152"/>
    </row>
    <row r="2" spans="1:19" ht="21" customHeight="1">
      <c r="A2" s="1193" t="s">
        <v>1007</v>
      </c>
      <c r="B2" s="1193"/>
      <c r="C2" s="1193"/>
      <c r="D2" s="1193"/>
      <c r="E2" s="1193"/>
      <c r="F2" s="1193"/>
      <c r="G2" s="1193"/>
      <c r="H2" s="1193"/>
      <c r="I2" s="1193"/>
      <c r="J2" s="1193"/>
      <c r="K2" s="1193"/>
      <c r="L2" s="1193"/>
      <c r="M2" s="1193"/>
      <c r="N2" s="1193"/>
      <c r="O2" s="1193"/>
      <c r="P2" s="1193"/>
      <c r="Q2" s="1193"/>
      <c r="R2" s="1193"/>
      <c r="S2" s="1193"/>
    </row>
    <row r="3" spans="1:19" s="201" customFormat="1" ht="22.5" customHeight="1" thickBot="1">
      <c r="A3" s="1176" t="s">
        <v>931</v>
      </c>
      <c r="B3" s="1176"/>
      <c r="C3" s="450"/>
      <c r="D3" s="450"/>
      <c r="E3" s="450"/>
      <c r="F3" s="450"/>
      <c r="G3" s="450"/>
      <c r="H3" s="450"/>
      <c r="I3" s="450"/>
      <c r="J3" s="450"/>
      <c r="K3" s="450"/>
      <c r="L3" s="450"/>
      <c r="M3" s="450"/>
      <c r="N3" s="450"/>
      <c r="O3" s="450"/>
      <c r="P3" s="450"/>
      <c r="Q3" s="450"/>
      <c r="R3" s="1154" t="s">
        <v>728</v>
      </c>
      <c r="S3" s="1154"/>
    </row>
    <row r="4" spans="1:19" ht="20.100000000000001" customHeight="1" thickTop="1">
      <c r="A4" s="1302" t="s">
        <v>40</v>
      </c>
      <c r="B4" s="1302"/>
      <c r="C4" s="1188" t="s">
        <v>93</v>
      </c>
      <c r="D4" s="1188"/>
      <c r="E4" s="1188" t="s">
        <v>98</v>
      </c>
      <c r="F4" s="1188"/>
      <c r="G4" s="1188" t="s">
        <v>95</v>
      </c>
      <c r="H4" s="1188"/>
      <c r="I4" s="1188" t="s">
        <v>96</v>
      </c>
      <c r="J4" s="1188"/>
      <c r="K4" s="1188" t="s">
        <v>97</v>
      </c>
      <c r="L4" s="1188"/>
      <c r="M4" s="1188" t="s">
        <v>31</v>
      </c>
      <c r="N4" s="1188"/>
      <c r="O4" s="1155" t="s">
        <v>32</v>
      </c>
      <c r="P4" s="1155"/>
      <c r="Q4" s="1155"/>
      <c r="R4" s="1302" t="s">
        <v>168</v>
      </c>
      <c r="S4" s="1302"/>
    </row>
    <row r="5" spans="1:19" ht="20.100000000000001" customHeight="1">
      <c r="A5" s="1205"/>
      <c r="B5" s="1205"/>
      <c r="C5" s="1165" t="s">
        <v>240</v>
      </c>
      <c r="D5" s="1165"/>
      <c r="E5" s="1165" t="s">
        <v>234</v>
      </c>
      <c r="F5" s="1165"/>
      <c r="G5" s="1165" t="s">
        <v>241</v>
      </c>
      <c r="H5" s="1165"/>
      <c r="I5" s="1165" t="s">
        <v>236</v>
      </c>
      <c r="J5" s="1165"/>
      <c r="K5" s="1165" t="s">
        <v>242</v>
      </c>
      <c r="L5" s="1165"/>
      <c r="M5" s="1165" t="s">
        <v>239</v>
      </c>
      <c r="N5" s="1165"/>
      <c r="O5" s="1167" t="s">
        <v>169</v>
      </c>
      <c r="P5" s="1167"/>
      <c r="Q5" s="1167"/>
      <c r="R5" s="1205"/>
      <c r="S5" s="1205"/>
    </row>
    <row r="6" spans="1:19" ht="20.100000000000001" customHeight="1">
      <c r="A6" s="1205"/>
      <c r="B6" s="1205"/>
      <c r="C6" s="706" t="s">
        <v>33</v>
      </c>
      <c r="D6" s="706" t="s">
        <v>34</v>
      </c>
      <c r="E6" s="706" t="s">
        <v>33</v>
      </c>
      <c r="F6" s="706" t="s">
        <v>34</v>
      </c>
      <c r="G6" s="706" t="s">
        <v>33</v>
      </c>
      <c r="H6" s="706" t="s">
        <v>34</v>
      </c>
      <c r="I6" s="706" t="s">
        <v>33</v>
      </c>
      <c r="J6" s="706" t="s">
        <v>34</v>
      </c>
      <c r="K6" s="706" t="s">
        <v>33</v>
      </c>
      <c r="L6" s="706" t="s">
        <v>34</v>
      </c>
      <c r="M6" s="706" t="s">
        <v>33</v>
      </c>
      <c r="N6" s="706" t="s">
        <v>34</v>
      </c>
      <c r="O6" s="706" t="s">
        <v>33</v>
      </c>
      <c r="P6" s="706" t="s">
        <v>34</v>
      </c>
      <c r="Q6" s="706" t="s">
        <v>35</v>
      </c>
      <c r="R6" s="1205"/>
      <c r="S6" s="1205"/>
    </row>
    <row r="7" spans="1:19" ht="20.100000000000001" customHeight="1" thickBot="1">
      <c r="A7" s="1205"/>
      <c r="B7" s="1205"/>
      <c r="C7" s="707" t="s">
        <v>173</v>
      </c>
      <c r="D7" s="707" t="s">
        <v>172</v>
      </c>
      <c r="E7" s="707" t="s">
        <v>173</v>
      </c>
      <c r="F7" s="707" t="s">
        <v>172</v>
      </c>
      <c r="G7" s="707" t="s">
        <v>173</v>
      </c>
      <c r="H7" s="707" t="s">
        <v>172</v>
      </c>
      <c r="I7" s="707" t="s">
        <v>173</v>
      </c>
      <c r="J7" s="707" t="s">
        <v>172</v>
      </c>
      <c r="K7" s="707" t="s">
        <v>173</v>
      </c>
      <c r="L7" s="707" t="s">
        <v>172</v>
      </c>
      <c r="M7" s="707" t="s">
        <v>173</v>
      </c>
      <c r="N7" s="707" t="s">
        <v>172</v>
      </c>
      <c r="O7" s="707" t="s">
        <v>173</v>
      </c>
      <c r="P7" s="707" t="s">
        <v>172</v>
      </c>
      <c r="Q7" s="707" t="s">
        <v>169</v>
      </c>
      <c r="R7" s="1205"/>
      <c r="S7" s="1205"/>
    </row>
    <row r="8" spans="1:19" ht="20.25" customHeight="1">
      <c r="A8" s="947" t="s">
        <v>52</v>
      </c>
      <c r="B8" s="947"/>
      <c r="C8" s="329">
        <f>صباحي47!C8+مسائي48!C8</f>
        <v>63190</v>
      </c>
      <c r="D8" s="329">
        <f>صباحي47!D8+مسائي48!D8</f>
        <v>59533</v>
      </c>
      <c r="E8" s="329">
        <f>صباحي47!E8+مسائي48!E8</f>
        <v>60721</v>
      </c>
      <c r="F8" s="329">
        <f>صباحي47!F8+مسائي48!F8</f>
        <v>57552</v>
      </c>
      <c r="G8" s="329">
        <f>صباحي47!G8+مسائي48!G8</f>
        <v>56220</v>
      </c>
      <c r="H8" s="329">
        <f>صباحي47!H8+مسائي48!H8</f>
        <v>53250</v>
      </c>
      <c r="I8" s="329">
        <f>صباحي47!I8+مسائي48!I8</f>
        <v>49646</v>
      </c>
      <c r="J8" s="329">
        <f>صباحي47!J8+مسائي48!J8</f>
        <v>45719</v>
      </c>
      <c r="K8" s="329">
        <f>صباحي47!K8+مسائي48!K8</f>
        <v>47631</v>
      </c>
      <c r="L8" s="329">
        <f>صباحي47!L8+مسائي48!L8</f>
        <v>37957</v>
      </c>
      <c r="M8" s="329">
        <f>صباحي47!M8+مسائي48!M8</f>
        <v>40739</v>
      </c>
      <c r="N8" s="329">
        <f>صباحي47!N8+مسائي48!N8</f>
        <v>29452</v>
      </c>
      <c r="O8" s="329">
        <f>SUM(C8,E8,G8,I8,K8,M8)</f>
        <v>318147</v>
      </c>
      <c r="P8" s="329">
        <f>SUM(D8,F8,H8,J8,L8,N8)</f>
        <v>283463</v>
      </c>
      <c r="Q8" s="329">
        <f>SUM(O8:P8)</f>
        <v>601610</v>
      </c>
      <c r="R8" s="1347" t="s">
        <v>583</v>
      </c>
      <c r="S8" s="1347"/>
    </row>
    <row r="9" spans="1:19" ht="20.25" customHeight="1">
      <c r="A9" s="1170" t="s">
        <v>53</v>
      </c>
      <c r="B9" s="1170"/>
      <c r="C9" s="699">
        <f>صباحي47!C9+مسائي48!C9</f>
        <v>36711</v>
      </c>
      <c r="D9" s="699">
        <f>صباحي47!D9+مسائي48!D9</f>
        <v>33321</v>
      </c>
      <c r="E9" s="699">
        <f>صباحي47!E9+مسائي48!E9</f>
        <v>32390</v>
      </c>
      <c r="F9" s="699">
        <f>صباحي47!F9+مسائي48!F9</f>
        <v>30372</v>
      </c>
      <c r="G9" s="699">
        <f>صباحي47!G9+مسائي48!G9</f>
        <v>31488</v>
      </c>
      <c r="H9" s="699">
        <f>صباحي47!H9+مسائي48!H9</f>
        <v>28895</v>
      </c>
      <c r="I9" s="699">
        <f>صباحي47!I9+مسائي48!I9</f>
        <v>31305</v>
      </c>
      <c r="J9" s="699">
        <f>صباحي47!J9+مسائي48!J9</f>
        <v>28410</v>
      </c>
      <c r="K9" s="699">
        <f>صباحي47!K9+مسائي48!K9</f>
        <v>29097</v>
      </c>
      <c r="L9" s="699">
        <f>صباحي47!L9+مسائي48!L9</f>
        <v>25170</v>
      </c>
      <c r="M9" s="699">
        <f>صباحي47!M9+مسائي48!M9</f>
        <v>21177</v>
      </c>
      <c r="N9" s="699">
        <f>صباحي47!N9+مسائي48!N9</f>
        <v>17287</v>
      </c>
      <c r="O9" s="699">
        <f t="shared" ref="O9:O27" si="0">SUM(C9,E9,G9,I9,K9,M9)</f>
        <v>182168</v>
      </c>
      <c r="P9" s="699">
        <f t="shared" ref="P9:P27" si="1">SUM(D9,F9,H9,J9,L9,N9)</f>
        <v>163455</v>
      </c>
      <c r="Q9" s="699">
        <f t="shared" ref="Q9:Q27" si="2">SUM(O9:P9)</f>
        <v>345623</v>
      </c>
      <c r="R9" s="1186" t="s">
        <v>284</v>
      </c>
      <c r="S9" s="1186"/>
    </row>
    <row r="10" spans="1:19" ht="20.25" customHeight="1">
      <c r="A10" s="1170" t="s">
        <v>54</v>
      </c>
      <c r="B10" s="1170"/>
      <c r="C10" s="699">
        <f>صباحي47!C10+مسائي48!C10</f>
        <v>24612</v>
      </c>
      <c r="D10" s="699">
        <f>صباحي47!D10+مسائي48!D10</f>
        <v>23825</v>
      </c>
      <c r="E10" s="699">
        <f>صباحي47!E10+مسائي48!E10</f>
        <v>24617</v>
      </c>
      <c r="F10" s="699">
        <f>صباحي47!F10+مسائي48!F10</f>
        <v>23621</v>
      </c>
      <c r="G10" s="699">
        <f>صباحي47!G10+مسائي48!G10</f>
        <v>24854</v>
      </c>
      <c r="H10" s="699">
        <f>صباحي47!H10+مسائي48!H10</f>
        <v>23431</v>
      </c>
      <c r="I10" s="699">
        <f>صباحي47!I10+مسائي48!I10</f>
        <v>22449</v>
      </c>
      <c r="J10" s="699">
        <f>صباحي47!J10+مسائي48!J10</f>
        <v>20766</v>
      </c>
      <c r="K10" s="699">
        <f>صباحي47!K10+مسائي48!K10</f>
        <v>22725</v>
      </c>
      <c r="L10" s="699">
        <f>صباحي47!L10+مسائي48!L10</f>
        <v>19770</v>
      </c>
      <c r="M10" s="699">
        <f>صباحي47!M10+مسائي48!M10</f>
        <v>18034</v>
      </c>
      <c r="N10" s="699">
        <f>صباحي47!N10+مسائي48!N10</f>
        <v>15382</v>
      </c>
      <c r="O10" s="699">
        <f t="shared" si="0"/>
        <v>137291</v>
      </c>
      <c r="P10" s="699">
        <f t="shared" si="1"/>
        <v>126795</v>
      </c>
      <c r="Q10" s="699">
        <f t="shared" si="2"/>
        <v>264086</v>
      </c>
      <c r="R10" s="1187" t="s">
        <v>175</v>
      </c>
      <c r="S10" s="1187"/>
    </row>
    <row r="11" spans="1:19" ht="20.25" customHeight="1">
      <c r="A11" s="1170" t="s">
        <v>55</v>
      </c>
      <c r="B11" s="1170"/>
      <c r="C11" s="699">
        <f>صباحي47!C11+مسائي48!C11</f>
        <v>28171</v>
      </c>
      <c r="D11" s="699">
        <f>صباحي47!D11+مسائي48!D11</f>
        <v>27021</v>
      </c>
      <c r="E11" s="699">
        <f>صباحي47!E11+مسائي48!E11</f>
        <v>26925</v>
      </c>
      <c r="F11" s="699">
        <f>صباحي47!F11+مسائي48!F11</f>
        <v>25867</v>
      </c>
      <c r="G11" s="699">
        <f>صباحي47!G11+مسائي48!G11</f>
        <v>27252</v>
      </c>
      <c r="H11" s="699">
        <f>صباحي47!H11+مسائي48!H11</f>
        <v>25726</v>
      </c>
      <c r="I11" s="699">
        <f>صباحي47!I11+مسائي48!I11</f>
        <v>27068</v>
      </c>
      <c r="J11" s="699">
        <f>صباحي47!J11+مسائي48!J11</f>
        <v>25079</v>
      </c>
      <c r="K11" s="699">
        <f>صباحي47!K11+مسائي48!K11</f>
        <v>27932</v>
      </c>
      <c r="L11" s="699">
        <f>صباحي47!L11+مسائي48!L11</f>
        <v>24699</v>
      </c>
      <c r="M11" s="699">
        <f>صباحي47!M11+مسائي48!M11</f>
        <v>20837</v>
      </c>
      <c r="N11" s="699">
        <f>صباحي47!N11+مسائي48!N11</f>
        <v>18659</v>
      </c>
      <c r="O11" s="699">
        <f t="shared" si="0"/>
        <v>158185</v>
      </c>
      <c r="P11" s="699">
        <f t="shared" si="1"/>
        <v>147051</v>
      </c>
      <c r="Q11" s="699">
        <f t="shared" si="2"/>
        <v>305236</v>
      </c>
      <c r="R11" s="1178" t="s">
        <v>676</v>
      </c>
      <c r="S11" s="1178"/>
    </row>
    <row r="12" spans="1:19" ht="20.25" customHeight="1">
      <c r="A12" s="1189" t="s">
        <v>279</v>
      </c>
      <c r="B12" s="382" t="s">
        <v>270</v>
      </c>
      <c r="C12" s="699">
        <f>صباحي47!C12+مسائي48!C12</f>
        <v>21701</v>
      </c>
      <c r="D12" s="699">
        <f>صباحي47!D12+مسائي48!D12</f>
        <v>21114</v>
      </c>
      <c r="E12" s="699">
        <f>صباحي47!E12+مسائي48!E12</f>
        <v>20240</v>
      </c>
      <c r="F12" s="699">
        <f>صباحي47!F12+مسائي48!F12</f>
        <v>20400</v>
      </c>
      <c r="G12" s="699">
        <f>صباحي47!G12+مسائي48!G12</f>
        <v>20195</v>
      </c>
      <c r="H12" s="699">
        <f>صباحي47!H12+مسائي48!H12</f>
        <v>20435</v>
      </c>
      <c r="I12" s="699">
        <f>صباحي47!I12+مسائي48!I12</f>
        <v>20262</v>
      </c>
      <c r="J12" s="699">
        <f>صباحي47!J12+مسائي48!J12</f>
        <v>20220</v>
      </c>
      <c r="K12" s="699">
        <f>صباحي47!K12+مسائي48!K12</f>
        <v>21275</v>
      </c>
      <c r="L12" s="699">
        <f>صباحي47!L12+مسائي48!L12</f>
        <v>20111</v>
      </c>
      <c r="M12" s="699">
        <f>صباحي47!M12+مسائي48!M12</f>
        <v>16564</v>
      </c>
      <c r="N12" s="699">
        <f>صباحي47!N12+مسائي48!N12</f>
        <v>16536</v>
      </c>
      <c r="O12" s="699">
        <f t="shared" si="0"/>
        <v>120237</v>
      </c>
      <c r="P12" s="699">
        <f t="shared" si="1"/>
        <v>118816</v>
      </c>
      <c r="Q12" s="699">
        <f t="shared" si="2"/>
        <v>239053</v>
      </c>
      <c r="R12" s="395" t="s">
        <v>288</v>
      </c>
      <c r="S12" s="1226" t="s">
        <v>167</v>
      </c>
    </row>
    <row r="13" spans="1:19" ht="20.25" customHeight="1">
      <c r="A13" s="1189"/>
      <c r="B13" s="382" t="s">
        <v>271</v>
      </c>
      <c r="C13" s="699">
        <f>صباحي47!C13+مسائي48!C13</f>
        <v>41691</v>
      </c>
      <c r="D13" s="699">
        <f>صباحي47!D13+مسائي48!D13</f>
        <v>40759</v>
      </c>
      <c r="E13" s="699">
        <f>صباحي47!E13+مسائي48!E13</f>
        <v>39727</v>
      </c>
      <c r="F13" s="699">
        <f>صباحي47!F13+مسائي48!F13</f>
        <v>38478</v>
      </c>
      <c r="G13" s="699">
        <f>صباحي47!G13+مسائي48!G13</f>
        <v>39622</v>
      </c>
      <c r="H13" s="699">
        <f>صباحي47!H13+مسائي48!H13</f>
        <v>37545</v>
      </c>
      <c r="I13" s="699">
        <f>صباحي47!I13+مسائي48!I13</f>
        <v>39119</v>
      </c>
      <c r="J13" s="699">
        <f>صباحي47!J13+مسائي48!J13</f>
        <v>37657</v>
      </c>
      <c r="K13" s="699">
        <f>صباحي47!K13+مسائي48!K13</f>
        <v>40645</v>
      </c>
      <c r="L13" s="699">
        <f>صباحي47!L13+مسائي48!L13</f>
        <v>37712</v>
      </c>
      <c r="M13" s="699">
        <f>صباحي47!M13+مسائي48!M13</f>
        <v>32446</v>
      </c>
      <c r="N13" s="699">
        <f>صباحي47!N13+مسائي48!N13</f>
        <v>29031</v>
      </c>
      <c r="O13" s="699">
        <f t="shared" si="0"/>
        <v>233250</v>
      </c>
      <c r="P13" s="699">
        <f t="shared" si="1"/>
        <v>221182</v>
      </c>
      <c r="Q13" s="699">
        <f t="shared" si="2"/>
        <v>454432</v>
      </c>
      <c r="R13" s="395" t="s">
        <v>289</v>
      </c>
      <c r="S13" s="1226"/>
    </row>
    <row r="14" spans="1:19" ht="20.25" customHeight="1">
      <c r="A14" s="1189"/>
      <c r="B14" s="382" t="s">
        <v>272</v>
      </c>
      <c r="C14" s="699">
        <f>صباحي47!C14+مسائي48!C14</f>
        <v>18738</v>
      </c>
      <c r="D14" s="699">
        <f>صباحي47!D14+مسائي48!D14</f>
        <v>18793</v>
      </c>
      <c r="E14" s="699">
        <f>صباحي47!E14+مسائي48!E14</f>
        <v>17184</v>
      </c>
      <c r="F14" s="699">
        <f>صباحي47!F14+مسائي48!F14</f>
        <v>17549</v>
      </c>
      <c r="G14" s="699">
        <f>صباحي47!G14+مسائي48!G14</f>
        <v>17666</v>
      </c>
      <c r="H14" s="699">
        <f>صباحي47!H14+مسائي48!H14</f>
        <v>17332</v>
      </c>
      <c r="I14" s="699">
        <f>صباحي47!I14+مسائي48!I14</f>
        <v>17803</v>
      </c>
      <c r="J14" s="699">
        <f>صباحي47!J14+مسائي48!J14</f>
        <v>17046</v>
      </c>
      <c r="K14" s="699">
        <f>صباحي47!K14+مسائي48!K14</f>
        <v>19157</v>
      </c>
      <c r="L14" s="699">
        <f>صباحي47!L14+مسائي48!L14</f>
        <v>17214</v>
      </c>
      <c r="M14" s="699">
        <f>صباحي47!M14+مسائي48!M14</f>
        <v>14254</v>
      </c>
      <c r="N14" s="699">
        <f>صباحي47!N14+مسائي48!N14</f>
        <v>13452</v>
      </c>
      <c r="O14" s="699">
        <f t="shared" si="0"/>
        <v>104802</v>
      </c>
      <c r="P14" s="699">
        <f t="shared" si="1"/>
        <v>101386</v>
      </c>
      <c r="Q14" s="699">
        <f t="shared" si="2"/>
        <v>206188</v>
      </c>
      <c r="R14" s="395" t="s">
        <v>290</v>
      </c>
      <c r="S14" s="1226"/>
    </row>
    <row r="15" spans="1:19" ht="20.25" customHeight="1">
      <c r="A15" s="1189"/>
      <c r="B15" s="382" t="s">
        <v>604</v>
      </c>
      <c r="C15" s="699">
        <f>صباحي47!C15+مسائي48!C15</f>
        <v>13339</v>
      </c>
      <c r="D15" s="699">
        <f>صباحي47!D15+مسائي48!D15</f>
        <v>12953</v>
      </c>
      <c r="E15" s="699">
        <f>صباحي47!E15+مسائي48!E15</f>
        <v>13054</v>
      </c>
      <c r="F15" s="699">
        <f>صباحي47!F15+مسائي48!F15</f>
        <v>12565</v>
      </c>
      <c r="G15" s="699">
        <f>صباحي47!G15+مسائي48!G15</f>
        <v>13377</v>
      </c>
      <c r="H15" s="699">
        <f>صباحي47!H15+مسائي48!H15</f>
        <v>12672</v>
      </c>
      <c r="I15" s="699">
        <f>صباحي47!I15+مسائي48!I15</f>
        <v>13408</v>
      </c>
      <c r="J15" s="699">
        <f>صباحي47!J15+مسائي48!J15</f>
        <v>12522</v>
      </c>
      <c r="K15" s="699">
        <f>صباحي47!K15+مسائي48!K15</f>
        <v>14342</v>
      </c>
      <c r="L15" s="699">
        <f>صباحي47!L15+مسائي48!L15</f>
        <v>12357</v>
      </c>
      <c r="M15" s="699">
        <f>صباحي47!M15+مسائي48!M15</f>
        <v>11546</v>
      </c>
      <c r="N15" s="699">
        <f>صباحي47!N15+مسائي48!N15</f>
        <v>10125</v>
      </c>
      <c r="O15" s="699">
        <f t="shared" si="0"/>
        <v>79066</v>
      </c>
      <c r="P15" s="699">
        <f t="shared" si="1"/>
        <v>73194</v>
      </c>
      <c r="Q15" s="699">
        <f t="shared" si="2"/>
        <v>152260</v>
      </c>
      <c r="R15" s="395" t="s">
        <v>291</v>
      </c>
      <c r="S15" s="1226"/>
    </row>
    <row r="16" spans="1:19" ht="20.25" customHeight="1">
      <c r="A16" s="1189"/>
      <c r="B16" s="382" t="s">
        <v>605</v>
      </c>
      <c r="C16" s="699">
        <f>صباحي47!C16+مسائي48!C16</f>
        <v>25288</v>
      </c>
      <c r="D16" s="699">
        <f>صباحي47!D16+مسائي48!D16</f>
        <v>23885</v>
      </c>
      <c r="E16" s="699">
        <f>صباحي47!E16+مسائي48!E16</f>
        <v>24186</v>
      </c>
      <c r="F16" s="699">
        <f>صباحي47!F16+مسائي48!F16</f>
        <v>23203</v>
      </c>
      <c r="G16" s="699">
        <f>صباحي47!G16+مسائي48!G16</f>
        <v>25302</v>
      </c>
      <c r="H16" s="699">
        <f>صباحي47!H16+مسائي48!H16</f>
        <v>23851</v>
      </c>
      <c r="I16" s="699">
        <f>صباحي47!I16+مسائي48!I16</f>
        <v>25112</v>
      </c>
      <c r="J16" s="699">
        <f>صباحي47!J16+مسائي48!J16</f>
        <v>23738</v>
      </c>
      <c r="K16" s="699">
        <f>صباحي47!K16+مسائي48!K16</f>
        <v>26444</v>
      </c>
      <c r="L16" s="699">
        <f>صباحي47!L16+مسائي48!L16</f>
        <v>24338</v>
      </c>
      <c r="M16" s="699">
        <f>صباحي47!M16+مسائي48!M16</f>
        <v>23409</v>
      </c>
      <c r="N16" s="699">
        <f>صباحي47!N16+مسائي48!N16</f>
        <v>20741</v>
      </c>
      <c r="O16" s="699">
        <f t="shared" si="0"/>
        <v>149741</v>
      </c>
      <c r="P16" s="699">
        <f t="shared" si="1"/>
        <v>139756</v>
      </c>
      <c r="Q16" s="699">
        <f t="shared" si="2"/>
        <v>289497</v>
      </c>
      <c r="R16" s="395" t="s">
        <v>292</v>
      </c>
      <c r="S16" s="1226"/>
    </row>
    <row r="17" spans="1:19" ht="20.25" customHeight="1">
      <c r="A17" s="1189"/>
      <c r="B17" s="382" t="s">
        <v>606</v>
      </c>
      <c r="C17" s="699">
        <f>صباحي47!C17+مسائي48!C17</f>
        <v>18294</v>
      </c>
      <c r="D17" s="699">
        <f>صباحي47!D17+مسائي48!D17</f>
        <v>17202</v>
      </c>
      <c r="E17" s="699">
        <f>صباحي47!E17+مسائي48!E17</f>
        <v>17287</v>
      </c>
      <c r="F17" s="699">
        <f>صباحي47!F17+مسائي48!F17</f>
        <v>16604</v>
      </c>
      <c r="G17" s="699">
        <f>صباحي47!G17+مسائي48!G17</f>
        <v>17683</v>
      </c>
      <c r="H17" s="699">
        <f>صباحي47!H17+مسائي48!H17</f>
        <v>16974</v>
      </c>
      <c r="I17" s="699">
        <f>صباحي47!I17+مسائي48!I17</f>
        <v>18526</v>
      </c>
      <c r="J17" s="699">
        <f>صباحي47!J17+مسائي48!J17</f>
        <v>17331</v>
      </c>
      <c r="K17" s="699">
        <f>صباحي47!K17+مسائي48!K17</f>
        <v>18924</v>
      </c>
      <c r="L17" s="699">
        <f>صباحي47!L17+مسائي48!L17</f>
        <v>16834</v>
      </c>
      <c r="M17" s="699">
        <f>صباحي47!M17+مسائي48!M17</f>
        <v>14758</v>
      </c>
      <c r="N17" s="699">
        <f>صباحي47!N17+مسائي48!N17</f>
        <v>13921</v>
      </c>
      <c r="O17" s="699">
        <f t="shared" si="0"/>
        <v>105472</v>
      </c>
      <c r="P17" s="699">
        <f t="shared" si="1"/>
        <v>98866</v>
      </c>
      <c r="Q17" s="699">
        <f t="shared" si="2"/>
        <v>204338</v>
      </c>
      <c r="R17" s="395" t="s">
        <v>293</v>
      </c>
      <c r="S17" s="1226"/>
    </row>
    <row r="18" spans="1:19" ht="20.25" customHeight="1">
      <c r="A18" s="1170" t="s">
        <v>63</v>
      </c>
      <c r="B18" s="1170"/>
      <c r="C18" s="699">
        <f>صباحي47!C18+مسائي48!C18</f>
        <v>38776</v>
      </c>
      <c r="D18" s="699">
        <f>صباحي47!D18+مسائي48!D18</f>
        <v>37230</v>
      </c>
      <c r="E18" s="699">
        <f>صباحي47!E18+مسائي48!E18</f>
        <v>36559</v>
      </c>
      <c r="F18" s="699">
        <f>صباحي47!F18+مسائي48!F18</f>
        <v>34408</v>
      </c>
      <c r="G18" s="699">
        <f>صباحي47!G18+مسائي48!G18</f>
        <v>37504</v>
      </c>
      <c r="H18" s="699">
        <f>صباحي47!H18+مسائي48!H18</f>
        <v>35675</v>
      </c>
      <c r="I18" s="699">
        <f>صباحي47!I18+مسائي48!I18</f>
        <v>36847</v>
      </c>
      <c r="J18" s="699">
        <f>صباحي47!J18+مسائي48!J18</f>
        <v>34604</v>
      </c>
      <c r="K18" s="699">
        <f>صباحي47!K18+مسائي48!K18</f>
        <v>30613</v>
      </c>
      <c r="L18" s="699">
        <f>صباحي47!L18+مسائي48!L18</f>
        <v>27834</v>
      </c>
      <c r="M18" s="699">
        <f>صباحي47!M18+مسائي48!M18</f>
        <v>22908</v>
      </c>
      <c r="N18" s="699">
        <f>صباحي47!N18+مسائي48!N18</f>
        <v>19067</v>
      </c>
      <c r="O18" s="699">
        <f t="shared" si="0"/>
        <v>203207</v>
      </c>
      <c r="P18" s="699">
        <f t="shared" si="1"/>
        <v>188818</v>
      </c>
      <c r="Q18" s="699">
        <f t="shared" si="2"/>
        <v>392025</v>
      </c>
      <c r="R18" s="1187" t="s">
        <v>297</v>
      </c>
      <c r="S18" s="1187"/>
    </row>
    <row r="19" spans="1:19" ht="20.25" customHeight="1">
      <c r="A19" s="1170" t="s">
        <v>64</v>
      </c>
      <c r="B19" s="1170"/>
      <c r="C19" s="699">
        <f>صباحي47!C19+مسائي48!C19</f>
        <v>38671</v>
      </c>
      <c r="D19" s="699">
        <f>صباحي47!D19+مسائي48!D19</f>
        <v>36468</v>
      </c>
      <c r="E19" s="699">
        <f>صباحي47!E19+مسائي48!E19</f>
        <v>36299</v>
      </c>
      <c r="F19" s="699">
        <f>صباحي47!F19+مسائي48!F19</f>
        <v>35616</v>
      </c>
      <c r="G19" s="699">
        <f>صباحي47!G19+مسائي48!G19</f>
        <v>36005</v>
      </c>
      <c r="H19" s="699">
        <f>صباحي47!H19+مسائي48!H19</f>
        <v>33926</v>
      </c>
      <c r="I19" s="699">
        <f>صباحي47!I19+مسائي48!I19</f>
        <v>36776</v>
      </c>
      <c r="J19" s="699">
        <f>صباحي47!J19+مسائي48!J19</f>
        <v>33186</v>
      </c>
      <c r="K19" s="699">
        <f>صباحي47!K19+مسائي48!K19</f>
        <v>38544</v>
      </c>
      <c r="L19" s="699">
        <f>صباحي47!L19+مسائي48!L19</f>
        <v>33474</v>
      </c>
      <c r="M19" s="699">
        <f>صباحي47!M19+مسائي48!M19</f>
        <v>26073</v>
      </c>
      <c r="N19" s="699">
        <f>صباحي47!N19+مسائي48!N19</f>
        <v>24301</v>
      </c>
      <c r="O19" s="699">
        <f t="shared" si="0"/>
        <v>212368</v>
      </c>
      <c r="P19" s="699">
        <f t="shared" si="1"/>
        <v>196971</v>
      </c>
      <c r="Q19" s="699">
        <f t="shared" si="2"/>
        <v>409339</v>
      </c>
      <c r="R19" s="1187" t="s">
        <v>177</v>
      </c>
      <c r="S19" s="1187"/>
    </row>
    <row r="20" spans="1:19" ht="20.25" customHeight="1">
      <c r="A20" s="1170" t="s">
        <v>65</v>
      </c>
      <c r="B20" s="1170"/>
      <c r="C20" s="699">
        <f>صباحي47!C20+مسائي48!C20</f>
        <v>23191</v>
      </c>
      <c r="D20" s="699">
        <f>صباحي47!D20+مسائي48!D20</f>
        <v>23586</v>
      </c>
      <c r="E20" s="699">
        <f>صباحي47!E20+مسائي48!E20</f>
        <v>22559</v>
      </c>
      <c r="F20" s="699">
        <f>صباحي47!F20+مسائي48!F20</f>
        <v>22268</v>
      </c>
      <c r="G20" s="699">
        <f>صباحي47!G20+مسائي48!G20</f>
        <v>23096</v>
      </c>
      <c r="H20" s="699">
        <f>صباحي47!H20+مسائي48!H20</f>
        <v>21527</v>
      </c>
      <c r="I20" s="699">
        <f>صباحي47!I20+مسائي48!I20</f>
        <v>23800</v>
      </c>
      <c r="J20" s="699">
        <f>صباحي47!J20+مسائي48!J20</f>
        <v>21502</v>
      </c>
      <c r="K20" s="699">
        <f>صباحي47!K20+مسائي48!K20</f>
        <v>25256</v>
      </c>
      <c r="L20" s="699">
        <f>صباحي47!L20+مسائي48!L20</f>
        <v>22878</v>
      </c>
      <c r="M20" s="699">
        <f>صباحي47!M20+مسائي48!M20</f>
        <v>19083</v>
      </c>
      <c r="N20" s="699">
        <f>صباحي47!N20+مسائي48!N20</f>
        <v>17259</v>
      </c>
      <c r="O20" s="699">
        <f t="shared" si="0"/>
        <v>136985</v>
      </c>
      <c r="P20" s="699">
        <f t="shared" si="1"/>
        <v>129020</v>
      </c>
      <c r="Q20" s="699">
        <f t="shared" si="2"/>
        <v>266005</v>
      </c>
      <c r="R20" s="1187" t="s">
        <v>178</v>
      </c>
      <c r="S20" s="1187"/>
    </row>
    <row r="21" spans="1:19" ht="20.25" customHeight="1">
      <c r="A21" s="1170" t="s">
        <v>66</v>
      </c>
      <c r="B21" s="1170"/>
      <c r="C21" s="699">
        <f>صباحي47!C21+مسائي48!C21</f>
        <v>25303</v>
      </c>
      <c r="D21" s="699">
        <f>صباحي47!D21+مسائي48!D21</f>
        <v>26028</v>
      </c>
      <c r="E21" s="699">
        <f>صباحي47!E21+مسائي48!E21</f>
        <v>24655</v>
      </c>
      <c r="F21" s="699">
        <f>صباحي47!F21+مسائي48!F21</f>
        <v>24887</v>
      </c>
      <c r="G21" s="699">
        <f>صباحي47!G21+مسائي48!G21</f>
        <v>24814</v>
      </c>
      <c r="H21" s="699">
        <f>صباحي47!H21+مسائي48!H21</f>
        <v>24142</v>
      </c>
      <c r="I21" s="699">
        <f>صباحي47!I21+مسائي48!I21</f>
        <v>24965</v>
      </c>
      <c r="J21" s="699">
        <f>صباحي47!J21+مسائي48!J21</f>
        <v>24145</v>
      </c>
      <c r="K21" s="699">
        <f>صباحي47!K21+مسائي48!K21</f>
        <v>26673</v>
      </c>
      <c r="L21" s="699">
        <f>صباحي47!L21+مسائي48!L21</f>
        <v>24337</v>
      </c>
      <c r="M21" s="699">
        <f>صباحي47!M21+مسائي48!M21</f>
        <v>21969</v>
      </c>
      <c r="N21" s="699">
        <f>صباحي47!N21+مسائي48!N21</f>
        <v>19789</v>
      </c>
      <c r="O21" s="699">
        <f t="shared" si="0"/>
        <v>148379</v>
      </c>
      <c r="P21" s="699">
        <f t="shared" si="1"/>
        <v>143328</v>
      </c>
      <c r="Q21" s="699">
        <f t="shared" si="2"/>
        <v>291707</v>
      </c>
      <c r="R21" s="1187" t="s">
        <v>285</v>
      </c>
      <c r="S21" s="1187"/>
    </row>
    <row r="22" spans="1:19" ht="20.25" customHeight="1">
      <c r="A22" s="1170" t="s">
        <v>133</v>
      </c>
      <c r="B22" s="1170"/>
      <c r="C22" s="699">
        <f>صباحي47!C22+مسائي48!C22</f>
        <v>23927</v>
      </c>
      <c r="D22" s="699">
        <f>صباحي47!D22+مسائي48!D22</f>
        <v>22459</v>
      </c>
      <c r="E22" s="699">
        <f>صباحي47!E22+مسائي48!E22</f>
        <v>23092</v>
      </c>
      <c r="F22" s="699">
        <f>صباحي47!F22+مسائي48!F22</f>
        <v>20985</v>
      </c>
      <c r="G22" s="699">
        <f>صباحي47!G22+مسائي48!G22</f>
        <v>22380</v>
      </c>
      <c r="H22" s="699">
        <f>صباحي47!H22+مسائي48!H22</f>
        <v>20281</v>
      </c>
      <c r="I22" s="699">
        <f>صباحي47!I22+مسائي48!I22</f>
        <v>22101</v>
      </c>
      <c r="J22" s="699">
        <f>صباحي47!J22+مسائي48!J22</f>
        <v>19267</v>
      </c>
      <c r="K22" s="699">
        <f>صباحي47!K22+مسائي48!K22</f>
        <v>24019</v>
      </c>
      <c r="L22" s="699">
        <f>صباحي47!L22+مسائي48!L22</f>
        <v>20448</v>
      </c>
      <c r="M22" s="699">
        <f>صباحي47!M22+مسائي48!M22</f>
        <v>16983</v>
      </c>
      <c r="N22" s="699">
        <f>صباحي47!N22+مسائي48!N22</f>
        <v>14240</v>
      </c>
      <c r="O22" s="699">
        <f t="shared" si="0"/>
        <v>132502</v>
      </c>
      <c r="P22" s="699">
        <f t="shared" si="1"/>
        <v>117680</v>
      </c>
      <c r="Q22" s="699">
        <f t="shared" si="2"/>
        <v>250182</v>
      </c>
      <c r="R22" s="1178" t="s">
        <v>853</v>
      </c>
      <c r="S22" s="1178"/>
    </row>
    <row r="23" spans="1:19" ht="20.25" customHeight="1">
      <c r="A23" s="1170" t="s">
        <v>68</v>
      </c>
      <c r="B23" s="1170"/>
      <c r="C23" s="699">
        <f>صباحي47!C23+مسائي48!C23</f>
        <v>16763</v>
      </c>
      <c r="D23" s="699">
        <f>صباحي47!D23+مسائي48!D23</f>
        <v>15346</v>
      </c>
      <c r="E23" s="699">
        <f>صباحي47!E23+مسائي48!E23</f>
        <v>15101</v>
      </c>
      <c r="F23" s="699">
        <f>صباحي47!F23+مسائي48!F23</f>
        <v>14045</v>
      </c>
      <c r="G23" s="699">
        <f>صباحي47!G23+مسائي48!G23</f>
        <v>15516</v>
      </c>
      <c r="H23" s="699">
        <f>صباحي47!H23+مسائي48!H23</f>
        <v>13777</v>
      </c>
      <c r="I23" s="699">
        <f>صباحي47!I23+مسائي48!I23</f>
        <v>15422</v>
      </c>
      <c r="J23" s="699">
        <f>صباحي47!J23+مسائي48!J23</f>
        <v>13435</v>
      </c>
      <c r="K23" s="699">
        <f>صباحي47!K23+مسائي48!K23</f>
        <v>17100</v>
      </c>
      <c r="L23" s="699">
        <f>صباحي47!L23+مسائي48!L23</f>
        <v>13720</v>
      </c>
      <c r="M23" s="699">
        <f>صباحي47!M23+مسائي48!M23</f>
        <v>11854</v>
      </c>
      <c r="N23" s="699">
        <f>صباحي47!N23+مسائي48!N23</f>
        <v>9914</v>
      </c>
      <c r="O23" s="699">
        <f t="shared" si="0"/>
        <v>91756</v>
      </c>
      <c r="P23" s="699">
        <f t="shared" si="1"/>
        <v>80237</v>
      </c>
      <c r="Q23" s="699">
        <f t="shared" si="2"/>
        <v>171993</v>
      </c>
      <c r="R23" s="1178" t="s">
        <v>287</v>
      </c>
      <c r="S23" s="1178"/>
    </row>
    <row r="24" spans="1:19" ht="20.25" customHeight="1">
      <c r="A24" s="1170" t="s">
        <v>69</v>
      </c>
      <c r="B24" s="1170"/>
      <c r="C24" s="699">
        <f>صباحي47!C24+مسائي48!C24</f>
        <v>27070</v>
      </c>
      <c r="D24" s="699">
        <f>صباحي47!D24+مسائي48!D24</f>
        <v>24893</v>
      </c>
      <c r="E24" s="699">
        <f>صباحي47!E24+مسائي48!E24</f>
        <v>25362</v>
      </c>
      <c r="F24" s="699">
        <f>صباحي47!F24+مسائي48!F24</f>
        <v>22848</v>
      </c>
      <c r="G24" s="699">
        <f>صباحي47!G24+مسائي48!G24</f>
        <v>24365</v>
      </c>
      <c r="H24" s="699">
        <f>صباحي47!H24+مسائي48!H24</f>
        <v>21043</v>
      </c>
      <c r="I24" s="699">
        <f>صباحي47!I24+مسائي48!I24</f>
        <v>24355</v>
      </c>
      <c r="J24" s="699">
        <f>صباحي47!J24+مسائي48!J24</f>
        <v>20720</v>
      </c>
      <c r="K24" s="699">
        <f>صباحي47!K24+مسائي48!K24</f>
        <v>26876</v>
      </c>
      <c r="L24" s="699">
        <f>صباحي47!L24+مسائي48!L24</f>
        <v>21184</v>
      </c>
      <c r="M24" s="699">
        <f>صباحي47!M24+مسائي48!M24</f>
        <v>18008</v>
      </c>
      <c r="N24" s="699">
        <f>صباحي47!N24+مسائي48!N24</f>
        <v>14827</v>
      </c>
      <c r="O24" s="699">
        <f t="shared" si="0"/>
        <v>146036</v>
      </c>
      <c r="P24" s="699">
        <f t="shared" si="1"/>
        <v>125515</v>
      </c>
      <c r="Q24" s="699">
        <f t="shared" si="2"/>
        <v>271551</v>
      </c>
      <c r="R24" s="1178" t="s">
        <v>182</v>
      </c>
      <c r="S24" s="1178"/>
    </row>
    <row r="25" spans="1:19" ht="20.25" customHeight="1">
      <c r="A25" s="1170" t="s">
        <v>70</v>
      </c>
      <c r="B25" s="1170"/>
      <c r="C25" s="699">
        <f>صباحي47!C25+مسائي48!C25</f>
        <v>40264</v>
      </c>
      <c r="D25" s="699">
        <f>صباحي47!D25+مسائي48!D25</f>
        <v>38175</v>
      </c>
      <c r="E25" s="699">
        <f>صباحي47!E25+مسائي48!E25</f>
        <v>38179</v>
      </c>
      <c r="F25" s="699">
        <f>صباحي47!F25+مسائي48!F25</f>
        <v>35194</v>
      </c>
      <c r="G25" s="699">
        <f>صباحي47!G25+مسائي48!G25</f>
        <v>37108</v>
      </c>
      <c r="H25" s="699">
        <f>صباحي47!H25+مسائي48!H25</f>
        <v>34348</v>
      </c>
      <c r="I25" s="699">
        <f>صباحي47!I25+مسائي48!I25</f>
        <v>35753</v>
      </c>
      <c r="J25" s="699">
        <f>صباحي47!J25+مسائي48!J25</f>
        <v>32124</v>
      </c>
      <c r="K25" s="699">
        <f>صباحي47!K25+مسائي48!K25</f>
        <v>39406</v>
      </c>
      <c r="L25" s="699">
        <f>صباحي47!L25+مسائي48!L25</f>
        <v>32501</v>
      </c>
      <c r="M25" s="699">
        <f>صباحي47!M25+مسائي48!M25</f>
        <v>29342</v>
      </c>
      <c r="N25" s="699">
        <f>صباحي47!N25+مسائي48!N25</f>
        <v>24279</v>
      </c>
      <c r="O25" s="699">
        <f t="shared" si="0"/>
        <v>220052</v>
      </c>
      <c r="P25" s="699">
        <f t="shared" si="1"/>
        <v>196621</v>
      </c>
      <c r="Q25" s="699">
        <f t="shared" si="2"/>
        <v>416673</v>
      </c>
      <c r="R25" s="1178" t="s">
        <v>183</v>
      </c>
      <c r="S25" s="1178"/>
    </row>
    <row r="26" spans="1:19" ht="20.25" customHeight="1">
      <c r="A26" s="1170" t="s">
        <v>71</v>
      </c>
      <c r="B26" s="1170"/>
      <c r="C26" s="699">
        <f>صباحي47!C26+مسائي48!C26</f>
        <v>33269</v>
      </c>
      <c r="D26" s="699">
        <f>صباحي47!D26+مسائي48!D26</f>
        <v>28175</v>
      </c>
      <c r="E26" s="699">
        <f>صباحي47!E26+مسائي48!E26</f>
        <v>29708</v>
      </c>
      <c r="F26" s="699">
        <f>صباحي47!F26+مسائي48!F26</f>
        <v>20751</v>
      </c>
      <c r="G26" s="699">
        <f>صباحي47!G26+مسائي48!G26</f>
        <v>22919</v>
      </c>
      <c r="H26" s="699">
        <f>صباحي47!H26+مسائي48!H26</f>
        <v>17115</v>
      </c>
      <c r="I26" s="699">
        <f>صباحي47!I26+مسائي48!I26</f>
        <v>19890</v>
      </c>
      <c r="J26" s="699">
        <f>صباحي47!J26+مسائي48!J26</f>
        <v>12788</v>
      </c>
      <c r="K26" s="699">
        <f>صباحي47!K26+مسائي48!K26</f>
        <v>21234</v>
      </c>
      <c r="L26" s="699">
        <f>صباحي47!L26+مسائي48!L26</f>
        <v>15659</v>
      </c>
      <c r="M26" s="699">
        <f>صباحي47!M26+مسائي48!M26</f>
        <v>12830</v>
      </c>
      <c r="N26" s="699">
        <f>صباحي47!N26+مسائي48!N26</f>
        <v>11264</v>
      </c>
      <c r="O26" s="699">
        <f t="shared" si="0"/>
        <v>139850</v>
      </c>
      <c r="P26" s="699">
        <f t="shared" si="1"/>
        <v>105752</v>
      </c>
      <c r="Q26" s="699">
        <f t="shared" si="2"/>
        <v>245602</v>
      </c>
      <c r="R26" s="1178" t="s">
        <v>671</v>
      </c>
      <c r="S26" s="1178"/>
    </row>
    <row r="27" spans="1:19" ht="20.25" customHeight="1" thickBot="1">
      <c r="A27" s="1301" t="s">
        <v>72</v>
      </c>
      <c r="B27" s="1301"/>
      <c r="C27" s="701">
        <f>صباحي47!C27+مسائي48!C27</f>
        <v>49740</v>
      </c>
      <c r="D27" s="701">
        <f>صباحي47!D27+مسائي48!D27</f>
        <v>51816</v>
      </c>
      <c r="E27" s="701">
        <f>صباحي47!E27+مسائي48!E27</f>
        <v>47616</v>
      </c>
      <c r="F27" s="701">
        <f>صباحي47!F27+مسائي48!F27</f>
        <v>49050</v>
      </c>
      <c r="G27" s="701">
        <f>صباحي47!G27+مسائي48!G27</f>
        <v>47136</v>
      </c>
      <c r="H27" s="701">
        <f>صباحي47!H27+مسائي48!H27</f>
        <v>48232</v>
      </c>
      <c r="I27" s="701">
        <f>صباحي47!I27+مسائي48!I27</f>
        <v>48149</v>
      </c>
      <c r="J27" s="701">
        <f>صباحي47!J27+مسائي48!J27</f>
        <v>47405</v>
      </c>
      <c r="K27" s="701">
        <f>صباحي47!K27+مسائي48!K27</f>
        <v>51123</v>
      </c>
      <c r="L27" s="701">
        <f>صباحي47!L27+مسائي48!L27</f>
        <v>48136</v>
      </c>
      <c r="M27" s="701">
        <f>صباحي47!M27+مسائي48!M27</f>
        <v>35542</v>
      </c>
      <c r="N27" s="701">
        <f>صباحي47!N27+مسائي48!N27</f>
        <v>35144</v>
      </c>
      <c r="O27" s="701">
        <f t="shared" si="0"/>
        <v>279306</v>
      </c>
      <c r="P27" s="701">
        <f t="shared" si="1"/>
        <v>279783</v>
      </c>
      <c r="Q27" s="701">
        <f t="shared" si="2"/>
        <v>559089</v>
      </c>
      <c r="R27" s="1267" t="s">
        <v>327</v>
      </c>
      <c r="S27" s="1267"/>
    </row>
    <row r="28" spans="1:19" ht="20.25" customHeight="1" thickBot="1">
      <c r="A28" s="1108" t="s">
        <v>32</v>
      </c>
      <c r="B28" s="1108"/>
      <c r="C28" s="700">
        <f>SUM(C8:C27)</f>
        <v>608709</v>
      </c>
      <c r="D28" s="700">
        <f t="shared" ref="D28:Q28" si="3">SUM(D8:D27)</f>
        <v>582582</v>
      </c>
      <c r="E28" s="700">
        <f t="shared" si="3"/>
        <v>575461</v>
      </c>
      <c r="F28" s="700">
        <f t="shared" si="3"/>
        <v>546263</v>
      </c>
      <c r="G28" s="700">
        <f t="shared" si="3"/>
        <v>564502</v>
      </c>
      <c r="H28" s="700">
        <f t="shared" si="3"/>
        <v>530177</v>
      </c>
      <c r="I28" s="700">
        <f t="shared" si="3"/>
        <v>552756</v>
      </c>
      <c r="J28" s="700">
        <f t="shared" si="3"/>
        <v>507664</v>
      </c>
      <c r="K28" s="700">
        <f t="shared" si="3"/>
        <v>569016</v>
      </c>
      <c r="L28" s="700">
        <f t="shared" si="3"/>
        <v>496333</v>
      </c>
      <c r="M28" s="700">
        <f t="shared" si="3"/>
        <v>428356</v>
      </c>
      <c r="N28" s="700">
        <f t="shared" si="3"/>
        <v>374670</v>
      </c>
      <c r="O28" s="700">
        <f t="shared" si="3"/>
        <v>3298800</v>
      </c>
      <c r="P28" s="700">
        <f t="shared" si="3"/>
        <v>3037689</v>
      </c>
      <c r="Q28" s="700">
        <f t="shared" si="3"/>
        <v>6336489</v>
      </c>
      <c r="R28" s="1247" t="s">
        <v>169</v>
      </c>
      <c r="S28" s="1247"/>
    </row>
    <row r="29" spans="1:19" ht="13.5" thickTop="1"/>
    <row r="31" spans="1:19">
      <c r="G31" s="82" t="s">
        <v>305</v>
      </c>
    </row>
    <row r="117" spans="3:15">
      <c r="C117" s="142"/>
      <c r="D117" s="142"/>
      <c r="E117" s="142"/>
      <c r="F117" s="142"/>
      <c r="G117" s="142"/>
      <c r="H117" s="142"/>
      <c r="I117" s="142"/>
      <c r="J117" s="142"/>
      <c r="K117" s="142"/>
      <c r="L117" s="142"/>
      <c r="M117" s="142"/>
      <c r="N117" s="142"/>
      <c r="O117" s="142"/>
    </row>
    <row r="118" spans="3:15">
      <c r="C118" s="142"/>
      <c r="D118" s="142"/>
      <c r="E118" s="142"/>
      <c r="F118" s="142"/>
      <c r="G118" s="142"/>
      <c r="H118" s="142"/>
      <c r="I118" s="142"/>
      <c r="J118" s="142"/>
      <c r="K118" s="142"/>
      <c r="L118" s="142"/>
      <c r="M118" s="142"/>
      <c r="N118" s="142"/>
      <c r="O118" s="142"/>
    </row>
    <row r="119" spans="3:15">
      <c r="C119" s="142"/>
      <c r="D119" s="142"/>
      <c r="E119" s="142"/>
      <c r="F119" s="142"/>
      <c r="G119" s="142"/>
      <c r="H119" s="142"/>
      <c r="I119" s="142"/>
      <c r="J119" s="142"/>
      <c r="K119" s="142"/>
      <c r="L119" s="142"/>
      <c r="M119" s="142"/>
      <c r="N119" s="142"/>
      <c r="O119" s="142"/>
    </row>
    <row r="120" spans="3:15">
      <c r="C120" s="142"/>
      <c r="D120" s="142"/>
      <c r="E120" s="142"/>
      <c r="F120" s="142"/>
      <c r="G120" s="142"/>
      <c r="H120" s="142"/>
      <c r="I120" s="142"/>
      <c r="J120" s="142"/>
      <c r="K120" s="142"/>
      <c r="L120" s="142"/>
      <c r="M120" s="142"/>
      <c r="N120" s="142"/>
      <c r="O120" s="142"/>
    </row>
  </sheetData>
  <mergeCells count="51">
    <mergeCell ref="A1:S1"/>
    <mergeCell ref="A2:S2"/>
    <mergeCell ref="R8:S8"/>
    <mergeCell ref="A28:B28"/>
    <mergeCell ref="R28:S28"/>
    <mergeCell ref="A25:B25"/>
    <mergeCell ref="R25:S25"/>
    <mergeCell ref="A26:B26"/>
    <mergeCell ref="R26:S26"/>
    <mergeCell ref="A27:B27"/>
    <mergeCell ref="R27:S27"/>
    <mergeCell ref="A22:B22"/>
    <mergeCell ref="R22:S22"/>
    <mergeCell ref="A23:B23"/>
    <mergeCell ref="R23:S23"/>
    <mergeCell ref="A24:B24"/>
    <mergeCell ref="R24:S24"/>
    <mergeCell ref="A19:B19"/>
    <mergeCell ref="R19:S19"/>
    <mergeCell ref="A20:B20"/>
    <mergeCell ref="R20:S20"/>
    <mergeCell ref="A21:B21"/>
    <mergeCell ref="R21:S21"/>
    <mergeCell ref="R10:S10"/>
    <mergeCell ref="A12:A17"/>
    <mergeCell ref="S12:S17"/>
    <mergeCell ref="A18:B18"/>
    <mergeCell ref="R18:S18"/>
    <mergeCell ref="A11:B11"/>
    <mergeCell ref="R11:S11"/>
    <mergeCell ref="G5:H5"/>
    <mergeCell ref="I5:J5"/>
    <mergeCell ref="K5:L5"/>
    <mergeCell ref="M5:N5"/>
    <mergeCell ref="O5:Q5"/>
    <mergeCell ref="A9:B9"/>
    <mergeCell ref="R9:S9"/>
    <mergeCell ref="A10:B10"/>
    <mergeCell ref="A3:B3"/>
    <mergeCell ref="R3:S3"/>
    <mergeCell ref="A4:B7"/>
    <mergeCell ref="C4:D4"/>
    <mergeCell ref="E4:F4"/>
    <mergeCell ref="G4:H4"/>
    <mergeCell ref="I4:J4"/>
    <mergeCell ref="K4:L4"/>
    <mergeCell ref="M4:N4"/>
    <mergeCell ref="O4:Q4"/>
    <mergeCell ref="R4:S7"/>
    <mergeCell ref="C5:D5"/>
    <mergeCell ref="E5:F5"/>
  </mergeCells>
  <printOptions horizontalCentered="1"/>
  <pageMargins left="0.75" right="0.75" top="1" bottom="1" header="1" footer="1"/>
  <pageSetup paperSize="9" scale="75" firstPageNumber="35" orientation="landscape" useFirstPageNumber="1"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theme="9" tint="-0.499984740745262"/>
  </sheetPr>
  <dimension ref="A1:T118"/>
  <sheetViews>
    <sheetView rightToLeft="1" view="pageBreakPreview" zoomScale="75" zoomScaleSheetLayoutView="75" workbookViewId="0">
      <selection activeCell="AC4" sqref="AC4:AE4"/>
    </sheetView>
  </sheetViews>
  <sheetFormatPr defaultRowHeight="12.75"/>
  <cols>
    <col min="1" max="1" width="3.85546875" style="82" customWidth="1"/>
    <col min="2" max="2" width="10" style="82" customWidth="1"/>
    <col min="3" max="3" width="9.28515625" style="82" customWidth="1"/>
    <col min="4" max="4" width="9.7109375" style="82" customWidth="1"/>
    <col min="5" max="7" width="9.140625" style="82" customWidth="1"/>
    <col min="8" max="8" width="9.5703125" style="82" customWidth="1"/>
    <col min="9" max="9" width="9.42578125" style="82" customWidth="1"/>
    <col min="10" max="10" width="9.28515625" style="82" customWidth="1"/>
    <col min="11" max="11" width="8.85546875" style="82" customWidth="1"/>
    <col min="12" max="12" width="9.7109375" style="82" customWidth="1"/>
    <col min="13" max="13" width="9.42578125" style="82" customWidth="1"/>
    <col min="14" max="14" width="9.5703125" style="82" customWidth="1"/>
    <col min="15" max="15" width="10.42578125" style="82" customWidth="1"/>
    <col min="16" max="16" width="10.5703125" style="82" customWidth="1"/>
    <col min="17" max="17" width="10.7109375" style="82" customWidth="1"/>
    <col min="18" max="18" width="13.5703125" style="82" customWidth="1"/>
    <col min="19" max="19" width="4.42578125" style="82" customWidth="1"/>
    <col min="20" max="16384" width="9.140625" style="82"/>
  </cols>
  <sheetData>
    <row r="1" spans="1:20" ht="24" customHeight="1">
      <c r="A1" s="1152" t="s">
        <v>1221</v>
      </c>
      <c r="B1" s="1152"/>
      <c r="C1" s="1152"/>
      <c r="D1" s="1152"/>
      <c r="E1" s="1152"/>
      <c r="F1" s="1152"/>
      <c r="G1" s="1152"/>
      <c r="H1" s="1152"/>
      <c r="I1" s="1152"/>
      <c r="J1" s="1152"/>
      <c r="K1" s="1152"/>
      <c r="L1" s="1152"/>
      <c r="M1" s="1152"/>
      <c r="N1" s="1152"/>
      <c r="O1" s="1152"/>
      <c r="P1" s="1152"/>
      <c r="Q1" s="1152"/>
      <c r="R1" s="1152"/>
      <c r="S1" s="1152"/>
    </row>
    <row r="2" spans="1:20" ht="22.5" customHeight="1">
      <c r="A2" s="1193" t="s">
        <v>1008</v>
      </c>
      <c r="B2" s="1193"/>
      <c r="C2" s="1193"/>
      <c r="D2" s="1193"/>
      <c r="E2" s="1193"/>
      <c r="F2" s="1193"/>
      <c r="G2" s="1193"/>
      <c r="H2" s="1193"/>
      <c r="I2" s="1193"/>
      <c r="J2" s="1193"/>
      <c r="K2" s="1193"/>
      <c r="L2" s="1193"/>
      <c r="M2" s="1193"/>
      <c r="N2" s="1193"/>
      <c r="O2" s="1193"/>
      <c r="P2" s="1193"/>
      <c r="Q2" s="1193"/>
      <c r="R2" s="1193"/>
      <c r="S2" s="1193"/>
    </row>
    <row r="3" spans="1:20" s="121" customFormat="1" ht="23.25" customHeight="1" thickBot="1">
      <c r="A3" s="1176" t="s">
        <v>932</v>
      </c>
      <c r="B3" s="1176"/>
      <c r="C3" s="151"/>
      <c r="D3" s="151"/>
      <c r="E3" s="151"/>
      <c r="F3" s="151"/>
      <c r="G3" s="151"/>
      <c r="H3" s="151"/>
      <c r="I3" s="151"/>
      <c r="J3" s="151"/>
      <c r="K3" s="151"/>
      <c r="L3" s="151"/>
      <c r="M3" s="151"/>
      <c r="N3" s="151"/>
      <c r="O3" s="151"/>
      <c r="P3" s="151"/>
      <c r="Q3" s="151"/>
      <c r="R3" s="1351" t="s">
        <v>933</v>
      </c>
      <c r="S3" s="1351"/>
    </row>
    <row r="4" spans="1:20" ht="20.25" customHeight="1" thickTop="1">
      <c r="A4" s="1140" t="s">
        <v>40</v>
      </c>
      <c r="B4" s="1140"/>
      <c r="C4" s="1140" t="s">
        <v>93</v>
      </c>
      <c r="D4" s="1140"/>
      <c r="E4" s="1140" t="s">
        <v>94</v>
      </c>
      <c r="F4" s="1140"/>
      <c r="G4" s="1140" t="s">
        <v>95</v>
      </c>
      <c r="H4" s="1140"/>
      <c r="I4" s="1140" t="s">
        <v>96</v>
      </c>
      <c r="J4" s="1140"/>
      <c r="K4" s="1140" t="s">
        <v>97</v>
      </c>
      <c r="L4" s="1140"/>
      <c r="M4" s="1140" t="s">
        <v>31</v>
      </c>
      <c r="N4" s="1140"/>
      <c r="O4" s="1349" t="s">
        <v>32</v>
      </c>
      <c r="P4" s="1349"/>
      <c r="Q4" s="1349"/>
      <c r="R4" s="1164" t="s">
        <v>168</v>
      </c>
      <c r="S4" s="1164"/>
      <c r="T4" s="332"/>
    </row>
    <row r="5" spans="1:20" ht="20.25" customHeight="1">
      <c r="A5" s="1141"/>
      <c r="B5" s="1141"/>
      <c r="C5" s="1165" t="s">
        <v>240</v>
      </c>
      <c r="D5" s="1165"/>
      <c r="E5" s="1165" t="s">
        <v>234</v>
      </c>
      <c r="F5" s="1165"/>
      <c r="G5" s="1165" t="s">
        <v>241</v>
      </c>
      <c r="H5" s="1165"/>
      <c r="I5" s="1165" t="s">
        <v>236</v>
      </c>
      <c r="J5" s="1165"/>
      <c r="K5" s="1165" t="s">
        <v>242</v>
      </c>
      <c r="L5" s="1165"/>
      <c r="M5" s="1165" t="s">
        <v>239</v>
      </c>
      <c r="N5" s="1165"/>
      <c r="O5" s="462"/>
      <c r="P5" s="462" t="s">
        <v>169</v>
      </c>
      <c r="Q5" s="462"/>
      <c r="R5" s="1165"/>
      <c r="S5" s="1165"/>
      <c r="T5" s="332"/>
    </row>
    <row r="6" spans="1:20" ht="20.25" customHeight="1">
      <c r="A6" s="1141"/>
      <c r="B6" s="1141"/>
      <c r="C6" s="706" t="s">
        <v>33</v>
      </c>
      <c r="D6" s="706" t="s">
        <v>34</v>
      </c>
      <c r="E6" s="706" t="s">
        <v>33</v>
      </c>
      <c r="F6" s="706" t="s">
        <v>34</v>
      </c>
      <c r="G6" s="706" t="s">
        <v>33</v>
      </c>
      <c r="H6" s="706" t="s">
        <v>34</v>
      </c>
      <c r="I6" s="706" t="s">
        <v>33</v>
      </c>
      <c r="J6" s="706" t="s">
        <v>34</v>
      </c>
      <c r="K6" s="706" t="s">
        <v>33</v>
      </c>
      <c r="L6" s="706" t="s">
        <v>34</v>
      </c>
      <c r="M6" s="706" t="s">
        <v>33</v>
      </c>
      <c r="N6" s="706" t="s">
        <v>34</v>
      </c>
      <c r="O6" s="706" t="s">
        <v>33</v>
      </c>
      <c r="P6" s="706" t="s">
        <v>34</v>
      </c>
      <c r="Q6" s="706" t="s">
        <v>35</v>
      </c>
      <c r="R6" s="1165"/>
      <c r="S6" s="1165"/>
      <c r="T6" s="332"/>
    </row>
    <row r="7" spans="1:20" ht="20.25" customHeight="1" thickBot="1">
      <c r="A7" s="1141"/>
      <c r="B7" s="1141"/>
      <c r="C7" s="707" t="s">
        <v>173</v>
      </c>
      <c r="D7" s="707" t="s">
        <v>172</v>
      </c>
      <c r="E7" s="707" t="s">
        <v>173</v>
      </c>
      <c r="F7" s="707" t="s">
        <v>172</v>
      </c>
      <c r="G7" s="707" t="s">
        <v>173</v>
      </c>
      <c r="H7" s="707" t="s">
        <v>172</v>
      </c>
      <c r="I7" s="707" t="s">
        <v>173</v>
      </c>
      <c r="J7" s="707" t="s">
        <v>172</v>
      </c>
      <c r="K7" s="707" t="s">
        <v>173</v>
      </c>
      <c r="L7" s="707" t="s">
        <v>172</v>
      </c>
      <c r="M7" s="707" t="s">
        <v>173</v>
      </c>
      <c r="N7" s="707" t="s">
        <v>172</v>
      </c>
      <c r="O7" s="707" t="s">
        <v>173</v>
      </c>
      <c r="P7" s="707" t="s">
        <v>172</v>
      </c>
      <c r="Q7" s="707" t="s">
        <v>169</v>
      </c>
      <c r="R7" s="1165"/>
      <c r="S7" s="1165"/>
      <c r="T7" s="332"/>
    </row>
    <row r="8" spans="1:20" ht="20.25" customHeight="1">
      <c r="A8" s="1157" t="s">
        <v>52</v>
      </c>
      <c r="B8" s="1157"/>
      <c r="C8" s="698">
        <v>63190</v>
      </c>
      <c r="D8" s="698">
        <v>59533</v>
      </c>
      <c r="E8" s="698">
        <v>60721</v>
      </c>
      <c r="F8" s="698">
        <v>57552</v>
      </c>
      <c r="G8" s="698">
        <v>56220</v>
      </c>
      <c r="H8" s="698">
        <v>53250</v>
      </c>
      <c r="I8" s="698">
        <v>49646</v>
      </c>
      <c r="J8" s="698">
        <v>45719</v>
      </c>
      <c r="K8" s="698">
        <v>47612</v>
      </c>
      <c r="L8" s="698">
        <v>37957</v>
      </c>
      <c r="M8" s="698">
        <v>40685</v>
      </c>
      <c r="N8" s="698">
        <v>29452</v>
      </c>
      <c r="O8" s="698">
        <f>SUM(C8,E8,G8,I8,K8,M8)</f>
        <v>318074</v>
      </c>
      <c r="P8" s="698">
        <f>SUM(D8,F8,H8,J8,L8,N8)</f>
        <v>283463</v>
      </c>
      <c r="Q8" s="698">
        <f>SUM(O8:P8)</f>
        <v>601537</v>
      </c>
      <c r="R8" s="1350" t="s">
        <v>583</v>
      </c>
      <c r="S8" s="1350"/>
      <c r="T8" s="332"/>
    </row>
    <row r="9" spans="1:20" ht="20.25" customHeight="1">
      <c r="A9" s="1170" t="s">
        <v>53</v>
      </c>
      <c r="B9" s="1170"/>
      <c r="C9" s="702">
        <v>36709</v>
      </c>
      <c r="D9" s="702">
        <v>33321</v>
      </c>
      <c r="E9" s="702">
        <v>32383</v>
      </c>
      <c r="F9" s="702">
        <v>30370</v>
      </c>
      <c r="G9" s="702">
        <v>31481</v>
      </c>
      <c r="H9" s="702">
        <v>28892</v>
      </c>
      <c r="I9" s="702">
        <v>31281</v>
      </c>
      <c r="J9" s="702">
        <v>28399</v>
      </c>
      <c r="K9" s="702">
        <v>29055</v>
      </c>
      <c r="L9" s="702">
        <v>25151</v>
      </c>
      <c r="M9" s="702">
        <v>21114</v>
      </c>
      <c r="N9" s="702">
        <v>17269</v>
      </c>
      <c r="O9" s="699">
        <f t="shared" ref="O9:O27" si="0">SUM(C9,E9,G9,I9,K9,M9)</f>
        <v>182023</v>
      </c>
      <c r="P9" s="699">
        <f t="shared" ref="P9:P27" si="1">SUM(D9,F9,H9,J9,L9,N9)</f>
        <v>163402</v>
      </c>
      <c r="Q9" s="699">
        <f t="shared" ref="Q9:Q27" si="2">SUM(O9:P9)</f>
        <v>345425</v>
      </c>
      <c r="R9" s="1159" t="s">
        <v>284</v>
      </c>
      <c r="S9" s="1159"/>
      <c r="T9" s="332"/>
    </row>
    <row r="10" spans="1:20" ht="20.25" customHeight="1">
      <c r="A10" s="1170" t="s">
        <v>54</v>
      </c>
      <c r="B10" s="1170"/>
      <c r="C10" s="702">
        <v>24597</v>
      </c>
      <c r="D10" s="702">
        <v>23818</v>
      </c>
      <c r="E10" s="702">
        <v>24598</v>
      </c>
      <c r="F10" s="702">
        <v>23617</v>
      </c>
      <c r="G10" s="702">
        <v>24838</v>
      </c>
      <c r="H10" s="702">
        <v>23428</v>
      </c>
      <c r="I10" s="702">
        <v>22434</v>
      </c>
      <c r="J10" s="702">
        <v>20757</v>
      </c>
      <c r="K10" s="702">
        <v>22693</v>
      </c>
      <c r="L10" s="702">
        <v>19760</v>
      </c>
      <c r="M10" s="702">
        <v>17996</v>
      </c>
      <c r="N10" s="702">
        <v>15364</v>
      </c>
      <c r="O10" s="699">
        <f t="shared" si="0"/>
        <v>137156</v>
      </c>
      <c r="P10" s="699">
        <f t="shared" si="1"/>
        <v>126744</v>
      </c>
      <c r="Q10" s="699">
        <f t="shared" si="2"/>
        <v>263900</v>
      </c>
      <c r="R10" s="1178" t="s">
        <v>175</v>
      </c>
      <c r="S10" s="1178"/>
      <c r="T10" s="418"/>
    </row>
    <row r="11" spans="1:20" ht="20.25" customHeight="1">
      <c r="A11" s="1170" t="s">
        <v>55</v>
      </c>
      <c r="B11" s="1170"/>
      <c r="C11" s="702">
        <v>28171</v>
      </c>
      <c r="D11" s="702">
        <v>27021</v>
      </c>
      <c r="E11" s="702">
        <v>26925</v>
      </c>
      <c r="F11" s="702">
        <v>25867</v>
      </c>
      <c r="G11" s="702">
        <v>27252</v>
      </c>
      <c r="H11" s="702">
        <v>25726</v>
      </c>
      <c r="I11" s="702">
        <v>27068</v>
      </c>
      <c r="J11" s="702">
        <v>25079</v>
      </c>
      <c r="K11" s="702">
        <v>27932</v>
      </c>
      <c r="L11" s="702">
        <v>24699</v>
      </c>
      <c r="M11" s="702">
        <v>20837</v>
      </c>
      <c r="N11" s="702">
        <v>18659</v>
      </c>
      <c r="O11" s="699">
        <f t="shared" si="0"/>
        <v>158185</v>
      </c>
      <c r="P11" s="699">
        <f t="shared" si="1"/>
        <v>147051</v>
      </c>
      <c r="Q11" s="699">
        <f t="shared" si="2"/>
        <v>305236</v>
      </c>
      <c r="R11" s="1178" t="s">
        <v>676</v>
      </c>
      <c r="S11" s="1178"/>
      <c r="T11" s="332"/>
    </row>
    <row r="12" spans="1:20" ht="20.25" customHeight="1">
      <c r="A12" s="1189" t="s">
        <v>279</v>
      </c>
      <c r="B12" s="382" t="s">
        <v>270</v>
      </c>
      <c r="C12" s="702">
        <v>21701</v>
      </c>
      <c r="D12" s="702">
        <v>21114</v>
      </c>
      <c r="E12" s="702">
        <v>20240</v>
      </c>
      <c r="F12" s="702">
        <v>20400</v>
      </c>
      <c r="G12" s="702">
        <v>20190</v>
      </c>
      <c r="H12" s="702">
        <v>20435</v>
      </c>
      <c r="I12" s="702">
        <v>20256</v>
      </c>
      <c r="J12" s="702">
        <v>20220</v>
      </c>
      <c r="K12" s="702">
        <v>21235</v>
      </c>
      <c r="L12" s="702">
        <v>20111</v>
      </c>
      <c r="M12" s="702">
        <v>16514</v>
      </c>
      <c r="N12" s="702">
        <v>16536</v>
      </c>
      <c r="O12" s="699">
        <f t="shared" si="0"/>
        <v>120136</v>
      </c>
      <c r="P12" s="699">
        <f t="shared" si="1"/>
        <v>118816</v>
      </c>
      <c r="Q12" s="699">
        <f t="shared" si="2"/>
        <v>238952</v>
      </c>
      <c r="R12" s="399" t="s">
        <v>288</v>
      </c>
      <c r="S12" s="1220" t="s">
        <v>167</v>
      </c>
      <c r="T12" s="332"/>
    </row>
    <row r="13" spans="1:20" ht="20.25" customHeight="1">
      <c r="A13" s="1189"/>
      <c r="B13" s="382" t="s">
        <v>271</v>
      </c>
      <c r="C13" s="702">
        <v>41691</v>
      </c>
      <c r="D13" s="702">
        <v>40759</v>
      </c>
      <c r="E13" s="702">
        <v>39727</v>
      </c>
      <c r="F13" s="702">
        <v>38478</v>
      </c>
      <c r="G13" s="702">
        <v>39622</v>
      </c>
      <c r="H13" s="702">
        <v>37545</v>
      </c>
      <c r="I13" s="702">
        <v>39119</v>
      </c>
      <c r="J13" s="702">
        <v>37657</v>
      </c>
      <c r="K13" s="702">
        <v>40645</v>
      </c>
      <c r="L13" s="702">
        <v>37712</v>
      </c>
      <c r="M13" s="702">
        <v>32446</v>
      </c>
      <c r="N13" s="702">
        <v>29031</v>
      </c>
      <c r="O13" s="699">
        <f t="shared" si="0"/>
        <v>233250</v>
      </c>
      <c r="P13" s="699">
        <f t="shared" si="1"/>
        <v>221182</v>
      </c>
      <c r="Q13" s="699">
        <f t="shared" si="2"/>
        <v>454432</v>
      </c>
      <c r="R13" s="399" t="s">
        <v>289</v>
      </c>
      <c r="S13" s="1220"/>
      <c r="T13" s="332"/>
    </row>
    <row r="14" spans="1:20" ht="20.25" customHeight="1">
      <c r="A14" s="1189"/>
      <c r="B14" s="382" t="s">
        <v>262</v>
      </c>
      <c r="C14" s="702">
        <v>18738</v>
      </c>
      <c r="D14" s="702">
        <v>18793</v>
      </c>
      <c r="E14" s="702">
        <v>17184</v>
      </c>
      <c r="F14" s="702">
        <v>17549</v>
      </c>
      <c r="G14" s="702">
        <v>17666</v>
      </c>
      <c r="H14" s="702">
        <v>17332</v>
      </c>
      <c r="I14" s="702">
        <v>17803</v>
      </c>
      <c r="J14" s="702">
        <v>17046</v>
      </c>
      <c r="K14" s="702">
        <v>19157</v>
      </c>
      <c r="L14" s="702">
        <v>17214</v>
      </c>
      <c r="M14" s="702">
        <v>14254</v>
      </c>
      <c r="N14" s="702">
        <v>13452</v>
      </c>
      <c r="O14" s="699">
        <f t="shared" si="0"/>
        <v>104802</v>
      </c>
      <c r="P14" s="699">
        <f t="shared" si="1"/>
        <v>101386</v>
      </c>
      <c r="Q14" s="699">
        <f t="shared" si="2"/>
        <v>206188</v>
      </c>
      <c r="R14" s="399" t="s">
        <v>290</v>
      </c>
      <c r="S14" s="1220"/>
      <c r="T14" s="332"/>
    </row>
    <row r="15" spans="1:20" ht="20.25" customHeight="1">
      <c r="A15" s="1189"/>
      <c r="B15" s="382" t="s">
        <v>267</v>
      </c>
      <c r="C15" s="702">
        <v>13339</v>
      </c>
      <c r="D15" s="702">
        <v>12953</v>
      </c>
      <c r="E15" s="702">
        <v>13054</v>
      </c>
      <c r="F15" s="702">
        <v>12565</v>
      </c>
      <c r="G15" s="702">
        <v>13377</v>
      </c>
      <c r="H15" s="702">
        <v>12672</v>
      </c>
      <c r="I15" s="702">
        <v>13408</v>
      </c>
      <c r="J15" s="702">
        <v>12522</v>
      </c>
      <c r="K15" s="702">
        <v>14342</v>
      </c>
      <c r="L15" s="702">
        <v>12357</v>
      </c>
      <c r="M15" s="702">
        <v>11546</v>
      </c>
      <c r="N15" s="702">
        <v>10125</v>
      </c>
      <c r="O15" s="699">
        <f t="shared" si="0"/>
        <v>79066</v>
      </c>
      <c r="P15" s="699">
        <f t="shared" si="1"/>
        <v>73194</v>
      </c>
      <c r="Q15" s="699">
        <f t="shared" si="2"/>
        <v>152260</v>
      </c>
      <c r="R15" s="399" t="s">
        <v>291</v>
      </c>
      <c r="S15" s="1220"/>
      <c r="T15" s="332"/>
    </row>
    <row r="16" spans="1:20" ht="20.25" customHeight="1">
      <c r="A16" s="1189"/>
      <c r="B16" s="382" t="s">
        <v>254</v>
      </c>
      <c r="C16" s="702">
        <v>25288</v>
      </c>
      <c r="D16" s="702">
        <v>23885</v>
      </c>
      <c r="E16" s="702">
        <v>24186</v>
      </c>
      <c r="F16" s="702">
        <v>23203</v>
      </c>
      <c r="G16" s="702">
        <v>25302</v>
      </c>
      <c r="H16" s="702">
        <v>23851</v>
      </c>
      <c r="I16" s="702">
        <v>25112</v>
      </c>
      <c r="J16" s="702">
        <v>23738</v>
      </c>
      <c r="K16" s="702">
        <v>26444</v>
      </c>
      <c r="L16" s="702">
        <v>24338</v>
      </c>
      <c r="M16" s="702">
        <v>23409</v>
      </c>
      <c r="N16" s="702">
        <v>20741</v>
      </c>
      <c r="O16" s="699">
        <f t="shared" si="0"/>
        <v>149741</v>
      </c>
      <c r="P16" s="699">
        <f t="shared" si="1"/>
        <v>139756</v>
      </c>
      <c r="Q16" s="699">
        <f t="shared" si="2"/>
        <v>289497</v>
      </c>
      <c r="R16" s="399" t="s">
        <v>292</v>
      </c>
      <c r="S16" s="1220"/>
      <c r="T16" s="332"/>
    </row>
    <row r="17" spans="1:20" ht="20.25" customHeight="1">
      <c r="A17" s="1189"/>
      <c r="B17" s="382" t="s">
        <v>255</v>
      </c>
      <c r="C17" s="702">
        <v>18294</v>
      </c>
      <c r="D17" s="702">
        <v>17202</v>
      </c>
      <c r="E17" s="702">
        <v>17287</v>
      </c>
      <c r="F17" s="702">
        <v>16603</v>
      </c>
      <c r="G17" s="702">
        <v>17683</v>
      </c>
      <c r="H17" s="702">
        <v>16974</v>
      </c>
      <c r="I17" s="702">
        <v>18526</v>
      </c>
      <c r="J17" s="702">
        <v>17331</v>
      </c>
      <c r="K17" s="702">
        <v>18914</v>
      </c>
      <c r="L17" s="702">
        <v>16830</v>
      </c>
      <c r="M17" s="702">
        <v>14738</v>
      </c>
      <c r="N17" s="702">
        <v>13913</v>
      </c>
      <c r="O17" s="699">
        <f t="shared" si="0"/>
        <v>105442</v>
      </c>
      <c r="P17" s="699">
        <f t="shared" si="1"/>
        <v>98853</v>
      </c>
      <c r="Q17" s="699">
        <f t="shared" si="2"/>
        <v>204295</v>
      </c>
      <c r="R17" s="399" t="s">
        <v>293</v>
      </c>
      <c r="S17" s="1220"/>
      <c r="T17" s="332"/>
    </row>
    <row r="18" spans="1:20" ht="20.25" customHeight="1">
      <c r="A18" s="1170" t="s">
        <v>63</v>
      </c>
      <c r="B18" s="1170"/>
      <c r="C18" s="699">
        <v>38711</v>
      </c>
      <c r="D18" s="699">
        <v>37230</v>
      </c>
      <c r="E18" s="699">
        <v>36517</v>
      </c>
      <c r="F18" s="699">
        <v>34408</v>
      </c>
      <c r="G18" s="86">
        <v>37434</v>
      </c>
      <c r="H18" s="699">
        <v>35675</v>
      </c>
      <c r="I18" s="699">
        <v>36785</v>
      </c>
      <c r="J18" s="86">
        <v>34604</v>
      </c>
      <c r="K18" s="699">
        <v>30486</v>
      </c>
      <c r="L18" s="699">
        <v>27834</v>
      </c>
      <c r="M18" s="86">
        <v>22630</v>
      </c>
      <c r="N18" s="86">
        <v>19067</v>
      </c>
      <c r="O18" s="699">
        <f t="shared" si="0"/>
        <v>202563</v>
      </c>
      <c r="P18" s="699">
        <f t="shared" si="1"/>
        <v>188818</v>
      </c>
      <c r="Q18" s="699">
        <f t="shared" si="2"/>
        <v>391381</v>
      </c>
      <c r="R18" s="1178" t="s">
        <v>297</v>
      </c>
      <c r="S18" s="1178"/>
      <c r="T18" s="332"/>
    </row>
    <row r="19" spans="1:20" ht="20.25" customHeight="1">
      <c r="A19" s="1170" t="s">
        <v>64</v>
      </c>
      <c r="B19" s="1170"/>
      <c r="C19" s="702">
        <v>38671</v>
      </c>
      <c r="D19" s="702">
        <v>36468</v>
      </c>
      <c r="E19" s="702">
        <v>36299</v>
      </c>
      <c r="F19" s="702">
        <v>35616</v>
      </c>
      <c r="G19" s="702">
        <v>36005</v>
      </c>
      <c r="H19" s="702">
        <v>33926</v>
      </c>
      <c r="I19" s="702">
        <v>36776</v>
      </c>
      <c r="J19" s="702">
        <v>33186</v>
      </c>
      <c r="K19" s="702">
        <v>38544</v>
      </c>
      <c r="L19" s="702">
        <v>33474</v>
      </c>
      <c r="M19" s="702">
        <v>26073</v>
      </c>
      <c r="N19" s="702">
        <v>24301</v>
      </c>
      <c r="O19" s="699">
        <f t="shared" si="0"/>
        <v>212368</v>
      </c>
      <c r="P19" s="699">
        <f t="shared" si="1"/>
        <v>196971</v>
      </c>
      <c r="Q19" s="699">
        <f t="shared" si="2"/>
        <v>409339</v>
      </c>
      <c r="R19" s="1178" t="s">
        <v>177</v>
      </c>
      <c r="S19" s="1178"/>
      <c r="T19" s="332"/>
    </row>
    <row r="20" spans="1:20" ht="20.25" customHeight="1">
      <c r="A20" s="1170" t="s">
        <v>65</v>
      </c>
      <c r="B20" s="1170"/>
      <c r="C20" s="702">
        <v>23191</v>
      </c>
      <c r="D20" s="702">
        <v>23586</v>
      </c>
      <c r="E20" s="702">
        <v>22559</v>
      </c>
      <c r="F20" s="702">
        <v>22268</v>
      </c>
      <c r="G20" s="702">
        <v>23096</v>
      </c>
      <c r="H20" s="702">
        <v>21527</v>
      </c>
      <c r="I20" s="702">
        <v>23800</v>
      </c>
      <c r="J20" s="702">
        <v>21502</v>
      </c>
      <c r="K20" s="702">
        <v>25256</v>
      </c>
      <c r="L20" s="702">
        <v>22878</v>
      </c>
      <c r="M20" s="702">
        <v>19083</v>
      </c>
      <c r="N20" s="702">
        <v>17259</v>
      </c>
      <c r="O20" s="699">
        <f t="shared" si="0"/>
        <v>136985</v>
      </c>
      <c r="P20" s="699">
        <f t="shared" si="1"/>
        <v>129020</v>
      </c>
      <c r="Q20" s="699">
        <f t="shared" si="2"/>
        <v>266005</v>
      </c>
      <c r="R20" s="1178" t="s">
        <v>178</v>
      </c>
      <c r="S20" s="1178"/>
      <c r="T20" s="332"/>
    </row>
    <row r="21" spans="1:20" ht="20.25" customHeight="1">
      <c r="A21" s="1170" t="s">
        <v>66</v>
      </c>
      <c r="B21" s="1170"/>
      <c r="C21" s="702">
        <v>25303</v>
      </c>
      <c r="D21" s="702">
        <v>26028</v>
      </c>
      <c r="E21" s="702">
        <v>24655</v>
      </c>
      <c r="F21" s="702">
        <v>24887</v>
      </c>
      <c r="G21" s="702">
        <v>24814</v>
      </c>
      <c r="H21" s="702">
        <v>24142</v>
      </c>
      <c r="I21" s="702">
        <v>24965</v>
      </c>
      <c r="J21" s="702">
        <v>24145</v>
      </c>
      <c r="K21" s="702">
        <v>26673</v>
      </c>
      <c r="L21" s="702">
        <v>24337</v>
      </c>
      <c r="M21" s="702">
        <v>21969</v>
      </c>
      <c r="N21" s="702">
        <v>19789</v>
      </c>
      <c r="O21" s="699">
        <f t="shared" si="0"/>
        <v>148379</v>
      </c>
      <c r="P21" s="699">
        <f t="shared" si="1"/>
        <v>143328</v>
      </c>
      <c r="Q21" s="699">
        <f t="shared" si="2"/>
        <v>291707</v>
      </c>
      <c r="R21" s="1178" t="s">
        <v>285</v>
      </c>
      <c r="S21" s="1178"/>
      <c r="T21" s="332"/>
    </row>
    <row r="22" spans="1:20" ht="20.25" customHeight="1">
      <c r="A22" s="1170" t="s">
        <v>133</v>
      </c>
      <c r="B22" s="1170"/>
      <c r="C22" s="702">
        <v>23927</v>
      </c>
      <c r="D22" s="702">
        <v>22459</v>
      </c>
      <c r="E22" s="702">
        <v>23092</v>
      </c>
      <c r="F22" s="702">
        <v>20985</v>
      </c>
      <c r="G22" s="702">
        <v>22380</v>
      </c>
      <c r="H22" s="702">
        <v>20281</v>
      </c>
      <c r="I22" s="702">
        <v>22101</v>
      </c>
      <c r="J22" s="702">
        <v>19267</v>
      </c>
      <c r="K22" s="702">
        <v>24019</v>
      </c>
      <c r="L22" s="702">
        <v>20448</v>
      </c>
      <c r="M22" s="702">
        <v>16983</v>
      </c>
      <c r="N22" s="702">
        <v>14240</v>
      </c>
      <c r="O22" s="699">
        <f t="shared" si="0"/>
        <v>132502</v>
      </c>
      <c r="P22" s="699">
        <f t="shared" si="1"/>
        <v>117680</v>
      </c>
      <c r="Q22" s="699">
        <f t="shared" si="2"/>
        <v>250182</v>
      </c>
      <c r="R22" s="1178" t="s">
        <v>853</v>
      </c>
      <c r="S22" s="1178"/>
      <c r="T22" s="332"/>
    </row>
    <row r="23" spans="1:20" ht="20.25" customHeight="1">
      <c r="A23" s="1170" t="s">
        <v>68</v>
      </c>
      <c r="B23" s="1170"/>
      <c r="C23" s="702">
        <v>16763</v>
      </c>
      <c r="D23" s="702">
        <v>15346</v>
      </c>
      <c r="E23" s="702">
        <v>15101</v>
      </c>
      <c r="F23" s="702">
        <v>14045</v>
      </c>
      <c r="G23" s="702">
        <v>15516</v>
      </c>
      <c r="H23" s="702">
        <v>13777</v>
      </c>
      <c r="I23" s="702">
        <v>15422</v>
      </c>
      <c r="J23" s="702">
        <v>13435</v>
      </c>
      <c r="K23" s="702">
        <v>17100</v>
      </c>
      <c r="L23" s="702">
        <v>13720</v>
      </c>
      <c r="M23" s="702">
        <v>11854</v>
      </c>
      <c r="N23" s="702">
        <v>9914</v>
      </c>
      <c r="O23" s="699">
        <f t="shared" si="0"/>
        <v>91756</v>
      </c>
      <c r="P23" s="699">
        <f t="shared" si="1"/>
        <v>80237</v>
      </c>
      <c r="Q23" s="699">
        <f t="shared" si="2"/>
        <v>171993</v>
      </c>
      <c r="R23" s="1178" t="s">
        <v>287</v>
      </c>
      <c r="S23" s="1178"/>
      <c r="T23" s="332"/>
    </row>
    <row r="24" spans="1:20" ht="20.25" customHeight="1">
      <c r="A24" s="1170" t="s">
        <v>69</v>
      </c>
      <c r="B24" s="1170"/>
      <c r="C24" s="702">
        <v>27070</v>
      </c>
      <c r="D24" s="702">
        <v>24893</v>
      </c>
      <c r="E24" s="702">
        <v>25362</v>
      </c>
      <c r="F24" s="702">
        <v>22848</v>
      </c>
      <c r="G24" s="702">
        <v>24365</v>
      </c>
      <c r="H24" s="702">
        <v>21043</v>
      </c>
      <c r="I24" s="702">
        <v>24355</v>
      </c>
      <c r="J24" s="702">
        <v>20720</v>
      </c>
      <c r="K24" s="702">
        <v>26876</v>
      </c>
      <c r="L24" s="702">
        <v>21184</v>
      </c>
      <c r="M24" s="702">
        <v>18008</v>
      </c>
      <c r="N24" s="702">
        <v>14827</v>
      </c>
      <c r="O24" s="699">
        <f t="shared" si="0"/>
        <v>146036</v>
      </c>
      <c r="P24" s="699">
        <f t="shared" si="1"/>
        <v>125515</v>
      </c>
      <c r="Q24" s="699">
        <f t="shared" si="2"/>
        <v>271551</v>
      </c>
      <c r="R24" s="1178" t="s">
        <v>182</v>
      </c>
      <c r="S24" s="1178"/>
      <c r="T24" s="332"/>
    </row>
    <row r="25" spans="1:20" ht="20.25" customHeight="1">
      <c r="A25" s="1170" t="s">
        <v>70</v>
      </c>
      <c r="B25" s="1170"/>
      <c r="C25" s="702">
        <v>40264</v>
      </c>
      <c r="D25" s="702">
        <v>38175</v>
      </c>
      <c r="E25" s="702">
        <v>38179</v>
      </c>
      <c r="F25" s="702">
        <v>35194</v>
      </c>
      <c r="G25" s="702">
        <v>37108</v>
      </c>
      <c r="H25" s="702">
        <v>34348</v>
      </c>
      <c r="I25" s="702">
        <v>35753</v>
      </c>
      <c r="J25" s="702">
        <v>32124</v>
      </c>
      <c r="K25" s="702">
        <v>39356</v>
      </c>
      <c r="L25" s="702">
        <v>32501</v>
      </c>
      <c r="M25" s="702">
        <v>29233</v>
      </c>
      <c r="N25" s="702">
        <v>24279</v>
      </c>
      <c r="O25" s="699">
        <f t="shared" si="0"/>
        <v>219893</v>
      </c>
      <c r="P25" s="699">
        <f t="shared" si="1"/>
        <v>196621</v>
      </c>
      <c r="Q25" s="699">
        <f t="shared" si="2"/>
        <v>416514</v>
      </c>
      <c r="R25" s="1178" t="s">
        <v>183</v>
      </c>
      <c r="S25" s="1178"/>
      <c r="T25" s="332"/>
    </row>
    <row r="26" spans="1:20" ht="20.25" customHeight="1">
      <c r="A26" s="1183" t="s">
        <v>71</v>
      </c>
      <c r="B26" s="1183"/>
      <c r="C26" s="703">
        <v>33269</v>
      </c>
      <c r="D26" s="703">
        <v>28175</v>
      </c>
      <c r="E26" s="703">
        <v>29708</v>
      </c>
      <c r="F26" s="703">
        <v>20751</v>
      </c>
      <c r="G26" s="703">
        <v>22919</v>
      </c>
      <c r="H26" s="703">
        <v>17115</v>
      </c>
      <c r="I26" s="703">
        <v>19873</v>
      </c>
      <c r="J26" s="703">
        <v>12788</v>
      </c>
      <c r="K26" s="703">
        <v>21163</v>
      </c>
      <c r="L26" s="703">
        <v>15659</v>
      </c>
      <c r="M26" s="703">
        <v>12737</v>
      </c>
      <c r="N26" s="703">
        <v>11264</v>
      </c>
      <c r="O26" s="699">
        <f t="shared" si="0"/>
        <v>139669</v>
      </c>
      <c r="P26" s="699">
        <f t="shared" si="1"/>
        <v>105752</v>
      </c>
      <c r="Q26" s="699">
        <f t="shared" si="2"/>
        <v>245421</v>
      </c>
      <c r="R26" s="1178" t="s">
        <v>671</v>
      </c>
      <c r="S26" s="1178"/>
      <c r="T26" s="332"/>
    </row>
    <row r="27" spans="1:20" ht="20.25" customHeight="1" thickBot="1">
      <c r="A27" s="1301" t="s">
        <v>72</v>
      </c>
      <c r="B27" s="1301"/>
      <c r="C27" s="704">
        <v>49740</v>
      </c>
      <c r="D27" s="704">
        <v>51816</v>
      </c>
      <c r="E27" s="704">
        <v>47616</v>
      </c>
      <c r="F27" s="704">
        <v>49050</v>
      </c>
      <c r="G27" s="704">
        <v>47136</v>
      </c>
      <c r="H27" s="704">
        <v>48232</v>
      </c>
      <c r="I27" s="704">
        <v>48149</v>
      </c>
      <c r="J27" s="704">
        <v>47405</v>
      </c>
      <c r="K27" s="704">
        <v>51123</v>
      </c>
      <c r="L27" s="704">
        <v>48136</v>
      </c>
      <c r="M27" s="704">
        <v>35542</v>
      </c>
      <c r="N27" s="704">
        <v>35144</v>
      </c>
      <c r="O27" s="701">
        <f t="shared" si="0"/>
        <v>279306</v>
      </c>
      <c r="P27" s="701">
        <f t="shared" si="1"/>
        <v>279783</v>
      </c>
      <c r="Q27" s="701">
        <f t="shared" si="2"/>
        <v>559089</v>
      </c>
      <c r="R27" s="1267" t="s">
        <v>327</v>
      </c>
      <c r="S27" s="1267"/>
      <c r="T27" s="332"/>
    </row>
    <row r="28" spans="1:20" ht="20.25" customHeight="1" thickBot="1">
      <c r="A28" s="1348" t="s">
        <v>32</v>
      </c>
      <c r="B28" s="1348"/>
      <c r="C28" s="705">
        <f>SUM(C8:C27)</f>
        <v>608627</v>
      </c>
      <c r="D28" s="705">
        <f t="shared" ref="D28:Q28" si="3">SUM(D8:D27)</f>
        <v>582575</v>
      </c>
      <c r="E28" s="705">
        <f t="shared" si="3"/>
        <v>575393</v>
      </c>
      <c r="F28" s="705">
        <f t="shared" si="3"/>
        <v>546256</v>
      </c>
      <c r="G28" s="705">
        <f t="shared" si="3"/>
        <v>564404</v>
      </c>
      <c r="H28" s="705">
        <f t="shared" si="3"/>
        <v>530171</v>
      </c>
      <c r="I28" s="705">
        <f t="shared" si="3"/>
        <v>552632</v>
      </c>
      <c r="J28" s="705">
        <f t="shared" si="3"/>
        <v>507644</v>
      </c>
      <c r="K28" s="705">
        <f t="shared" si="3"/>
        <v>568625</v>
      </c>
      <c r="L28" s="705">
        <f t="shared" si="3"/>
        <v>496300</v>
      </c>
      <c r="M28" s="705">
        <f t="shared" si="3"/>
        <v>427651</v>
      </c>
      <c r="N28" s="705">
        <f t="shared" si="3"/>
        <v>374626</v>
      </c>
      <c r="O28" s="705">
        <f t="shared" si="3"/>
        <v>3297332</v>
      </c>
      <c r="P28" s="705">
        <f t="shared" si="3"/>
        <v>3037572</v>
      </c>
      <c r="Q28" s="705">
        <f t="shared" si="3"/>
        <v>6334904</v>
      </c>
      <c r="R28" s="1260" t="s">
        <v>169</v>
      </c>
      <c r="S28" s="1260"/>
      <c r="T28" s="332"/>
    </row>
    <row r="29" spans="1:20" ht="13.5" thickTop="1">
      <c r="C29" s="336"/>
      <c r="D29" s="336"/>
      <c r="E29" s="336"/>
      <c r="F29" s="336"/>
      <c r="G29" s="336"/>
      <c r="H29" s="336"/>
      <c r="I29" s="336"/>
      <c r="J29" s="336"/>
      <c r="K29" s="336"/>
      <c r="L29" s="336"/>
      <c r="M29" s="336"/>
      <c r="N29" s="336"/>
      <c r="O29" s="336"/>
      <c r="P29" s="336"/>
      <c r="Q29" s="336"/>
      <c r="R29" s="332"/>
      <c r="S29" s="332"/>
      <c r="T29" s="332"/>
    </row>
    <row r="30" spans="1:20">
      <c r="C30" s="336"/>
      <c r="D30" s="336"/>
      <c r="E30" s="336"/>
      <c r="F30" s="336"/>
      <c r="G30" s="336"/>
      <c r="H30" s="336" t="s">
        <v>305</v>
      </c>
      <c r="I30" s="336"/>
      <c r="J30" s="336"/>
      <c r="K30" s="336"/>
      <c r="L30" s="336"/>
      <c r="M30" s="336"/>
      <c r="N30" s="336"/>
      <c r="O30" s="336"/>
      <c r="P30" s="336"/>
      <c r="Q30" s="336"/>
    </row>
    <row r="32" spans="1:20" ht="30" customHeight="1"/>
    <row r="115" spans="3:15">
      <c r="C115" s="142"/>
      <c r="D115" s="142"/>
      <c r="E115" s="142"/>
      <c r="F115" s="142"/>
      <c r="G115" s="142"/>
      <c r="H115" s="142"/>
      <c r="I115" s="142"/>
      <c r="J115" s="142"/>
      <c r="K115" s="142"/>
      <c r="L115" s="142"/>
      <c r="M115" s="142"/>
      <c r="N115" s="142"/>
      <c r="O115" s="142"/>
    </row>
    <row r="116" spans="3:15">
      <c r="C116" s="142"/>
      <c r="D116" s="142"/>
      <c r="E116" s="142"/>
      <c r="F116" s="142"/>
      <c r="G116" s="142"/>
      <c r="H116" s="142"/>
      <c r="I116" s="142"/>
      <c r="J116" s="142"/>
      <c r="K116" s="142"/>
      <c r="L116" s="142"/>
      <c r="M116" s="142"/>
      <c r="N116" s="142"/>
      <c r="O116" s="142"/>
    </row>
    <row r="117" spans="3:15">
      <c r="C117" s="142"/>
      <c r="D117" s="142"/>
      <c r="E117" s="142"/>
      <c r="F117" s="142"/>
      <c r="G117" s="142"/>
      <c r="H117" s="142"/>
      <c r="I117" s="142"/>
      <c r="J117" s="142"/>
      <c r="K117" s="142"/>
      <c r="L117" s="142"/>
      <c r="M117" s="142"/>
      <c r="N117" s="142"/>
      <c r="O117" s="142"/>
    </row>
    <row r="118" spans="3:15">
      <c r="C118" s="142"/>
      <c r="D118" s="142"/>
      <c r="E118" s="142"/>
      <c r="F118" s="142"/>
      <c r="G118" s="142"/>
      <c r="H118" s="142"/>
      <c r="I118" s="142"/>
      <c r="J118" s="142"/>
      <c r="K118" s="142"/>
      <c r="L118" s="142"/>
      <c r="M118" s="142"/>
      <c r="N118" s="142"/>
      <c r="O118" s="142"/>
    </row>
  </sheetData>
  <protectedRanges>
    <protectedRange sqref="D18:N18" name="نطاق1"/>
  </protectedRanges>
  <mergeCells count="51">
    <mergeCell ref="R21:S21"/>
    <mergeCell ref="A22:B22"/>
    <mergeCell ref="R22:S22"/>
    <mergeCell ref="A20:B20"/>
    <mergeCell ref="R20:S20"/>
    <mergeCell ref="A21:B21"/>
    <mergeCell ref="A12:A17"/>
    <mergeCell ref="S12:S17"/>
    <mergeCell ref="A18:B18"/>
    <mergeCell ref="R18:S18"/>
    <mergeCell ref="A19:B19"/>
    <mergeCell ref="R19:S19"/>
    <mergeCell ref="A1:S1"/>
    <mergeCell ref="A2:S2"/>
    <mergeCell ref="R8:S8"/>
    <mergeCell ref="R9:S9"/>
    <mergeCell ref="A10:B10"/>
    <mergeCell ref="R10:S10"/>
    <mergeCell ref="A3:B3"/>
    <mergeCell ref="R3:S3"/>
    <mergeCell ref="G5:H5"/>
    <mergeCell ref="I5:J5"/>
    <mergeCell ref="K5:L5"/>
    <mergeCell ref="A11:B11"/>
    <mergeCell ref="R11:S11"/>
    <mergeCell ref="M5:N5"/>
    <mergeCell ref="A9:B9"/>
    <mergeCell ref="A8:B8"/>
    <mergeCell ref="A4:B7"/>
    <mergeCell ref="C4:D4"/>
    <mergeCell ref="E4:F4"/>
    <mergeCell ref="G4:H4"/>
    <mergeCell ref="I4:J4"/>
    <mergeCell ref="K4:L4"/>
    <mergeCell ref="M4:N4"/>
    <mergeCell ref="O4:Q4"/>
    <mergeCell ref="R4:S7"/>
    <mergeCell ref="C5:D5"/>
    <mergeCell ref="E5:F5"/>
    <mergeCell ref="A28:B28"/>
    <mergeCell ref="R28:S28"/>
    <mergeCell ref="A23:B23"/>
    <mergeCell ref="R23:S23"/>
    <mergeCell ref="A24:B24"/>
    <mergeCell ref="R24:S24"/>
    <mergeCell ref="A25:B25"/>
    <mergeCell ref="R25:S25"/>
    <mergeCell ref="A27:B27"/>
    <mergeCell ref="R27:S27"/>
    <mergeCell ref="A26:B26"/>
    <mergeCell ref="R26:S26"/>
  </mergeCells>
  <printOptions horizontalCentered="1"/>
  <pageMargins left="0.5" right="0.5" top="1" bottom="1" header="0.75" footer="1"/>
  <pageSetup paperSize="9" scale="75" firstPageNumber="36" orientation="landscape" useFirstPageNumber="1"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theme="9" tint="-0.499984740745262"/>
  </sheetPr>
  <dimension ref="A1:S120"/>
  <sheetViews>
    <sheetView rightToLeft="1" view="pageBreakPreview" zoomScale="80" zoomScaleSheetLayoutView="80" workbookViewId="0">
      <selection activeCell="AC4" sqref="AC4:AE4"/>
    </sheetView>
  </sheetViews>
  <sheetFormatPr defaultRowHeight="12.75"/>
  <cols>
    <col min="1" max="1" width="3.85546875" style="82" customWidth="1"/>
    <col min="2" max="2" width="11.28515625" style="82" customWidth="1"/>
    <col min="3" max="9" width="8" style="82" customWidth="1"/>
    <col min="10" max="10" width="6.7109375" style="82" customWidth="1"/>
    <col min="11" max="11" width="8" style="82" customWidth="1"/>
    <col min="12" max="12" width="7.42578125" style="82" customWidth="1"/>
    <col min="13" max="17" width="8" style="82" customWidth="1"/>
    <col min="18" max="18" width="14.5703125" style="82" customWidth="1"/>
    <col min="19" max="19" width="4.28515625" style="82" customWidth="1"/>
    <col min="20" max="16384" width="9.140625" style="82"/>
  </cols>
  <sheetData>
    <row r="1" spans="1:19" ht="28.5" customHeight="1">
      <c r="A1" s="1152" t="s">
        <v>1222</v>
      </c>
      <c r="B1" s="1152"/>
      <c r="C1" s="1152"/>
      <c r="D1" s="1152"/>
      <c r="E1" s="1152"/>
      <c r="F1" s="1152"/>
      <c r="G1" s="1152"/>
      <c r="H1" s="1152"/>
      <c r="I1" s="1152"/>
      <c r="J1" s="1152"/>
      <c r="K1" s="1152"/>
      <c r="L1" s="1152"/>
      <c r="M1" s="1152"/>
      <c r="N1" s="1152"/>
      <c r="O1" s="1152"/>
      <c r="P1" s="1152"/>
      <c r="Q1" s="1152"/>
      <c r="R1" s="1152"/>
      <c r="S1" s="1152"/>
    </row>
    <row r="2" spans="1:19" ht="27.75" customHeight="1">
      <c r="A2" s="1193" t="s">
        <v>1009</v>
      </c>
      <c r="B2" s="1193"/>
      <c r="C2" s="1193"/>
      <c r="D2" s="1193"/>
      <c r="E2" s="1193"/>
      <c r="F2" s="1193"/>
      <c r="G2" s="1193"/>
      <c r="H2" s="1193"/>
      <c r="I2" s="1193"/>
      <c r="J2" s="1193"/>
      <c r="K2" s="1193"/>
      <c r="L2" s="1193"/>
      <c r="M2" s="1193"/>
      <c r="N2" s="1193"/>
      <c r="O2" s="1193"/>
      <c r="P2" s="1193"/>
      <c r="Q2" s="1193"/>
      <c r="R2" s="1193"/>
      <c r="S2" s="1193"/>
    </row>
    <row r="3" spans="1:19" ht="24.75" customHeight="1" thickBot="1">
      <c r="A3" s="1176" t="s">
        <v>729</v>
      </c>
      <c r="B3" s="1176"/>
      <c r="C3" s="151"/>
      <c r="D3" s="151"/>
      <c r="E3" s="151"/>
      <c r="F3" s="151"/>
      <c r="G3" s="151"/>
      <c r="H3" s="151"/>
      <c r="I3" s="151"/>
      <c r="J3" s="151"/>
      <c r="K3" s="151"/>
      <c r="L3" s="151"/>
      <c r="M3" s="151"/>
      <c r="N3" s="151"/>
      <c r="O3" s="151"/>
      <c r="P3" s="151"/>
      <c r="Q3" s="151"/>
      <c r="R3" s="1154" t="s">
        <v>631</v>
      </c>
      <c r="S3" s="1154"/>
    </row>
    <row r="4" spans="1:19" ht="20.25" customHeight="1" thickTop="1">
      <c r="A4" s="1140" t="s">
        <v>40</v>
      </c>
      <c r="B4" s="1140"/>
      <c r="C4" s="1188" t="s">
        <v>93</v>
      </c>
      <c r="D4" s="1188"/>
      <c r="E4" s="1188" t="s">
        <v>98</v>
      </c>
      <c r="F4" s="1188"/>
      <c r="G4" s="1188" t="s">
        <v>95</v>
      </c>
      <c r="H4" s="1188"/>
      <c r="I4" s="1188" t="s">
        <v>96</v>
      </c>
      <c r="J4" s="1188"/>
      <c r="K4" s="1188" t="s">
        <v>97</v>
      </c>
      <c r="L4" s="1188"/>
      <c r="M4" s="1188" t="s">
        <v>31</v>
      </c>
      <c r="N4" s="1188"/>
      <c r="O4" s="1155" t="s">
        <v>32</v>
      </c>
      <c r="P4" s="1155"/>
      <c r="Q4" s="1155"/>
      <c r="R4" s="1164" t="s">
        <v>168</v>
      </c>
      <c r="S4" s="1164"/>
    </row>
    <row r="5" spans="1:19" ht="20.25" customHeight="1">
      <c r="A5" s="1141"/>
      <c r="B5" s="1141"/>
      <c r="C5" s="1165" t="s">
        <v>240</v>
      </c>
      <c r="D5" s="1165"/>
      <c r="E5" s="1165" t="s">
        <v>234</v>
      </c>
      <c r="F5" s="1165"/>
      <c r="G5" s="1165" t="s">
        <v>241</v>
      </c>
      <c r="H5" s="1165"/>
      <c r="I5" s="1165" t="s">
        <v>236</v>
      </c>
      <c r="J5" s="1165"/>
      <c r="K5" s="1165" t="s">
        <v>242</v>
      </c>
      <c r="L5" s="1165"/>
      <c r="M5" s="1165" t="s">
        <v>239</v>
      </c>
      <c r="N5" s="1165"/>
      <c r="O5" s="1167" t="s">
        <v>169</v>
      </c>
      <c r="P5" s="1167"/>
      <c r="Q5" s="1167"/>
      <c r="R5" s="1165"/>
      <c r="S5" s="1165"/>
    </row>
    <row r="6" spans="1:19" ht="16.5" customHeight="1">
      <c r="A6" s="1141"/>
      <c r="B6" s="1141"/>
      <c r="C6" s="706" t="s">
        <v>33</v>
      </c>
      <c r="D6" s="706" t="s">
        <v>34</v>
      </c>
      <c r="E6" s="706" t="s">
        <v>33</v>
      </c>
      <c r="F6" s="706" t="s">
        <v>34</v>
      </c>
      <c r="G6" s="706" t="s">
        <v>33</v>
      </c>
      <c r="H6" s="706" t="s">
        <v>34</v>
      </c>
      <c r="I6" s="706" t="s">
        <v>33</v>
      </c>
      <c r="J6" s="706" t="s">
        <v>34</v>
      </c>
      <c r="K6" s="706" t="s">
        <v>33</v>
      </c>
      <c r="L6" s="706" t="s">
        <v>34</v>
      </c>
      <c r="M6" s="706" t="s">
        <v>33</v>
      </c>
      <c r="N6" s="706" t="s">
        <v>34</v>
      </c>
      <c r="O6" s="706" t="s">
        <v>33</v>
      </c>
      <c r="P6" s="706" t="s">
        <v>34</v>
      </c>
      <c r="Q6" s="706" t="s">
        <v>35</v>
      </c>
      <c r="R6" s="1165"/>
      <c r="S6" s="1165"/>
    </row>
    <row r="7" spans="1:19" ht="22.5" customHeight="1" thickBot="1">
      <c r="A7" s="1141"/>
      <c r="B7" s="1141"/>
      <c r="C7" s="707" t="s">
        <v>173</v>
      </c>
      <c r="D7" s="707" t="s">
        <v>172</v>
      </c>
      <c r="E7" s="707" t="s">
        <v>173</v>
      </c>
      <c r="F7" s="707" t="s">
        <v>172</v>
      </c>
      <c r="G7" s="707" t="s">
        <v>173</v>
      </c>
      <c r="H7" s="707" t="s">
        <v>172</v>
      </c>
      <c r="I7" s="707" t="s">
        <v>173</v>
      </c>
      <c r="J7" s="707" t="s">
        <v>172</v>
      </c>
      <c r="K7" s="707" t="s">
        <v>173</v>
      </c>
      <c r="L7" s="707" t="s">
        <v>172</v>
      </c>
      <c r="M7" s="707" t="s">
        <v>173</v>
      </c>
      <c r="N7" s="707" t="s">
        <v>172</v>
      </c>
      <c r="O7" s="707" t="s">
        <v>173</v>
      </c>
      <c r="P7" s="707" t="s">
        <v>172</v>
      </c>
      <c r="Q7" s="707" t="s">
        <v>169</v>
      </c>
      <c r="R7" s="1165"/>
      <c r="S7" s="1165"/>
    </row>
    <row r="8" spans="1:19" ht="18.95" customHeight="1">
      <c r="A8" s="329" t="s">
        <v>52</v>
      </c>
      <c r="B8" s="329"/>
      <c r="C8" s="329">
        <v>0</v>
      </c>
      <c r="D8" s="329">
        <v>0</v>
      </c>
      <c r="E8" s="329">
        <v>0</v>
      </c>
      <c r="F8" s="329">
        <v>0</v>
      </c>
      <c r="G8" s="329">
        <v>0</v>
      </c>
      <c r="H8" s="329">
        <v>0</v>
      </c>
      <c r="I8" s="329">
        <v>0</v>
      </c>
      <c r="J8" s="329">
        <v>0</v>
      </c>
      <c r="K8" s="329">
        <v>19</v>
      </c>
      <c r="L8" s="329">
        <v>0</v>
      </c>
      <c r="M8" s="329">
        <v>54</v>
      </c>
      <c r="N8" s="329">
        <v>0</v>
      </c>
      <c r="O8" s="329">
        <f>SUM(C8,E8,G8,I8,K8,M8)</f>
        <v>73</v>
      </c>
      <c r="P8" s="329">
        <f>SUM(D8,F8,H8,J8,L8,N8)</f>
        <v>0</v>
      </c>
      <c r="Q8" s="329">
        <f>SUM(O8:P8)</f>
        <v>73</v>
      </c>
      <c r="R8" s="1199" t="s">
        <v>583</v>
      </c>
      <c r="S8" s="1199"/>
    </row>
    <row r="9" spans="1:19" ht="18.95" customHeight="1">
      <c r="A9" s="1170" t="s">
        <v>53</v>
      </c>
      <c r="B9" s="1170"/>
      <c r="C9" s="86">
        <v>2</v>
      </c>
      <c r="D9" s="86">
        <v>0</v>
      </c>
      <c r="E9" s="86">
        <v>7</v>
      </c>
      <c r="F9" s="86">
        <v>2</v>
      </c>
      <c r="G9" s="86">
        <v>7</v>
      </c>
      <c r="H9" s="86">
        <v>3</v>
      </c>
      <c r="I9" s="86">
        <v>24</v>
      </c>
      <c r="J9" s="86">
        <v>11</v>
      </c>
      <c r="K9" s="86">
        <v>42</v>
      </c>
      <c r="L9" s="86">
        <v>19</v>
      </c>
      <c r="M9" s="86">
        <v>63</v>
      </c>
      <c r="N9" s="86">
        <v>18</v>
      </c>
      <c r="O9" s="699">
        <f t="shared" ref="O9:O27" si="0">SUM(C9,E9,G9,I9,K9,M9)</f>
        <v>145</v>
      </c>
      <c r="P9" s="699">
        <f t="shared" ref="P9:P27" si="1">SUM(D9,F9,H9,J9,L9,N9)</f>
        <v>53</v>
      </c>
      <c r="Q9" s="699">
        <f t="shared" ref="Q9:Q27" si="2">SUM(O9:P9)</f>
        <v>198</v>
      </c>
      <c r="R9" s="1159" t="s">
        <v>284</v>
      </c>
      <c r="S9" s="1159"/>
    </row>
    <row r="10" spans="1:19" ht="18.95" customHeight="1">
      <c r="A10" s="1170" t="s">
        <v>54</v>
      </c>
      <c r="B10" s="1170"/>
      <c r="C10" s="86">
        <v>15</v>
      </c>
      <c r="D10" s="86">
        <v>7</v>
      </c>
      <c r="E10" s="86">
        <v>19</v>
      </c>
      <c r="F10" s="86">
        <v>4</v>
      </c>
      <c r="G10" s="86">
        <v>16</v>
      </c>
      <c r="H10" s="86">
        <v>3</v>
      </c>
      <c r="I10" s="86">
        <v>15</v>
      </c>
      <c r="J10" s="86">
        <v>9</v>
      </c>
      <c r="K10" s="86">
        <v>32</v>
      </c>
      <c r="L10" s="86">
        <v>10</v>
      </c>
      <c r="M10" s="86">
        <v>38</v>
      </c>
      <c r="N10" s="86">
        <v>18</v>
      </c>
      <c r="O10" s="699">
        <f t="shared" si="0"/>
        <v>135</v>
      </c>
      <c r="P10" s="699">
        <f t="shared" si="1"/>
        <v>51</v>
      </c>
      <c r="Q10" s="699">
        <f t="shared" si="2"/>
        <v>186</v>
      </c>
      <c r="R10" s="1178" t="s">
        <v>175</v>
      </c>
      <c r="S10" s="1178"/>
    </row>
    <row r="11" spans="1:19" ht="18.95" customHeight="1">
      <c r="A11" s="1170" t="s">
        <v>55</v>
      </c>
      <c r="B11" s="1170"/>
      <c r="C11" s="86">
        <v>0</v>
      </c>
      <c r="D11" s="86">
        <v>0</v>
      </c>
      <c r="E11" s="86">
        <v>0</v>
      </c>
      <c r="F11" s="86">
        <v>0</v>
      </c>
      <c r="G11" s="86">
        <v>0</v>
      </c>
      <c r="H11" s="86">
        <v>0</v>
      </c>
      <c r="I11" s="86">
        <v>0</v>
      </c>
      <c r="J11" s="86">
        <v>0</v>
      </c>
      <c r="K11" s="86">
        <v>0</v>
      </c>
      <c r="L11" s="86">
        <v>0</v>
      </c>
      <c r="M11" s="86">
        <v>0</v>
      </c>
      <c r="N11" s="86">
        <v>0</v>
      </c>
      <c r="O11" s="699">
        <f t="shared" si="0"/>
        <v>0</v>
      </c>
      <c r="P11" s="699">
        <f t="shared" si="1"/>
        <v>0</v>
      </c>
      <c r="Q11" s="699">
        <f t="shared" si="2"/>
        <v>0</v>
      </c>
      <c r="R11" s="1178" t="s">
        <v>676</v>
      </c>
      <c r="S11" s="1178"/>
    </row>
    <row r="12" spans="1:19" ht="18.95" customHeight="1">
      <c r="A12" s="1189" t="s">
        <v>279</v>
      </c>
      <c r="B12" s="382" t="s">
        <v>270</v>
      </c>
      <c r="C12" s="86">
        <v>0</v>
      </c>
      <c r="D12" s="86">
        <v>0</v>
      </c>
      <c r="E12" s="86">
        <v>0</v>
      </c>
      <c r="F12" s="86">
        <v>0</v>
      </c>
      <c r="G12" s="86">
        <v>5</v>
      </c>
      <c r="H12" s="86">
        <v>0</v>
      </c>
      <c r="I12" s="86">
        <v>6</v>
      </c>
      <c r="J12" s="86">
        <v>0</v>
      </c>
      <c r="K12" s="86">
        <v>40</v>
      </c>
      <c r="L12" s="86">
        <v>0</v>
      </c>
      <c r="M12" s="86">
        <v>50</v>
      </c>
      <c r="N12" s="86">
        <v>0</v>
      </c>
      <c r="O12" s="699">
        <f t="shared" si="0"/>
        <v>101</v>
      </c>
      <c r="P12" s="699">
        <f t="shared" si="1"/>
        <v>0</v>
      </c>
      <c r="Q12" s="699">
        <f t="shared" si="2"/>
        <v>101</v>
      </c>
      <c r="R12" s="399" t="s">
        <v>288</v>
      </c>
      <c r="S12" s="1220" t="s">
        <v>167</v>
      </c>
    </row>
    <row r="13" spans="1:19" ht="18.95" customHeight="1">
      <c r="A13" s="1189"/>
      <c r="B13" s="382" t="s">
        <v>271</v>
      </c>
      <c r="C13" s="86">
        <v>0</v>
      </c>
      <c r="D13" s="86">
        <v>0</v>
      </c>
      <c r="E13" s="86">
        <v>0</v>
      </c>
      <c r="F13" s="86">
        <v>0</v>
      </c>
      <c r="G13" s="86">
        <v>0</v>
      </c>
      <c r="H13" s="86">
        <v>0</v>
      </c>
      <c r="I13" s="86">
        <v>0</v>
      </c>
      <c r="J13" s="86">
        <v>0</v>
      </c>
      <c r="K13" s="86">
        <v>0</v>
      </c>
      <c r="L13" s="86">
        <v>0</v>
      </c>
      <c r="M13" s="86">
        <v>0</v>
      </c>
      <c r="N13" s="86">
        <v>0</v>
      </c>
      <c r="O13" s="699">
        <f t="shared" si="0"/>
        <v>0</v>
      </c>
      <c r="P13" s="699">
        <f t="shared" si="1"/>
        <v>0</v>
      </c>
      <c r="Q13" s="699">
        <f t="shared" si="2"/>
        <v>0</v>
      </c>
      <c r="R13" s="399" t="s">
        <v>289</v>
      </c>
      <c r="S13" s="1220"/>
    </row>
    <row r="14" spans="1:19" ht="18.95" customHeight="1">
      <c r="A14" s="1189"/>
      <c r="B14" s="382" t="s">
        <v>272</v>
      </c>
      <c r="C14" s="86">
        <v>0</v>
      </c>
      <c r="D14" s="86">
        <v>0</v>
      </c>
      <c r="E14" s="86">
        <v>0</v>
      </c>
      <c r="F14" s="86">
        <v>0</v>
      </c>
      <c r="G14" s="86">
        <v>0</v>
      </c>
      <c r="H14" s="86">
        <v>0</v>
      </c>
      <c r="I14" s="86">
        <v>0</v>
      </c>
      <c r="J14" s="86">
        <v>0</v>
      </c>
      <c r="K14" s="86">
        <v>0</v>
      </c>
      <c r="L14" s="86">
        <v>0</v>
      </c>
      <c r="M14" s="86">
        <v>0</v>
      </c>
      <c r="N14" s="86">
        <v>0</v>
      </c>
      <c r="O14" s="699">
        <f t="shared" si="0"/>
        <v>0</v>
      </c>
      <c r="P14" s="699">
        <f t="shared" si="1"/>
        <v>0</v>
      </c>
      <c r="Q14" s="699">
        <f t="shared" si="2"/>
        <v>0</v>
      </c>
      <c r="R14" s="399" t="s">
        <v>290</v>
      </c>
      <c r="S14" s="1220"/>
    </row>
    <row r="15" spans="1:19" ht="18.95" customHeight="1">
      <c r="A15" s="1189"/>
      <c r="B15" s="382" t="s">
        <v>604</v>
      </c>
      <c r="C15" s="86">
        <v>0</v>
      </c>
      <c r="D15" s="86">
        <v>0</v>
      </c>
      <c r="E15" s="86">
        <v>0</v>
      </c>
      <c r="F15" s="86">
        <v>0</v>
      </c>
      <c r="G15" s="86">
        <v>0</v>
      </c>
      <c r="H15" s="86">
        <v>0</v>
      </c>
      <c r="I15" s="86">
        <v>0</v>
      </c>
      <c r="J15" s="86">
        <v>0</v>
      </c>
      <c r="K15" s="86">
        <v>0</v>
      </c>
      <c r="L15" s="86">
        <v>0</v>
      </c>
      <c r="M15" s="86">
        <v>0</v>
      </c>
      <c r="N15" s="86">
        <v>0</v>
      </c>
      <c r="O15" s="699">
        <f t="shared" si="0"/>
        <v>0</v>
      </c>
      <c r="P15" s="699">
        <f t="shared" si="1"/>
        <v>0</v>
      </c>
      <c r="Q15" s="699">
        <f t="shared" si="2"/>
        <v>0</v>
      </c>
      <c r="R15" s="399" t="s">
        <v>291</v>
      </c>
      <c r="S15" s="1220"/>
    </row>
    <row r="16" spans="1:19" ht="18.95" customHeight="1">
      <c r="A16" s="1189"/>
      <c r="B16" s="382" t="s">
        <v>605</v>
      </c>
      <c r="C16" s="86">
        <v>0</v>
      </c>
      <c r="D16" s="86">
        <v>0</v>
      </c>
      <c r="E16" s="86">
        <v>0</v>
      </c>
      <c r="F16" s="86">
        <v>0</v>
      </c>
      <c r="G16" s="86">
        <v>0</v>
      </c>
      <c r="H16" s="86">
        <v>0</v>
      </c>
      <c r="I16" s="86">
        <v>0</v>
      </c>
      <c r="J16" s="86">
        <v>0</v>
      </c>
      <c r="K16" s="86">
        <v>0</v>
      </c>
      <c r="L16" s="86">
        <v>0</v>
      </c>
      <c r="M16" s="86">
        <v>0</v>
      </c>
      <c r="N16" s="86">
        <v>0</v>
      </c>
      <c r="O16" s="699">
        <f t="shared" si="0"/>
        <v>0</v>
      </c>
      <c r="P16" s="699">
        <f t="shared" si="1"/>
        <v>0</v>
      </c>
      <c r="Q16" s="699">
        <f t="shared" si="2"/>
        <v>0</v>
      </c>
      <c r="R16" s="399" t="s">
        <v>292</v>
      </c>
      <c r="S16" s="1220"/>
    </row>
    <row r="17" spans="1:19" ht="18.95" customHeight="1">
      <c r="A17" s="1189"/>
      <c r="B17" s="382" t="s">
        <v>606</v>
      </c>
      <c r="C17" s="86">
        <v>0</v>
      </c>
      <c r="D17" s="86">
        <v>0</v>
      </c>
      <c r="E17" s="86">
        <v>0</v>
      </c>
      <c r="F17" s="86">
        <v>1</v>
      </c>
      <c r="G17" s="86">
        <v>0</v>
      </c>
      <c r="H17" s="86">
        <v>0</v>
      </c>
      <c r="I17" s="86">
        <v>0</v>
      </c>
      <c r="J17" s="86">
        <v>0</v>
      </c>
      <c r="K17" s="86">
        <v>10</v>
      </c>
      <c r="L17" s="86">
        <v>4</v>
      </c>
      <c r="M17" s="86">
        <v>20</v>
      </c>
      <c r="N17" s="86">
        <v>8</v>
      </c>
      <c r="O17" s="699">
        <f t="shared" si="0"/>
        <v>30</v>
      </c>
      <c r="P17" s="699">
        <f t="shared" si="1"/>
        <v>13</v>
      </c>
      <c r="Q17" s="699">
        <f t="shared" si="2"/>
        <v>43</v>
      </c>
      <c r="R17" s="399" t="s">
        <v>293</v>
      </c>
      <c r="S17" s="1220"/>
    </row>
    <row r="18" spans="1:19" ht="18.95" customHeight="1">
      <c r="A18" s="1170" t="s">
        <v>63</v>
      </c>
      <c r="B18" s="1170"/>
      <c r="C18" s="699">
        <v>65</v>
      </c>
      <c r="D18" s="699">
        <v>0</v>
      </c>
      <c r="E18" s="699">
        <v>42</v>
      </c>
      <c r="F18" s="699">
        <v>0</v>
      </c>
      <c r="G18" s="86">
        <v>70</v>
      </c>
      <c r="H18" s="699">
        <v>0</v>
      </c>
      <c r="I18" s="699">
        <v>62</v>
      </c>
      <c r="J18" s="86">
        <v>0</v>
      </c>
      <c r="K18" s="699">
        <v>127</v>
      </c>
      <c r="L18" s="699">
        <v>0</v>
      </c>
      <c r="M18" s="86">
        <v>278</v>
      </c>
      <c r="N18" s="86">
        <v>0</v>
      </c>
      <c r="O18" s="699">
        <f t="shared" si="0"/>
        <v>644</v>
      </c>
      <c r="P18" s="699">
        <f t="shared" si="1"/>
        <v>0</v>
      </c>
      <c r="Q18" s="699">
        <f t="shared" si="2"/>
        <v>644</v>
      </c>
      <c r="R18" s="1178" t="s">
        <v>297</v>
      </c>
      <c r="S18" s="1178"/>
    </row>
    <row r="19" spans="1:19" ht="18.95" customHeight="1">
      <c r="A19" s="1170" t="s">
        <v>64</v>
      </c>
      <c r="B19" s="1170"/>
      <c r="C19" s="86">
        <v>0</v>
      </c>
      <c r="D19" s="86">
        <v>0</v>
      </c>
      <c r="E19" s="86">
        <v>0</v>
      </c>
      <c r="F19" s="86">
        <v>0</v>
      </c>
      <c r="G19" s="86">
        <v>0</v>
      </c>
      <c r="H19" s="86">
        <v>0</v>
      </c>
      <c r="I19" s="86">
        <v>0</v>
      </c>
      <c r="J19" s="86">
        <v>0</v>
      </c>
      <c r="K19" s="86">
        <v>0</v>
      </c>
      <c r="L19" s="86">
        <v>0</v>
      </c>
      <c r="M19" s="86">
        <v>0</v>
      </c>
      <c r="N19" s="86">
        <v>0</v>
      </c>
      <c r="O19" s="699">
        <f t="shared" si="0"/>
        <v>0</v>
      </c>
      <c r="P19" s="699">
        <f t="shared" si="1"/>
        <v>0</v>
      </c>
      <c r="Q19" s="699">
        <f t="shared" si="2"/>
        <v>0</v>
      </c>
      <c r="R19" s="1178" t="s">
        <v>177</v>
      </c>
      <c r="S19" s="1178"/>
    </row>
    <row r="20" spans="1:19" ht="18.95" customHeight="1">
      <c r="A20" s="1170" t="s">
        <v>65</v>
      </c>
      <c r="B20" s="1170"/>
      <c r="C20" s="86">
        <v>0</v>
      </c>
      <c r="D20" s="86">
        <v>0</v>
      </c>
      <c r="E20" s="86">
        <v>0</v>
      </c>
      <c r="F20" s="86">
        <v>0</v>
      </c>
      <c r="G20" s="86">
        <v>0</v>
      </c>
      <c r="H20" s="86">
        <v>0</v>
      </c>
      <c r="I20" s="86">
        <v>0</v>
      </c>
      <c r="J20" s="86">
        <v>0</v>
      </c>
      <c r="K20" s="86">
        <v>0</v>
      </c>
      <c r="L20" s="86">
        <v>0</v>
      </c>
      <c r="M20" s="86">
        <v>0</v>
      </c>
      <c r="N20" s="86">
        <v>0</v>
      </c>
      <c r="O20" s="699">
        <f t="shared" si="0"/>
        <v>0</v>
      </c>
      <c r="P20" s="699">
        <f t="shared" si="1"/>
        <v>0</v>
      </c>
      <c r="Q20" s="699">
        <f t="shared" si="2"/>
        <v>0</v>
      </c>
      <c r="R20" s="1178" t="s">
        <v>178</v>
      </c>
      <c r="S20" s="1178"/>
    </row>
    <row r="21" spans="1:19" ht="18.95" customHeight="1">
      <c r="A21" s="1170" t="s">
        <v>66</v>
      </c>
      <c r="B21" s="1170"/>
      <c r="C21" s="86">
        <v>0</v>
      </c>
      <c r="D21" s="86">
        <v>0</v>
      </c>
      <c r="E21" s="86">
        <v>0</v>
      </c>
      <c r="F21" s="86">
        <v>0</v>
      </c>
      <c r="G21" s="86">
        <v>0</v>
      </c>
      <c r="H21" s="86">
        <v>0</v>
      </c>
      <c r="I21" s="86">
        <v>0</v>
      </c>
      <c r="J21" s="86">
        <v>0</v>
      </c>
      <c r="K21" s="86">
        <v>0</v>
      </c>
      <c r="L21" s="86">
        <v>0</v>
      </c>
      <c r="M21" s="86">
        <v>0</v>
      </c>
      <c r="N21" s="86">
        <v>0</v>
      </c>
      <c r="O21" s="699">
        <f t="shared" si="0"/>
        <v>0</v>
      </c>
      <c r="P21" s="699">
        <f t="shared" si="1"/>
        <v>0</v>
      </c>
      <c r="Q21" s="699">
        <f t="shared" si="2"/>
        <v>0</v>
      </c>
      <c r="R21" s="1178" t="s">
        <v>285</v>
      </c>
      <c r="S21" s="1178"/>
    </row>
    <row r="22" spans="1:19" ht="18.95" customHeight="1">
      <c r="A22" s="1170" t="s">
        <v>133</v>
      </c>
      <c r="B22" s="1170"/>
      <c r="C22" s="86">
        <v>0</v>
      </c>
      <c r="D22" s="86">
        <v>0</v>
      </c>
      <c r="E22" s="86">
        <v>0</v>
      </c>
      <c r="F22" s="86">
        <v>0</v>
      </c>
      <c r="G22" s="86">
        <v>0</v>
      </c>
      <c r="H22" s="86">
        <v>0</v>
      </c>
      <c r="I22" s="86">
        <v>0</v>
      </c>
      <c r="J22" s="86">
        <v>0</v>
      </c>
      <c r="K22" s="86">
        <v>0</v>
      </c>
      <c r="L22" s="86">
        <v>0</v>
      </c>
      <c r="M22" s="86">
        <v>0</v>
      </c>
      <c r="N22" s="86">
        <v>0</v>
      </c>
      <c r="O22" s="699">
        <f t="shared" si="0"/>
        <v>0</v>
      </c>
      <c r="P22" s="699">
        <f t="shared" si="1"/>
        <v>0</v>
      </c>
      <c r="Q22" s="699">
        <f t="shared" si="2"/>
        <v>0</v>
      </c>
      <c r="R22" s="1178" t="s">
        <v>853</v>
      </c>
      <c r="S22" s="1178"/>
    </row>
    <row r="23" spans="1:19" ht="18.95" customHeight="1">
      <c r="A23" s="1170" t="s">
        <v>68</v>
      </c>
      <c r="B23" s="1170"/>
      <c r="C23" s="86">
        <v>0</v>
      </c>
      <c r="D23" s="86">
        <v>0</v>
      </c>
      <c r="E23" s="86">
        <v>0</v>
      </c>
      <c r="F23" s="86">
        <v>0</v>
      </c>
      <c r="G23" s="86">
        <v>0</v>
      </c>
      <c r="H23" s="86">
        <v>0</v>
      </c>
      <c r="I23" s="86">
        <v>0</v>
      </c>
      <c r="J23" s="86">
        <v>0</v>
      </c>
      <c r="K23" s="86">
        <v>0</v>
      </c>
      <c r="L23" s="86">
        <v>0</v>
      </c>
      <c r="M23" s="86">
        <v>0</v>
      </c>
      <c r="N23" s="86">
        <v>0</v>
      </c>
      <c r="O23" s="699">
        <f t="shared" si="0"/>
        <v>0</v>
      </c>
      <c r="P23" s="699">
        <f t="shared" si="1"/>
        <v>0</v>
      </c>
      <c r="Q23" s="699">
        <f t="shared" si="2"/>
        <v>0</v>
      </c>
      <c r="R23" s="1178" t="s">
        <v>287</v>
      </c>
      <c r="S23" s="1178"/>
    </row>
    <row r="24" spans="1:19" ht="18.95" customHeight="1">
      <c r="A24" s="1170" t="s">
        <v>69</v>
      </c>
      <c r="B24" s="1170"/>
      <c r="C24" s="86">
        <v>0</v>
      </c>
      <c r="D24" s="86">
        <v>0</v>
      </c>
      <c r="E24" s="86">
        <v>0</v>
      </c>
      <c r="F24" s="86">
        <v>0</v>
      </c>
      <c r="G24" s="86">
        <v>0</v>
      </c>
      <c r="H24" s="86">
        <v>0</v>
      </c>
      <c r="I24" s="86">
        <v>0</v>
      </c>
      <c r="J24" s="86">
        <v>0</v>
      </c>
      <c r="K24" s="86">
        <v>0</v>
      </c>
      <c r="L24" s="86">
        <v>0</v>
      </c>
      <c r="M24" s="86">
        <v>0</v>
      </c>
      <c r="N24" s="86">
        <v>0</v>
      </c>
      <c r="O24" s="699">
        <f t="shared" si="0"/>
        <v>0</v>
      </c>
      <c r="P24" s="699">
        <f t="shared" si="1"/>
        <v>0</v>
      </c>
      <c r="Q24" s="699">
        <f t="shared" si="2"/>
        <v>0</v>
      </c>
      <c r="R24" s="1178" t="s">
        <v>182</v>
      </c>
      <c r="S24" s="1178"/>
    </row>
    <row r="25" spans="1:19" ht="18.95" customHeight="1">
      <c r="A25" s="1170" t="s">
        <v>70</v>
      </c>
      <c r="B25" s="1170"/>
      <c r="C25" s="86">
        <v>0</v>
      </c>
      <c r="D25" s="86">
        <v>0</v>
      </c>
      <c r="E25" s="86">
        <v>0</v>
      </c>
      <c r="F25" s="86">
        <v>0</v>
      </c>
      <c r="G25" s="86">
        <v>0</v>
      </c>
      <c r="H25" s="86">
        <v>0</v>
      </c>
      <c r="I25" s="86">
        <v>0</v>
      </c>
      <c r="J25" s="86">
        <v>0</v>
      </c>
      <c r="K25" s="86">
        <v>50</v>
      </c>
      <c r="L25" s="86">
        <v>0</v>
      </c>
      <c r="M25" s="86">
        <v>109</v>
      </c>
      <c r="N25" s="86">
        <v>0</v>
      </c>
      <c r="O25" s="699">
        <f t="shared" si="0"/>
        <v>159</v>
      </c>
      <c r="P25" s="699">
        <f t="shared" si="1"/>
        <v>0</v>
      </c>
      <c r="Q25" s="699">
        <f t="shared" si="2"/>
        <v>159</v>
      </c>
      <c r="R25" s="1178" t="s">
        <v>183</v>
      </c>
      <c r="S25" s="1178"/>
    </row>
    <row r="26" spans="1:19" ht="18.95" customHeight="1">
      <c r="A26" s="1170" t="s">
        <v>71</v>
      </c>
      <c r="B26" s="1170"/>
      <c r="C26" s="86">
        <v>0</v>
      </c>
      <c r="D26" s="86">
        <v>0</v>
      </c>
      <c r="E26" s="86">
        <v>0</v>
      </c>
      <c r="F26" s="86">
        <v>0</v>
      </c>
      <c r="G26" s="86">
        <v>0</v>
      </c>
      <c r="H26" s="86">
        <v>0</v>
      </c>
      <c r="I26" s="86">
        <v>17</v>
      </c>
      <c r="J26" s="86">
        <v>0</v>
      </c>
      <c r="K26" s="86">
        <v>71</v>
      </c>
      <c r="L26" s="86">
        <v>0</v>
      </c>
      <c r="M26" s="86">
        <v>93</v>
      </c>
      <c r="N26" s="86">
        <v>0</v>
      </c>
      <c r="O26" s="699">
        <f t="shared" si="0"/>
        <v>181</v>
      </c>
      <c r="P26" s="699">
        <f t="shared" si="1"/>
        <v>0</v>
      </c>
      <c r="Q26" s="699">
        <f t="shared" si="2"/>
        <v>181</v>
      </c>
      <c r="R26" s="1178" t="s">
        <v>671</v>
      </c>
      <c r="S26" s="1178"/>
    </row>
    <row r="27" spans="1:19" ht="18.95" customHeight="1" thickBot="1">
      <c r="A27" s="1301" t="s">
        <v>72</v>
      </c>
      <c r="B27" s="1301"/>
      <c r="C27" s="306">
        <v>0</v>
      </c>
      <c r="D27" s="306">
        <v>0</v>
      </c>
      <c r="E27" s="306">
        <v>0</v>
      </c>
      <c r="F27" s="306">
        <v>0</v>
      </c>
      <c r="G27" s="306">
        <v>0</v>
      </c>
      <c r="H27" s="306">
        <v>0</v>
      </c>
      <c r="I27" s="306">
        <v>0</v>
      </c>
      <c r="J27" s="306">
        <v>0</v>
      </c>
      <c r="K27" s="306">
        <v>0</v>
      </c>
      <c r="L27" s="306">
        <v>0</v>
      </c>
      <c r="M27" s="306">
        <v>0</v>
      </c>
      <c r="N27" s="306">
        <v>0</v>
      </c>
      <c r="O27" s="701">
        <f t="shared" si="0"/>
        <v>0</v>
      </c>
      <c r="P27" s="701">
        <f t="shared" si="1"/>
        <v>0</v>
      </c>
      <c r="Q27" s="701">
        <f t="shared" si="2"/>
        <v>0</v>
      </c>
      <c r="R27" s="1267" t="s">
        <v>327</v>
      </c>
      <c r="S27" s="1267"/>
    </row>
    <row r="28" spans="1:19" ht="18.95" customHeight="1" thickBot="1">
      <c r="A28" s="1108" t="s">
        <v>32</v>
      </c>
      <c r="B28" s="1108"/>
      <c r="C28" s="700">
        <f>SUM(C8:C27)</f>
        <v>82</v>
      </c>
      <c r="D28" s="700">
        <f t="shared" ref="D28:Q28" si="3">SUM(D8:D27)</f>
        <v>7</v>
      </c>
      <c r="E28" s="700">
        <f t="shared" si="3"/>
        <v>68</v>
      </c>
      <c r="F28" s="700">
        <f t="shared" si="3"/>
        <v>7</v>
      </c>
      <c r="G28" s="700">
        <f t="shared" si="3"/>
        <v>98</v>
      </c>
      <c r="H28" s="700">
        <f t="shared" si="3"/>
        <v>6</v>
      </c>
      <c r="I28" s="700">
        <f t="shared" si="3"/>
        <v>124</v>
      </c>
      <c r="J28" s="700">
        <f t="shared" si="3"/>
        <v>20</v>
      </c>
      <c r="K28" s="700">
        <f t="shared" si="3"/>
        <v>391</v>
      </c>
      <c r="L28" s="700">
        <f t="shared" si="3"/>
        <v>33</v>
      </c>
      <c r="M28" s="700">
        <f t="shared" si="3"/>
        <v>705</v>
      </c>
      <c r="N28" s="700">
        <f t="shared" si="3"/>
        <v>44</v>
      </c>
      <c r="O28" s="700">
        <f t="shared" si="3"/>
        <v>1468</v>
      </c>
      <c r="P28" s="700">
        <f t="shared" si="3"/>
        <v>117</v>
      </c>
      <c r="Q28" s="700">
        <f t="shared" si="3"/>
        <v>1585</v>
      </c>
      <c r="R28" s="1260" t="s">
        <v>169</v>
      </c>
      <c r="S28" s="1260"/>
    </row>
    <row r="29" spans="1:19" ht="19.5" thickTop="1">
      <c r="A29" s="114"/>
      <c r="B29" s="114"/>
      <c r="C29" s="463"/>
      <c r="D29" s="463"/>
      <c r="E29" s="463"/>
      <c r="F29" s="463"/>
      <c r="G29" s="463"/>
      <c r="H29" s="463"/>
      <c r="I29" s="463"/>
      <c r="J29" s="463"/>
      <c r="K29" s="463"/>
      <c r="L29" s="463"/>
      <c r="M29" s="463"/>
      <c r="N29" s="463"/>
      <c r="O29" s="463"/>
      <c r="P29" s="463"/>
      <c r="Q29" s="463"/>
      <c r="R29" s="341"/>
      <c r="S29" s="341"/>
    </row>
    <row r="30" spans="1:19">
      <c r="C30" s="336"/>
      <c r="D30" s="336"/>
      <c r="E30" s="336"/>
      <c r="F30" s="336"/>
      <c r="G30" s="336"/>
      <c r="H30" s="336"/>
      <c r="I30" s="336"/>
      <c r="J30" s="336"/>
      <c r="K30" s="336"/>
      <c r="L30" s="336"/>
      <c r="M30" s="336"/>
      <c r="N30" s="336"/>
      <c r="O30" s="336"/>
      <c r="P30" s="336"/>
      <c r="Q30" s="336"/>
      <c r="R30" s="332"/>
      <c r="S30" s="332"/>
    </row>
    <row r="31" spans="1:19">
      <c r="H31" s="82" t="s">
        <v>305</v>
      </c>
      <c r="R31" s="332"/>
      <c r="S31" s="332"/>
    </row>
    <row r="32" spans="1:19">
      <c r="R32" s="332"/>
      <c r="S32" s="332"/>
    </row>
    <row r="33" spans="18:19">
      <c r="R33" s="332"/>
      <c r="S33" s="332"/>
    </row>
    <row r="34" spans="18:19">
      <c r="R34" s="332"/>
      <c r="S34" s="332"/>
    </row>
    <row r="35" spans="18:19">
      <c r="R35" s="332"/>
      <c r="S35" s="332"/>
    </row>
    <row r="36" spans="18:19">
      <c r="R36" s="332"/>
      <c r="S36" s="332"/>
    </row>
    <row r="37" spans="18:19">
      <c r="R37" s="332"/>
      <c r="S37" s="332"/>
    </row>
    <row r="38" spans="18:19">
      <c r="R38" s="332"/>
      <c r="S38" s="332"/>
    </row>
    <row r="39" spans="18:19">
      <c r="R39" s="332"/>
      <c r="S39" s="332"/>
    </row>
    <row r="40" spans="18:19">
      <c r="R40" s="332"/>
      <c r="S40" s="332"/>
    </row>
    <row r="41" spans="18:19">
      <c r="R41" s="332"/>
      <c r="S41" s="332"/>
    </row>
    <row r="42" spans="18:19">
      <c r="R42" s="332"/>
      <c r="S42" s="332"/>
    </row>
    <row r="43" spans="18:19">
      <c r="R43" s="332"/>
      <c r="S43" s="332"/>
    </row>
    <row r="44" spans="18:19">
      <c r="R44" s="332"/>
      <c r="S44" s="332"/>
    </row>
    <row r="45" spans="18:19">
      <c r="R45" s="332"/>
      <c r="S45" s="332"/>
    </row>
    <row r="46" spans="18:19">
      <c r="R46" s="332"/>
      <c r="S46" s="332"/>
    </row>
    <row r="47" spans="18:19">
      <c r="R47" s="332"/>
      <c r="S47" s="332"/>
    </row>
    <row r="48" spans="18:19">
      <c r="R48" s="332"/>
      <c r="S48" s="332"/>
    </row>
    <row r="49" spans="18:19">
      <c r="R49" s="332"/>
      <c r="S49" s="332"/>
    </row>
    <row r="50" spans="18:19">
      <c r="R50" s="332"/>
      <c r="S50" s="332"/>
    </row>
    <row r="51" spans="18:19">
      <c r="R51" s="332"/>
      <c r="S51" s="332"/>
    </row>
    <row r="52" spans="18:19">
      <c r="R52" s="332"/>
      <c r="S52" s="332"/>
    </row>
    <row r="53" spans="18:19">
      <c r="R53" s="332"/>
      <c r="S53" s="332"/>
    </row>
    <row r="54" spans="18:19">
      <c r="R54" s="332"/>
      <c r="S54" s="332"/>
    </row>
    <row r="55" spans="18:19">
      <c r="R55" s="332"/>
      <c r="S55" s="332"/>
    </row>
    <row r="56" spans="18:19">
      <c r="R56" s="332"/>
      <c r="S56" s="332"/>
    </row>
    <row r="57" spans="18:19">
      <c r="R57" s="332"/>
      <c r="S57" s="332"/>
    </row>
    <row r="58" spans="18:19">
      <c r="R58" s="332"/>
      <c r="S58" s="332"/>
    </row>
    <row r="59" spans="18:19">
      <c r="R59" s="332"/>
      <c r="S59" s="332"/>
    </row>
    <row r="60" spans="18:19">
      <c r="R60" s="332"/>
      <c r="S60" s="332"/>
    </row>
    <row r="61" spans="18:19">
      <c r="R61" s="332"/>
      <c r="S61" s="332"/>
    </row>
    <row r="62" spans="18:19">
      <c r="R62" s="332"/>
      <c r="S62" s="332"/>
    </row>
    <row r="63" spans="18:19">
      <c r="R63" s="332"/>
      <c r="S63" s="332"/>
    </row>
    <row r="64" spans="18:19">
      <c r="R64" s="332"/>
      <c r="S64" s="332"/>
    </row>
    <row r="65" spans="18:19">
      <c r="R65" s="332"/>
      <c r="S65" s="332"/>
    </row>
    <row r="66" spans="18:19">
      <c r="R66" s="332"/>
      <c r="S66" s="332"/>
    </row>
    <row r="117" spans="3:15">
      <c r="C117" s="142"/>
      <c r="D117" s="142"/>
      <c r="E117" s="142"/>
      <c r="F117" s="142"/>
      <c r="G117" s="142"/>
      <c r="H117" s="142"/>
      <c r="I117" s="142"/>
      <c r="J117" s="142"/>
      <c r="K117" s="142"/>
      <c r="L117" s="142"/>
      <c r="M117" s="142"/>
      <c r="N117" s="142"/>
      <c r="O117" s="142"/>
    </row>
    <row r="118" spans="3:15">
      <c r="C118" s="142"/>
      <c r="D118" s="142"/>
      <c r="E118" s="142"/>
      <c r="F118" s="142"/>
      <c r="G118" s="142"/>
      <c r="H118" s="142"/>
      <c r="I118" s="142"/>
      <c r="J118" s="142"/>
      <c r="K118" s="142"/>
      <c r="L118" s="142"/>
      <c r="M118" s="142"/>
      <c r="N118" s="142"/>
      <c r="O118" s="142"/>
    </row>
    <row r="119" spans="3:15">
      <c r="C119" s="142"/>
      <c r="D119" s="142"/>
      <c r="E119" s="142"/>
      <c r="F119" s="142"/>
      <c r="G119" s="142"/>
      <c r="H119" s="142"/>
      <c r="I119" s="142"/>
      <c r="J119" s="142"/>
      <c r="K119" s="142"/>
      <c r="L119" s="142"/>
      <c r="M119" s="142"/>
      <c r="N119" s="142"/>
      <c r="O119" s="142"/>
    </row>
    <row r="120" spans="3:15">
      <c r="C120" s="142"/>
      <c r="D120" s="142"/>
      <c r="E120" s="142"/>
      <c r="F120" s="142"/>
      <c r="G120" s="142"/>
      <c r="H120" s="142"/>
      <c r="I120" s="142"/>
      <c r="J120" s="142"/>
      <c r="K120" s="142"/>
      <c r="L120" s="142"/>
      <c r="M120" s="142"/>
      <c r="N120" s="142"/>
      <c r="O120" s="142"/>
    </row>
  </sheetData>
  <protectedRanges>
    <protectedRange sqref="D18:N18" name="نطاق1"/>
  </protectedRanges>
  <mergeCells count="51">
    <mergeCell ref="R3:S3"/>
    <mergeCell ref="A1:S1"/>
    <mergeCell ref="A2:S2"/>
    <mergeCell ref="R8:S8"/>
    <mergeCell ref="A28:B28"/>
    <mergeCell ref="R28:S28"/>
    <mergeCell ref="A25:B25"/>
    <mergeCell ref="R25:S25"/>
    <mergeCell ref="A26:B26"/>
    <mergeCell ref="R26:S26"/>
    <mergeCell ref="A27:B27"/>
    <mergeCell ref="R27:S27"/>
    <mergeCell ref="A22:B22"/>
    <mergeCell ref="R22:S22"/>
    <mergeCell ref="A23:B23"/>
    <mergeCell ref="R23:S23"/>
    <mergeCell ref="A24:B24"/>
    <mergeCell ref="R24:S24"/>
    <mergeCell ref="A19:B19"/>
    <mergeCell ref="R19:S19"/>
    <mergeCell ref="A20:B20"/>
    <mergeCell ref="R20:S20"/>
    <mergeCell ref="A21:B21"/>
    <mergeCell ref="R21:S21"/>
    <mergeCell ref="A12:A17"/>
    <mergeCell ref="S12:S17"/>
    <mergeCell ref="A18:B18"/>
    <mergeCell ref="R18:S18"/>
    <mergeCell ref="A11:B11"/>
    <mergeCell ref="R11:S11"/>
    <mergeCell ref="I5:J5"/>
    <mergeCell ref="K5:L5"/>
    <mergeCell ref="M5:N5"/>
    <mergeCell ref="O5:Q5"/>
    <mergeCell ref="R10:S10"/>
    <mergeCell ref="A9:B9"/>
    <mergeCell ref="R9:S9"/>
    <mergeCell ref="A10:B10"/>
    <mergeCell ref="A3:B3"/>
    <mergeCell ref="A4:B7"/>
    <mergeCell ref="C4:D4"/>
    <mergeCell ref="E4:F4"/>
    <mergeCell ref="G4:H4"/>
    <mergeCell ref="I4:J4"/>
    <mergeCell ref="K4:L4"/>
    <mergeCell ref="M4:N4"/>
    <mergeCell ref="O4:Q4"/>
    <mergeCell ref="R4:S7"/>
    <mergeCell ref="C5:D5"/>
    <mergeCell ref="E5:F5"/>
    <mergeCell ref="G5:H5"/>
  </mergeCells>
  <printOptions horizontalCentered="1"/>
  <pageMargins left="1" right="1" top="1" bottom="1" header="1" footer="1"/>
  <pageSetup paperSize="9" scale="80" firstPageNumber="37" orientation="landscape" useFirstPageNumber="1"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theme="9" tint="-0.499984740745262"/>
  </sheetPr>
  <dimension ref="A1:AB116"/>
  <sheetViews>
    <sheetView rightToLeft="1" view="pageBreakPreview" zoomScale="75" zoomScaleNormal="75" zoomScaleSheetLayoutView="75" workbookViewId="0">
      <selection activeCell="AC4" sqref="AC4:AE4"/>
    </sheetView>
  </sheetViews>
  <sheetFormatPr defaultRowHeight="12.75"/>
  <cols>
    <col min="1" max="1" width="9.140625" style="82" customWidth="1"/>
    <col min="2" max="2" width="9.7109375" style="82" customWidth="1"/>
    <col min="3" max="3" width="9" style="82" customWidth="1"/>
    <col min="4" max="4" width="9.85546875" style="82" customWidth="1"/>
    <col min="5" max="5" width="9.5703125" style="82" customWidth="1"/>
    <col min="6" max="6" width="9.85546875" style="82" customWidth="1"/>
    <col min="7" max="7" width="9.5703125" style="82" customWidth="1"/>
    <col min="8" max="8" width="9.28515625" style="82" customWidth="1"/>
    <col min="9" max="9" width="9.140625" style="82" customWidth="1"/>
    <col min="10" max="10" width="9.42578125" style="82" customWidth="1"/>
    <col min="11" max="11" width="9.28515625" style="82" customWidth="1"/>
    <col min="12" max="12" width="9.140625" style="82" customWidth="1"/>
    <col min="13" max="13" width="8.85546875" style="82" customWidth="1"/>
    <col min="14" max="14" width="10.85546875" style="82" customWidth="1"/>
    <col min="15" max="15" width="11.5703125" style="82" customWidth="1"/>
    <col min="16" max="16" width="11" style="82" customWidth="1"/>
    <col min="17" max="17" width="9.85546875" style="82" customWidth="1"/>
    <col min="18" max="18" width="9.28515625" style="82" bestFit="1" customWidth="1"/>
    <col min="19" max="16384" width="9.140625" style="82"/>
  </cols>
  <sheetData>
    <row r="1" spans="1:28" ht="30" customHeight="1">
      <c r="A1" s="1205" t="s">
        <v>1223</v>
      </c>
      <c r="B1" s="1205"/>
      <c r="C1" s="1205"/>
      <c r="D1" s="1205"/>
      <c r="E1" s="1205"/>
      <c r="F1" s="1205"/>
      <c r="G1" s="1205"/>
      <c r="H1" s="1205"/>
      <c r="I1" s="1205"/>
      <c r="J1" s="1205"/>
      <c r="K1" s="1205"/>
      <c r="L1" s="1205"/>
      <c r="M1" s="1205"/>
      <c r="N1" s="1205"/>
      <c r="O1" s="1205"/>
      <c r="P1" s="1205"/>
      <c r="Q1" s="1205"/>
      <c r="R1" s="81"/>
      <c r="S1" s="81"/>
      <c r="T1" s="81"/>
      <c r="U1" s="81"/>
      <c r="V1" s="81"/>
      <c r="W1" s="81"/>
      <c r="X1" s="81"/>
      <c r="Y1" s="81"/>
      <c r="Z1" s="81"/>
      <c r="AA1" s="81"/>
      <c r="AB1" s="81"/>
    </row>
    <row r="2" spans="1:28" ht="27.75" customHeight="1">
      <c r="A2" s="1206" t="s">
        <v>725</v>
      </c>
      <c r="B2" s="1206"/>
      <c r="C2" s="1206"/>
      <c r="D2" s="1206"/>
      <c r="E2" s="1206"/>
      <c r="F2" s="1206"/>
      <c r="G2" s="1206"/>
      <c r="H2" s="1206"/>
      <c r="I2" s="1206"/>
      <c r="J2" s="1206"/>
      <c r="K2" s="1206"/>
      <c r="L2" s="1206"/>
      <c r="M2" s="1206"/>
      <c r="N2" s="1206"/>
      <c r="O2" s="1206"/>
      <c r="P2" s="1206"/>
      <c r="Q2" s="1206"/>
      <c r="R2" s="81"/>
      <c r="S2" s="81"/>
      <c r="T2" s="81"/>
      <c r="U2" s="81"/>
      <c r="V2" s="81"/>
      <c r="W2" s="81"/>
      <c r="X2" s="81"/>
      <c r="Y2" s="81"/>
      <c r="Z2" s="81"/>
      <c r="AA2" s="81"/>
      <c r="AB2" s="81"/>
    </row>
    <row r="3" spans="1:28" s="121" customFormat="1" ht="30.75" customHeight="1" thickBot="1">
      <c r="A3" s="1153" t="s">
        <v>934</v>
      </c>
      <c r="B3" s="1153"/>
      <c r="C3" s="151"/>
      <c r="D3" s="151"/>
      <c r="E3" s="151"/>
      <c r="F3" s="151"/>
      <c r="G3" s="151"/>
      <c r="H3" s="151"/>
      <c r="I3" s="151"/>
      <c r="J3" s="151"/>
      <c r="K3" s="151"/>
      <c r="L3" s="151"/>
      <c r="M3" s="151"/>
      <c r="N3" s="151"/>
      <c r="O3" s="151"/>
      <c r="P3" s="1154" t="s">
        <v>935</v>
      </c>
      <c r="Q3" s="1154"/>
      <c r="R3" s="162"/>
      <c r="S3" s="162"/>
      <c r="T3" s="162"/>
      <c r="U3" s="162"/>
      <c r="V3" s="162"/>
      <c r="W3" s="162"/>
      <c r="X3" s="162"/>
      <c r="Y3" s="162"/>
      <c r="Z3" s="162"/>
      <c r="AA3" s="162"/>
      <c r="AB3" s="162"/>
    </row>
    <row r="4" spans="1:28" ht="21" customHeight="1" thickTop="1">
      <c r="A4" s="1140" t="s">
        <v>25</v>
      </c>
      <c r="B4" s="1140" t="s">
        <v>26</v>
      </c>
      <c r="C4" s="1140"/>
      <c r="D4" s="1140" t="s">
        <v>27</v>
      </c>
      <c r="E4" s="1140"/>
      <c r="F4" s="1140" t="s">
        <v>28</v>
      </c>
      <c r="G4" s="1140"/>
      <c r="H4" s="1140" t="s">
        <v>29</v>
      </c>
      <c r="I4" s="1140"/>
      <c r="J4" s="1140" t="s">
        <v>30</v>
      </c>
      <c r="K4" s="1140"/>
      <c r="L4" s="1140" t="s">
        <v>31</v>
      </c>
      <c r="M4" s="1140"/>
      <c r="N4" s="1140" t="s">
        <v>1335</v>
      </c>
      <c r="O4" s="1140"/>
      <c r="P4" s="1140"/>
      <c r="Q4" s="1164" t="s">
        <v>210</v>
      </c>
    </row>
    <row r="5" spans="1:28" ht="21" customHeight="1">
      <c r="A5" s="1141"/>
      <c r="B5" s="1165" t="s">
        <v>240</v>
      </c>
      <c r="C5" s="1165"/>
      <c r="D5" s="1165" t="s">
        <v>234</v>
      </c>
      <c r="E5" s="1165"/>
      <c r="F5" s="1165" t="s">
        <v>241</v>
      </c>
      <c r="G5" s="1165"/>
      <c r="H5" s="1165" t="s">
        <v>236</v>
      </c>
      <c r="I5" s="1165"/>
      <c r="J5" s="1165" t="s">
        <v>242</v>
      </c>
      <c r="K5" s="1165"/>
      <c r="L5" s="1165" t="s">
        <v>239</v>
      </c>
      <c r="M5" s="1165"/>
      <c r="N5" s="378"/>
      <c r="O5" s="378" t="s">
        <v>169</v>
      </c>
      <c r="P5" s="160"/>
      <c r="Q5" s="1165"/>
    </row>
    <row r="6" spans="1:28" ht="21" customHeight="1">
      <c r="A6" s="1141"/>
      <c r="B6" s="706" t="s">
        <v>33</v>
      </c>
      <c r="C6" s="706" t="s">
        <v>34</v>
      </c>
      <c r="D6" s="706" t="s">
        <v>33</v>
      </c>
      <c r="E6" s="706" t="s">
        <v>34</v>
      </c>
      <c r="F6" s="706" t="s">
        <v>33</v>
      </c>
      <c r="G6" s="706" t="s">
        <v>34</v>
      </c>
      <c r="H6" s="706" t="s">
        <v>33</v>
      </c>
      <c r="I6" s="706" t="s">
        <v>34</v>
      </c>
      <c r="J6" s="706" t="s">
        <v>33</v>
      </c>
      <c r="K6" s="706" t="s">
        <v>34</v>
      </c>
      <c r="L6" s="706" t="s">
        <v>33</v>
      </c>
      <c r="M6" s="706" t="s">
        <v>34</v>
      </c>
      <c r="N6" s="706" t="s">
        <v>33</v>
      </c>
      <c r="O6" s="706" t="s">
        <v>34</v>
      </c>
      <c r="P6" s="706" t="s">
        <v>35</v>
      </c>
      <c r="Q6" s="1165"/>
    </row>
    <row r="7" spans="1:28" ht="21" customHeight="1" thickBot="1">
      <c r="A7" s="1141"/>
      <c r="B7" s="709" t="s">
        <v>173</v>
      </c>
      <c r="C7" s="707" t="s">
        <v>172</v>
      </c>
      <c r="D7" s="709" t="s">
        <v>173</v>
      </c>
      <c r="E7" s="707" t="s">
        <v>172</v>
      </c>
      <c r="F7" s="709" t="s">
        <v>173</v>
      </c>
      <c r="G7" s="707" t="s">
        <v>172</v>
      </c>
      <c r="H7" s="709" t="s">
        <v>173</v>
      </c>
      <c r="I7" s="707" t="s">
        <v>172</v>
      </c>
      <c r="J7" s="709" t="s">
        <v>173</v>
      </c>
      <c r="K7" s="707" t="s">
        <v>172</v>
      </c>
      <c r="L7" s="709" t="s">
        <v>173</v>
      </c>
      <c r="M7" s="707" t="s">
        <v>172</v>
      </c>
      <c r="N7" s="709" t="s">
        <v>173</v>
      </c>
      <c r="O7" s="707" t="s">
        <v>172</v>
      </c>
      <c r="P7" s="712" t="s">
        <v>169</v>
      </c>
      <c r="Q7" s="1165"/>
    </row>
    <row r="8" spans="1:28" ht="24.75" customHeight="1">
      <c r="A8" s="242" t="s">
        <v>121</v>
      </c>
      <c r="B8" s="329">
        <v>41377</v>
      </c>
      <c r="C8" s="329">
        <v>39228</v>
      </c>
      <c r="D8" s="329">
        <v>0</v>
      </c>
      <c r="E8" s="329">
        <v>0</v>
      </c>
      <c r="F8" s="329">
        <v>0</v>
      </c>
      <c r="G8" s="329">
        <v>0</v>
      </c>
      <c r="H8" s="329">
        <v>0</v>
      </c>
      <c r="I8" s="329">
        <v>0</v>
      </c>
      <c r="J8" s="329">
        <v>0</v>
      </c>
      <c r="K8" s="329">
        <v>0</v>
      </c>
      <c r="L8" s="329">
        <v>0</v>
      </c>
      <c r="M8" s="329">
        <v>0</v>
      </c>
      <c r="N8" s="329">
        <f>SUM(B8,D8,F8,H8,J8,L8)</f>
        <v>41377</v>
      </c>
      <c r="O8" s="329">
        <f>SUM(C8,E8,G8,I8,K8,M8)</f>
        <v>39228</v>
      </c>
      <c r="P8" s="329">
        <f>SUM(N8:O8)</f>
        <v>80605</v>
      </c>
      <c r="Q8" s="464" t="s">
        <v>211</v>
      </c>
    </row>
    <row r="9" spans="1:28" ht="24.75" customHeight="1">
      <c r="A9" s="75" t="s">
        <v>122</v>
      </c>
      <c r="B9" s="699">
        <v>416192</v>
      </c>
      <c r="C9" s="699">
        <v>404191</v>
      </c>
      <c r="D9" s="699">
        <v>0</v>
      </c>
      <c r="E9" s="699">
        <v>0</v>
      </c>
      <c r="F9" s="699">
        <v>0</v>
      </c>
      <c r="G9" s="699">
        <v>0</v>
      </c>
      <c r="H9" s="699">
        <v>0</v>
      </c>
      <c r="I9" s="699">
        <v>0</v>
      </c>
      <c r="J9" s="699">
        <v>0</v>
      </c>
      <c r="K9" s="699">
        <v>0</v>
      </c>
      <c r="L9" s="699">
        <v>0</v>
      </c>
      <c r="M9" s="699">
        <v>0</v>
      </c>
      <c r="N9" s="699">
        <f t="shared" ref="N9:N18" si="0">SUM(B9,D9,F9,H9,J9,L9)</f>
        <v>416192</v>
      </c>
      <c r="O9" s="699">
        <f t="shared" ref="O9:O18" si="1">SUM(C9,E9,G9,I9,K9,M9)</f>
        <v>404191</v>
      </c>
      <c r="P9" s="699">
        <f t="shared" ref="P9:P18" si="2">SUM(N9:O9)</f>
        <v>820383</v>
      </c>
      <c r="Q9" s="404" t="s">
        <v>342</v>
      </c>
    </row>
    <row r="10" spans="1:28" ht="24.75" customHeight="1">
      <c r="A10" s="75" t="s">
        <v>123</v>
      </c>
      <c r="B10" s="699">
        <v>103282</v>
      </c>
      <c r="C10" s="699">
        <v>95921</v>
      </c>
      <c r="D10" s="699">
        <v>342116</v>
      </c>
      <c r="E10" s="699">
        <v>320974</v>
      </c>
      <c r="F10" s="699">
        <v>0</v>
      </c>
      <c r="G10" s="699">
        <v>0</v>
      </c>
      <c r="H10" s="699">
        <v>0</v>
      </c>
      <c r="I10" s="699">
        <v>0</v>
      </c>
      <c r="J10" s="699">
        <v>0</v>
      </c>
      <c r="K10" s="699">
        <v>0</v>
      </c>
      <c r="L10" s="699">
        <v>0</v>
      </c>
      <c r="M10" s="699">
        <v>0</v>
      </c>
      <c r="N10" s="699">
        <f t="shared" si="0"/>
        <v>445398</v>
      </c>
      <c r="O10" s="699">
        <f t="shared" si="1"/>
        <v>416895</v>
      </c>
      <c r="P10" s="699">
        <f t="shared" si="2"/>
        <v>862293</v>
      </c>
      <c r="Q10" s="404" t="s">
        <v>343</v>
      </c>
    </row>
    <row r="11" spans="1:28" ht="24.75" customHeight="1">
      <c r="A11" s="75" t="s">
        <v>124</v>
      </c>
      <c r="B11" s="699">
        <v>30858</v>
      </c>
      <c r="C11" s="699">
        <v>28330</v>
      </c>
      <c r="D11" s="699">
        <v>138624</v>
      </c>
      <c r="E11" s="699">
        <v>145831</v>
      </c>
      <c r="F11" s="699">
        <v>322129</v>
      </c>
      <c r="G11" s="699">
        <v>305345</v>
      </c>
      <c r="H11" s="699">
        <v>0</v>
      </c>
      <c r="I11" s="699">
        <v>0</v>
      </c>
      <c r="J11" s="699">
        <v>0</v>
      </c>
      <c r="K11" s="699">
        <v>0</v>
      </c>
      <c r="L11" s="699">
        <v>0</v>
      </c>
      <c r="M11" s="699">
        <v>0</v>
      </c>
      <c r="N11" s="699">
        <f t="shared" si="0"/>
        <v>491611</v>
      </c>
      <c r="O11" s="699">
        <f t="shared" si="1"/>
        <v>479506</v>
      </c>
      <c r="P11" s="699">
        <f t="shared" si="2"/>
        <v>971117</v>
      </c>
      <c r="Q11" s="404" t="s">
        <v>212</v>
      </c>
    </row>
    <row r="12" spans="1:28" ht="24.75" customHeight="1">
      <c r="A12" s="75" t="s">
        <v>125</v>
      </c>
      <c r="B12" s="699">
        <v>11714</v>
      </c>
      <c r="C12" s="699">
        <v>10623</v>
      </c>
      <c r="D12" s="699">
        <v>53852</v>
      </c>
      <c r="E12" s="699">
        <v>47778</v>
      </c>
      <c r="F12" s="699">
        <v>139927</v>
      </c>
      <c r="G12" s="699">
        <v>137538</v>
      </c>
      <c r="H12" s="699">
        <v>304925</v>
      </c>
      <c r="I12" s="699">
        <v>281580</v>
      </c>
      <c r="J12" s="699">
        <v>0</v>
      </c>
      <c r="K12" s="699">
        <v>0</v>
      </c>
      <c r="L12" s="699">
        <v>0</v>
      </c>
      <c r="M12" s="699">
        <v>0</v>
      </c>
      <c r="N12" s="699">
        <f t="shared" si="0"/>
        <v>510418</v>
      </c>
      <c r="O12" s="699">
        <f t="shared" si="1"/>
        <v>477519</v>
      </c>
      <c r="P12" s="699">
        <f t="shared" si="2"/>
        <v>987937</v>
      </c>
      <c r="Q12" s="404" t="s">
        <v>213</v>
      </c>
    </row>
    <row r="13" spans="1:28" ht="24.75" customHeight="1">
      <c r="A13" s="75" t="s">
        <v>126</v>
      </c>
      <c r="B13" s="699">
        <v>5286</v>
      </c>
      <c r="C13" s="699">
        <v>4289</v>
      </c>
      <c r="D13" s="699">
        <v>28015</v>
      </c>
      <c r="E13" s="699">
        <v>19691</v>
      </c>
      <c r="F13" s="699">
        <v>57772</v>
      </c>
      <c r="G13" s="699">
        <v>50589</v>
      </c>
      <c r="H13" s="699">
        <v>136290</v>
      </c>
      <c r="I13" s="699">
        <v>136910</v>
      </c>
      <c r="J13" s="699">
        <v>283249</v>
      </c>
      <c r="K13" s="699">
        <v>257345</v>
      </c>
      <c r="L13" s="699">
        <v>0</v>
      </c>
      <c r="M13" s="699">
        <v>0</v>
      </c>
      <c r="N13" s="699">
        <f t="shared" si="0"/>
        <v>510612</v>
      </c>
      <c r="O13" s="699">
        <f t="shared" si="1"/>
        <v>468824</v>
      </c>
      <c r="P13" s="699">
        <f t="shared" si="2"/>
        <v>979436</v>
      </c>
      <c r="Q13" s="404" t="s">
        <v>214</v>
      </c>
    </row>
    <row r="14" spans="1:28" ht="24.75" customHeight="1">
      <c r="A14" s="75" t="s">
        <v>36</v>
      </c>
      <c r="B14" s="699">
        <v>0</v>
      </c>
      <c r="C14" s="699">
        <v>0</v>
      </c>
      <c r="D14" s="699">
        <v>12854</v>
      </c>
      <c r="E14" s="699">
        <v>11989</v>
      </c>
      <c r="F14" s="699">
        <v>28430</v>
      </c>
      <c r="G14" s="699">
        <v>24262</v>
      </c>
      <c r="H14" s="699">
        <v>60736</v>
      </c>
      <c r="I14" s="699">
        <v>53198</v>
      </c>
      <c r="J14" s="699">
        <v>144156</v>
      </c>
      <c r="K14" s="699">
        <v>135466</v>
      </c>
      <c r="L14" s="699">
        <v>222005</v>
      </c>
      <c r="M14" s="699">
        <v>202528</v>
      </c>
      <c r="N14" s="699">
        <f t="shared" si="0"/>
        <v>468181</v>
      </c>
      <c r="O14" s="699">
        <f t="shared" si="1"/>
        <v>427443</v>
      </c>
      <c r="P14" s="699">
        <f t="shared" si="2"/>
        <v>895624</v>
      </c>
      <c r="Q14" s="404" t="s">
        <v>344</v>
      </c>
    </row>
    <row r="15" spans="1:28" ht="24.75" customHeight="1">
      <c r="A15" s="75" t="s">
        <v>37</v>
      </c>
      <c r="B15" s="699">
        <v>0</v>
      </c>
      <c r="C15" s="699">
        <v>0</v>
      </c>
      <c r="D15" s="699">
        <v>0</v>
      </c>
      <c r="E15" s="699">
        <v>0</v>
      </c>
      <c r="F15" s="699">
        <v>16244</v>
      </c>
      <c r="G15" s="699">
        <v>12443</v>
      </c>
      <c r="H15" s="699">
        <v>30865</v>
      </c>
      <c r="I15" s="699">
        <v>23147</v>
      </c>
      <c r="J15" s="699">
        <v>73188</v>
      </c>
      <c r="K15" s="699">
        <v>60328</v>
      </c>
      <c r="L15" s="699">
        <v>104639</v>
      </c>
      <c r="M15" s="699">
        <v>100375</v>
      </c>
      <c r="N15" s="699">
        <f t="shared" si="0"/>
        <v>224936</v>
      </c>
      <c r="O15" s="699">
        <f t="shared" si="1"/>
        <v>196293</v>
      </c>
      <c r="P15" s="699">
        <f t="shared" si="2"/>
        <v>421229</v>
      </c>
      <c r="Q15" s="404" t="s">
        <v>345</v>
      </c>
    </row>
    <row r="16" spans="1:28" ht="24.75" customHeight="1">
      <c r="A16" s="75" t="s">
        <v>38</v>
      </c>
      <c r="B16" s="699">
        <v>0</v>
      </c>
      <c r="C16" s="699">
        <v>0</v>
      </c>
      <c r="D16" s="699">
        <v>0</v>
      </c>
      <c r="E16" s="699">
        <v>0</v>
      </c>
      <c r="F16" s="699">
        <v>0</v>
      </c>
      <c r="G16" s="699">
        <v>0</v>
      </c>
      <c r="H16" s="699">
        <v>19940</v>
      </c>
      <c r="I16" s="699">
        <v>12829</v>
      </c>
      <c r="J16" s="699">
        <v>42872</v>
      </c>
      <c r="K16" s="699">
        <v>29711</v>
      </c>
      <c r="L16" s="699">
        <v>53614</v>
      </c>
      <c r="M16" s="699">
        <v>41290</v>
      </c>
      <c r="N16" s="699">
        <f t="shared" si="0"/>
        <v>116426</v>
      </c>
      <c r="O16" s="699">
        <f t="shared" si="1"/>
        <v>83830</v>
      </c>
      <c r="P16" s="699">
        <f t="shared" si="2"/>
        <v>200256</v>
      </c>
      <c r="Q16" s="404" t="s">
        <v>346</v>
      </c>
    </row>
    <row r="17" spans="1:19" ht="24.75" customHeight="1">
      <c r="A17" s="75" t="s">
        <v>39</v>
      </c>
      <c r="B17" s="699">
        <v>0</v>
      </c>
      <c r="C17" s="699">
        <v>0</v>
      </c>
      <c r="D17" s="699">
        <v>0</v>
      </c>
      <c r="E17" s="699">
        <v>0</v>
      </c>
      <c r="F17" s="699">
        <v>0</v>
      </c>
      <c r="G17" s="699">
        <v>0</v>
      </c>
      <c r="H17" s="699">
        <v>0</v>
      </c>
      <c r="I17" s="699">
        <v>0</v>
      </c>
      <c r="J17" s="699">
        <v>25551</v>
      </c>
      <c r="K17" s="699">
        <v>13483</v>
      </c>
      <c r="L17" s="699">
        <v>31819</v>
      </c>
      <c r="M17" s="699">
        <v>21745</v>
      </c>
      <c r="N17" s="699">
        <f t="shared" si="0"/>
        <v>57370</v>
      </c>
      <c r="O17" s="699">
        <f t="shared" si="1"/>
        <v>35228</v>
      </c>
      <c r="P17" s="699">
        <f t="shared" si="2"/>
        <v>92598</v>
      </c>
      <c r="Q17" s="404" t="s">
        <v>347</v>
      </c>
    </row>
    <row r="18" spans="1:19" ht="37.5" customHeight="1" thickBot="1">
      <c r="A18" s="466" t="s">
        <v>348</v>
      </c>
      <c r="B18" s="701">
        <v>0</v>
      </c>
      <c r="C18" s="701">
        <v>0</v>
      </c>
      <c r="D18" s="701">
        <v>0</v>
      </c>
      <c r="E18" s="701">
        <v>0</v>
      </c>
      <c r="F18" s="701">
        <v>0</v>
      </c>
      <c r="G18" s="701">
        <v>0</v>
      </c>
      <c r="H18" s="701">
        <v>0</v>
      </c>
      <c r="I18" s="701">
        <v>0</v>
      </c>
      <c r="J18" s="701">
        <v>0</v>
      </c>
      <c r="K18" s="701">
        <v>0</v>
      </c>
      <c r="L18" s="701">
        <v>16279</v>
      </c>
      <c r="M18" s="701">
        <v>8732</v>
      </c>
      <c r="N18" s="701">
        <f t="shared" si="0"/>
        <v>16279</v>
      </c>
      <c r="O18" s="701">
        <f t="shared" si="1"/>
        <v>8732</v>
      </c>
      <c r="P18" s="701">
        <f t="shared" si="2"/>
        <v>25011</v>
      </c>
      <c r="Q18" s="465" t="s">
        <v>198</v>
      </c>
      <c r="R18" s="156"/>
      <c r="S18" s="156"/>
    </row>
    <row r="19" spans="1:19" ht="24.75" customHeight="1" thickBot="1">
      <c r="A19" s="388" t="s">
        <v>32</v>
      </c>
      <c r="B19" s="700">
        <f>SUM(B8:B18)</f>
        <v>608709</v>
      </c>
      <c r="C19" s="700">
        <f t="shared" ref="C19:P19" si="3">SUM(C8:C18)</f>
        <v>582582</v>
      </c>
      <c r="D19" s="700">
        <f t="shared" si="3"/>
        <v>575461</v>
      </c>
      <c r="E19" s="700">
        <f t="shared" si="3"/>
        <v>546263</v>
      </c>
      <c r="F19" s="700">
        <f t="shared" si="3"/>
        <v>564502</v>
      </c>
      <c r="G19" s="700">
        <f t="shared" si="3"/>
        <v>530177</v>
      </c>
      <c r="H19" s="700">
        <f t="shared" si="3"/>
        <v>552756</v>
      </c>
      <c r="I19" s="700">
        <f t="shared" si="3"/>
        <v>507664</v>
      </c>
      <c r="J19" s="700">
        <f t="shared" si="3"/>
        <v>569016</v>
      </c>
      <c r="K19" s="700">
        <f t="shared" si="3"/>
        <v>496333</v>
      </c>
      <c r="L19" s="700">
        <f t="shared" si="3"/>
        <v>428356</v>
      </c>
      <c r="M19" s="700">
        <f t="shared" si="3"/>
        <v>374670</v>
      </c>
      <c r="N19" s="700">
        <f t="shared" si="3"/>
        <v>3298800</v>
      </c>
      <c r="O19" s="700">
        <f t="shared" si="3"/>
        <v>3037689</v>
      </c>
      <c r="P19" s="700">
        <f t="shared" si="3"/>
        <v>6336489</v>
      </c>
      <c r="Q19" s="398" t="s">
        <v>169</v>
      </c>
    </row>
    <row r="20" spans="1:19" ht="13.5" thickTop="1">
      <c r="B20" s="336"/>
      <c r="C20" s="336"/>
      <c r="D20" s="336"/>
      <c r="E20" s="336"/>
      <c r="F20" s="336"/>
      <c r="G20" s="336"/>
      <c r="H20" s="336"/>
      <c r="I20" s="336"/>
      <c r="J20" s="336"/>
      <c r="K20" s="336"/>
      <c r="L20" s="336"/>
      <c r="M20" s="336"/>
      <c r="N20" s="336"/>
      <c r="O20" s="336"/>
      <c r="P20" s="336"/>
    </row>
    <row r="21" spans="1:19">
      <c r="B21" s="336"/>
      <c r="C21" s="336"/>
      <c r="D21" s="336"/>
      <c r="E21" s="336"/>
      <c r="F21" s="336"/>
      <c r="G21" s="336"/>
      <c r="H21" s="336"/>
      <c r="I21" s="336"/>
      <c r="J21" s="336"/>
      <c r="K21" s="336"/>
      <c r="L21" s="336"/>
      <c r="M21" s="336"/>
      <c r="N21" s="336"/>
      <c r="O21" s="336"/>
      <c r="P21" s="336"/>
    </row>
    <row r="22" spans="1:19">
      <c r="B22" s="336"/>
      <c r="C22" s="336"/>
      <c r="D22" s="336"/>
      <c r="E22" s="336"/>
      <c r="F22" s="336"/>
      <c r="G22" s="336"/>
      <c r="H22" s="336"/>
      <c r="I22" s="336"/>
      <c r="J22" s="336"/>
      <c r="K22" s="336"/>
      <c r="L22" s="336"/>
      <c r="M22" s="336"/>
      <c r="N22" s="336"/>
      <c r="O22" s="336"/>
      <c r="P22" s="336"/>
    </row>
    <row r="23" spans="1:19">
      <c r="B23" s="336"/>
      <c r="C23" s="336"/>
      <c r="D23" s="336"/>
      <c r="E23" s="336"/>
      <c r="F23" s="336"/>
      <c r="G23" s="336"/>
      <c r="H23" s="336"/>
      <c r="I23" s="336"/>
      <c r="J23" s="336"/>
      <c r="K23" s="336"/>
      <c r="L23" s="336"/>
      <c r="M23" s="336"/>
      <c r="N23" s="336"/>
      <c r="O23" s="336"/>
      <c r="P23" s="336"/>
    </row>
    <row r="24" spans="1:19">
      <c r="B24" s="336"/>
      <c r="C24" s="336"/>
      <c r="D24" s="336"/>
      <c r="E24" s="336"/>
      <c r="F24" s="336"/>
      <c r="G24" s="336"/>
      <c r="H24" s="336"/>
      <c r="I24" s="336"/>
      <c r="J24" s="336"/>
      <c r="K24" s="336"/>
      <c r="L24" s="336"/>
      <c r="M24" s="336"/>
      <c r="N24" s="336"/>
      <c r="O24" s="336"/>
      <c r="P24" s="336"/>
    </row>
    <row r="28" spans="1:19">
      <c r="H28" s="82" t="s">
        <v>305</v>
      </c>
    </row>
    <row r="113" spans="3:15">
      <c r="C113" s="142"/>
      <c r="D113" s="142"/>
      <c r="E113" s="142"/>
      <c r="F113" s="142"/>
      <c r="G113" s="142"/>
      <c r="H113" s="142"/>
      <c r="I113" s="142"/>
      <c r="J113" s="142"/>
      <c r="K113" s="142"/>
      <c r="L113" s="142"/>
      <c r="M113" s="142"/>
      <c r="N113" s="142"/>
      <c r="O113" s="142"/>
    </row>
    <row r="114" spans="3:15">
      <c r="C114" s="142"/>
      <c r="D114" s="142"/>
      <c r="E114" s="142"/>
      <c r="F114" s="142"/>
      <c r="G114" s="142"/>
      <c r="H114" s="142"/>
      <c r="I114" s="142"/>
      <c r="J114" s="142"/>
      <c r="K114" s="142"/>
      <c r="L114" s="142"/>
      <c r="M114" s="142"/>
      <c r="N114" s="142"/>
      <c r="O114" s="142"/>
    </row>
    <row r="115" spans="3:15">
      <c r="C115" s="142"/>
      <c r="D115" s="142"/>
      <c r="E115" s="142"/>
      <c r="F115" s="142"/>
      <c r="G115" s="142"/>
      <c r="H115" s="142"/>
      <c r="I115" s="142"/>
      <c r="J115" s="142"/>
      <c r="K115" s="142"/>
      <c r="L115" s="142"/>
      <c r="M115" s="142"/>
      <c r="N115" s="142"/>
      <c r="O115" s="142"/>
    </row>
    <row r="116" spans="3:15">
      <c r="C116" s="142"/>
      <c r="D116" s="142"/>
      <c r="E116" s="142"/>
      <c r="F116" s="142"/>
      <c r="G116" s="142"/>
      <c r="H116" s="142"/>
      <c r="I116" s="142"/>
      <c r="J116" s="142"/>
      <c r="K116" s="142"/>
      <c r="L116" s="142"/>
      <c r="M116" s="142"/>
      <c r="N116" s="142"/>
      <c r="O116" s="142"/>
    </row>
  </sheetData>
  <mergeCells count="19">
    <mergeCell ref="A1:Q1"/>
    <mergeCell ref="A2:Q2"/>
    <mergeCell ref="B5:C5"/>
    <mergeCell ref="D5:E5"/>
    <mergeCell ref="F5:G5"/>
    <mergeCell ref="H5:I5"/>
    <mergeCell ref="J5:K5"/>
    <mergeCell ref="L5:M5"/>
    <mergeCell ref="P3:Q3"/>
    <mergeCell ref="A4:A7"/>
    <mergeCell ref="B4:C4"/>
    <mergeCell ref="D4:E4"/>
    <mergeCell ref="F4:G4"/>
    <mergeCell ref="A3:B3"/>
    <mergeCell ref="H4:I4"/>
    <mergeCell ref="J4:K4"/>
    <mergeCell ref="L4:M4"/>
    <mergeCell ref="N4:P4"/>
    <mergeCell ref="Q4:Q7"/>
  </mergeCells>
  <printOptions horizontalCentered="1"/>
  <pageMargins left="0.75" right="0.75" top="1.25" bottom="1" header="1.25" footer="1"/>
  <pageSetup paperSize="9" scale="80" firstPageNumber="38" orientation="landscape" useFirstPageNumber="1"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theme="9" tint="-0.499984740745262"/>
  </sheetPr>
  <dimension ref="A1:AH118"/>
  <sheetViews>
    <sheetView rightToLeft="1" view="pageBreakPreview" zoomScale="70" zoomScaleNormal="75" zoomScaleSheetLayoutView="70" workbookViewId="0">
      <selection activeCell="AC4" sqref="AC4:AE4"/>
    </sheetView>
  </sheetViews>
  <sheetFormatPr defaultRowHeight="12.75"/>
  <cols>
    <col min="1" max="1" width="4.28515625" style="82" customWidth="1"/>
    <col min="2" max="2" width="9.42578125" style="82" customWidth="1"/>
    <col min="3" max="14" width="10.140625" style="82" customWidth="1"/>
    <col min="15" max="15" width="15.5703125" style="82" customWidth="1"/>
    <col min="16" max="16" width="4.85546875" style="82" customWidth="1"/>
    <col min="17" max="17" width="4.28515625" style="82" customWidth="1"/>
    <col min="18" max="18" width="11" style="82" customWidth="1"/>
    <col min="19" max="20" width="8.7109375" style="82" customWidth="1"/>
    <col min="21" max="23" width="9.7109375" style="82" customWidth="1"/>
    <col min="24" max="24" width="8.28515625" style="82" customWidth="1"/>
    <col min="25" max="25" width="9.7109375" style="82" customWidth="1"/>
    <col min="26" max="26" width="8.28515625" style="82" customWidth="1"/>
    <col min="27" max="27" width="9.7109375" style="82" customWidth="1"/>
    <col min="28" max="28" width="8.140625" style="82" customWidth="1"/>
    <col min="29" max="31" width="9.7109375" style="82" customWidth="1"/>
    <col min="32" max="32" width="15.5703125" style="82" customWidth="1"/>
    <col min="33" max="33" width="5.42578125" style="82" customWidth="1"/>
    <col min="34" max="16384" width="9.140625" style="82"/>
  </cols>
  <sheetData>
    <row r="1" spans="1:34" ht="27" customHeight="1">
      <c r="A1" s="1205" t="s">
        <v>1224</v>
      </c>
      <c r="B1" s="1205"/>
      <c r="C1" s="1205"/>
      <c r="D1" s="1205"/>
      <c r="E1" s="1205"/>
      <c r="F1" s="1205"/>
      <c r="G1" s="1205"/>
      <c r="H1" s="1205"/>
      <c r="I1" s="1205"/>
      <c r="J1" s="1205"/>
      <c r="K1" s="1205"/>
      <c r="L1" s="1205"/>
      <c r="M1" s="1205"/>
      <c r="N1" s="1205"/>
      <c r="O1" s="1205"/>
      <c r="P1" s="1205"/>
      <c r="Q1" s="115"/>
      <c r="R1" s="115"/>
      <c r="S1" s="115"/>
      <c r="T1" s="115"/>
      <c r="U1" s="115"/>
      <c r="V1" s="115"/>
      <c r="W1" s="115"/>
      <c r="X1" s="115"/>
      <c r="Y1" s="115"/>
      <c r="Z1" s="115"/>
      <c r="AA1" s="115"/>
      <c r="AB1" s="115"/>
      <c r="AC1" s="115"/>
      <c r="AD1" s="115"/>
      <c r="AE1" s="115"/>
      <c r="AF1" s="163"/>
    </row>
    <row r="2" spans="1:34" ht="23.25" customHeight="1">
      <c r="A2" s="1253" t="s">
        <v>732</v>
      </c>
      <c r="B2" s="1253"/>
      <c r="C2" s="1253"/>
      <c r="D2" s="1253"/>
      <c r="E2" s="1253"/>
      <c r="F2" s="1253"/>
      <c r="G2" s="1253"/>
      <c r="H2" s="1253"/>
      <c r="I2" s="1253"/>
      <c r="J2" s="1253"/>
      <c r="K2" s="1253"/>
      <c r="L2" s="1253"/>
      <c r="M2" s="1253"/>
      <c r="N2" s="1253"/>
      <c r="O2" s="1253"/>
      <c r="P2" s="1253"/>
      <c r="Q2" s="164"/>
      <c r="R2" s="115"/>
      <c r="S2" s="115"/>
      <c r="T2" s="115"/>
      <c r="U2" s="115"/>
      <c r="V2" s="115"/>
      <c r="W2" s="115"/>
      <c r="X2" s="115"/>
      <c r="Y2" s="115"/>
      <c r="Z2" s="115"/>
      <c r="AA2" s="115"/>
      <c r="AB2" s="115"/>
      <c r="AC2" s="115"/>
      <c r="AD2" s="115"/>
      <c r="AE2" s="115"/>
      <c r="AF2" s="115"/>
    </row>
    <row r="3" spans="1:34" s="335" customFormat="1" ht="23.25" customHeight="1" thickBot="1">
      <c r="A3" s="1176" t="s">
        <v>936</v>
      </c>
      <c r="B3" s="1176"/>
      <c r="C3" s="389"/>
      <c r="D3" s="389"/>
      <c r="E3" s="389"/>
      <c r="F3" s="389"/>
      <c r="G3" s="389"/>
      <c r="H3" s="389"/>
      <c r="I3" s="389"/>
      <c r="J3" s="389"/>
      <c r="K3" s="389"/>
      <c r="L3" s="389"/>
      <c r="M3" s="389"/>
      <c r="N3" s="389"/>
      <c r="O3" s="1154" t="s">
        <v>937</v>
      </c>
      <c r="P3" s="1154"/>
      <c r="Q3" s="1153" t="s">
        <v>938</v>
      </c>
      <c r="R3" s="1153"/>
      <c r="S3" s="1153"/>
      <c r="T3" s="384"/>
      <c r="U3" s="384"/>
      <c r="V3" s="384"/>
      <c r="W3" s="384"/>
      <c r="X3" s="384"/>
      <c r="Y3" s="384"/>
      <c r="Z3" s="384"/>
      <c r="AA3" s="384"/>
      <c r="AB3" s="384"/>
      <c r="AC3" s="384"/>
      <c r="AE3" s="1177" t="s">
        <v>939</v>
      </c>
      <c r="AF3" s="1177"/>
      <c r="AG3" s="1177"/>
    </row>
    <row r="4" spans="1:34" ht="20.25" customHeight="1" thickTop="1">
      <c r="A4" s="1188" t="s">
        <v>40</v>
      </c>
      <c r="B4" s="1188"/>
      <c r="C4" s="1188" t="s">
        <v>41</v>
      </c>
      <c r="D4" s="1188"/>
      <c r="E4" s="1188" t="s">
        <v>42</v>
      </c>
      <c r="F4" s="1188"/>
      <c r="G4" s="1188" t="s">
        <v>43</v>
      </c>
      <c r="H4" s="1188"/>
      <c r="I4" s="1188" t="s">
        <v>73</v>
      </c>
      <c r="J4" s="1188"/>
      <c r="K4" s="1188" t="s">
        <v>44</v>
      </c>
      <c r="L4" s="1188"/>
      <c r="M4" s="1188" t="s">
        <v>45</v>
      </c>
      <c r="N4" s="1188"/>
      <c r="O4" s="1188" t="s">
        <v>168</v>
      </c>
      <c r="P4" s="1188"/>
      <c r="Q4" s="1188" t="s">
        <v>40</v>
      </c>
      <c r="R4" s="1188"/>
      <c r="S4" s="1188" t="s">
        <v>46</v>
      </c>
      <c r="T4" s="1188"/>
      <c r="U4" s="1188" t="s">
        <v>47</v>
      </c>
      <c r="V4" s="1188"/>
      <c r="W4" s="1188" t="s">
        <v>48</v>
      </c>
      <c r="X4" s="1188"/>
      <c r="Y4" s="1188" t="s">
        <v>49</v>
      </c>
      <c r="Z4" s="1188"/>
      <c r="AA4" s="1188" t="s">
        <v>50</v>
      </c>
      <c r="AB4" s="1188"/>
      <c r="AC4" s="1188" t="s">
        <v>1335</v>
      </c>
      <c r="AD4" s="1188"/>
      <c r="AE4" s="1188"/>
      <c r="AF4" s="1352" t="s">
        <v>168</v>
      </c>
      <c r="AG4" s="1352"/>
      <c r="AH4" s="332"/>
    </row>
    <row r="5" spans="1:34" ht="20.25" customHeight="1">
      <c r="A5" s="1207"/>
      <c r="B5" s="1207"/>
      <c r="C5" s="1168" t="s">
        <v>197</v>
      </c>
      <c r="D5" s="1168"/>
      <c r="E5" s="1168" t="s">
        <v>199</v>
      </c>
      <c r="F5" s="1168"/>
      <c r="G5" s="1168" t="s">
        <v>209</v>
      </c>
      <c r="H5" s="1168"/>
      <c r="I5" s="1168" t="s">
        <v>201</v>
      </c>
      <c r="J5" s="1168"/>
      <c r="K5" s="1168" t="s">
        <v>202</v>
      </c>
      <c r="L5" s="1168"/>
      <c r="M5" s="1168" t="s">
        <v>203</v>
      </c>
      <c r="N5" s="1168"/>
      <c r="O5" s="1207"/>
      <c r="P5" s="1207"/>
      <c r="Q5" s="1207"/>
      <c r="R5" s="1207"/>
      <c r="S5" s="1168" t="s">
        <v>204</v>
      </c>
      <c r="T5" s="1168"/>
      <c r="U5" s="1168" t="s">
        <v>205</v>
      </c>
      <c r="V5" s="1168"/>
      <c r="W5" s="1168" t="s">
        <v>206</v>
      </c>
      <c r="X5" s="1168"/>
      <c r="Y5" s="1168" t="s">
        <v>207</v>
      </c>
      <c r="Z5" s="1168"/>
      <c r="AA5" s="1168" t="s">
        <v>215</v>
      </c>
      <c r="AB5" s="1168"/>
      <c r="AC5" s="469"/>
      <c r="AD5" s="379" t="s">
        <v>169</v>
      </c>
      <c r="AE5" s="469"/>
      <c r="AF5" s="1168"/>
      <c r="AG5" s="1168"/>
      <c r="AH5" s="332"/>
    </row>
    <row r="6" spans="1:34" ht="19.5" customHeight="1">
      <c r="A6" s="1207"/>
      <c r="B6" s="1207"/>
      <c r="C6" s="718" t="s">
        <v>33</v>
      </c>
      <c r="D6" s="718" t="s">
        <v>34</v>
      </c>
      <c r="E6" s="718" t="s">
        <v>33</v>
      </c>
      <c r="F6" s="718" t="s">
        <v>34</v>
      </c>
      <c r="G6" s="718" t="s">
        <v>33</v>
      </c>
      <c r="H6" s="718" t="s">
        <v>34</v>
      </c>
      <c r="I6" s="718" t="s">
        <v>33</v>
      </c>
      <c r="J6" s="718" t="s">
        <v>34</v>
      </c>
      <c r="K6" s="718" t="s">
        <v>33</v>
      </c>
      <c r="L6" s="718" t="s">
        <v>34</v>
      </c>
      <c r="M6" s="718" t="s">
        <v>33</v>
      </c>
      <c r="N6" s="718" t="s">
        <v>34</v>
      </c>
      <c r="O6" s="1207"/>
      <c r="P6" s="1207"/>
      <c r="Q6" s="1207"/>
      <c r="R6" s="1207"/>
      <c r="S6" s="718" t="s">
        <v>33</v>
      </c>
      <c r="T6" s="718" t="s">
        <v>34</v>
      </c>
      <c r="U6" s="718" t="s">
        <v>33</v>
      </c>
      <c r="V6" s="718" t="s">
        <v>34</v>
      </c>
      <c r="W6" s="718" t="s">
        <v>33</v>
      </c>
      <c r="X6" s="718" t="s">
        <v>34</v>
      </c>
      <c r="Y6" s="718" t="s">
        <v>33</v>
      </c>
      <c r="Z6" s="718" t="s">
        <v>34</v>
      </c>
      <c r="AA6" s="718" t="s">
        <v>33</v>
      </c>
      <c r="AB6" s="718" t="s">
        <v>34</v>
      </c>
      <c r="AC6" s="718" t="s">
        <v>33</v>
      </c>
      <c r="AD6" s="718" t="s">
        <v>34</v>
      </c>
      <c r="AE6" s="718" t="s">
        <v>35</v>
      </c>
      <c r="AF6" s="1168"/>
      <c r="AG6" s="1168"/>
      <c r="AH6" s="332"/>
    </row>
    <row r="7" spans="1:34" ht="21.75" customHeight="1" thickBot="1">
      <c r="A7" s="1210"/>
      <c r="B7" s="1210"/>
      <c r="C7" s="721" t="s">
        <v>173</v>
      </c>
      <c r="D7" s="721" t="s">
        <v>172</v>
      </c>
      <c r="E7" s="721" t="s">
        <v>173</v>
      </c>
      <c r="F7" s="721" t="s">
        <v>172</v>
      </c>
      <c r="G7" s="721" t="s">
        <v>173</v>
      </c>
      <c r="H7" s="721" t="s">
        <v>172</v>
      </c>
      <c r="I7" s="721" t="s">
        <v>173</v>
      </c>
      <c r="J7" s="721" t="s">
        <v>172</v>
      </c>
      <c r="K7" s="721" t="s">
        <v>173</v>
      </c>
      <c r="L7" s="721" t="s">
        <v>172</v>
      </c>
      <c r="M7" s="721" t="s">
        <v>173</v>
      </c>
      <c r="N7" s="721" t="s">
        <v>172</v>
      </c>
      <c r="O7" s="1210"/>
      <c r="P7" s="1210"/>
      <c r="Q7" s="1210"/>
      <c r="R7" s="1210"/>
      <c r="S7" s="721" t="s">
        <v>173</v>
      </c>
      <c r="T7" s="721" t="s">
        <v>172</v>
      </c>
      <c r="U7" s="721" t="s">
        <v>173</v>
      </c>
      <c r="V7" s="721" t="s">
        <v>172</v>
      </c>
      <c r="W7" s="721" t="s">
        <v>173</v>
      </c>
      <c r="X7" s="721" t="s">
        <v>172</v>
      </c>
      <c r="Y7" s="721" t="s">
        <v>173</v>
      </c>
      <c r="Z7" s="721" t="s">
        <v>172</v>
      </c>
      <c r="AA7" s="721" t="s">
        <v>173</v>
      </c>
      <c r="AB7" s="721" t="s">
        <v>172</v>
      </c>
      <c r="AC7" s="721" t="s">
        <v>173</v>
      </c>
      <c r="AD7" s="721" t="s">
        <v>172</v>
      </c>
      <c r="AE7" s="721" t="s">
        <v>169</v>
      </c>
      <c r="AF7" s="1196"/>
      <c r="AG7" s="1196"/>
      <c r="AH7" s="332"/>
    </row>
    <row r="8" spans="1:34" ht="18.75" customHeight="1">
      <c r="A8" s="1215" t="s">
        <v>52</v>
      </c>
      <c r="B8" s="1215"/>
      <c r="C8" s="718">
        <v>4635</v>
      </c>
      <c r="D8" s="718">
        <v>4496</v>
      </c>
      <c r="E8" s="718">
        <v>40424</v>
      </c>
      <c r="F8" s="718">
        <v>38240</v>
      </c>
      <c r="G8" s="718">
        <v>47749</v>
      </c>
      <c r="H8" s="718">
        <v>45933</v>
      </c>
      <c r="I8" s="718">
        <v>49591</v>
      </c>
      <c r="J8" s="718">
        <v>47034</v>
      </c>
      <c r="K8" s="718">
        <v>49044</v>
      </c>
      <c r="L8" s="718">
        <v>46063</v>
      </c>
      <c r="M8" s="718">
        <v>45148</v>
      </c>
      <c r="N8" s="718">
        <v>40521</v>
      </c>
      <c r="O8" s="1354" t="s">
        <v>583</v>
      </c>
      <c r="P8" s="1354"/>
      <c r="Q8" s="1215" t="s">
        <v>52</v>
      </c>
      <c r="R8" s="1215"/>
      <c r="S8" s="718">
        <v>40823</v>
      </c>
      <c r="T8" s="718">
        <v>34967</v>
      </c>
      <c r="U8" s="718">
        <v>20672</v>
      </c>
      <c r="V8" s="718">
        <v>15823</v>
      </c>
      <c r="W8" s="718">
        <v>12207</v>
      </c>
      <c r="X8" s="718">
        <v>7151</v>
      </c>
      <c r="Y8" s="718">
        <v>6222</v>
      </c>
      <c r="Z8" s="718">
        <v>2711</v>
      </c>
      <c r="AA8" s="718">
        <v>1632</v>
      </c>
      <c r="AB8" s="718">
        <v>524</v>
      </c>
      <c r="AC8" s="718">
        <f>SUM(C8,E8,G8,I8,K8,M8,S8,U8,W8,Y8,AA8)</f>
        <v>318147</v>
      </c>
      <c r="AD8" s="718">
        <f>SUM(D8,F8,H8,J8,L8,N8,T8,V8,X8,Z8,AB8)</f>
        <v>283463</v>
      </c>
      <c r="AE8" s="718">
        <f>SUM(AC8:AD8)</f>
        <v>601610</v>
      </c>
      <c r="AF8" s="1197" t="s">
        <v>583</v>
      </c>
      <c r="AG8" s="1197"/>
      <c r="AH8" s="332"/>
    </row>
    <row r="9" spans="1:34" ht="18.75" customHeight="1">
      <c r="A9" s="1170" t="s">
        <v>53</v>
      </c>
      <c r="B9" s="1170"/>
      <c r="C9" s="715">
        <v>4259</v>
      </c>
      <c r="D9" s="715">
        <v>3298</v>
      </c>
      <c r="E9" s="715">
        <v>23932</v>
      </c>
      <c r="F9" s="715">
        <v>22617</v>
      </c>
      <c r="G9" s="715">
        <v>12600</v>
      </c>
      <c r="H9" s="715">
        <v>12238</v>
      </c>
      <c r="I9" s="715">
        <v>14831</v>
      </c>
      <c r="J9" s="715">
        <v>16740</v>
      </c>
      <c r="K9" s="715">
        <v>18922</v>
      </c>
      <c r="L9" s="715">
        <v>18273</v>
      </c>
      <c r="M9" s="715">
        <v>31589</v>
      </c>
      <c r="N9" s="715">
        <v>23727</v>
      </c>
      <c r="O9" s="1353" t="s">
        <v>273</v>
      </c>
      <c r="P9" s="1353"/>
      <c r="Q9" s="1170" t="s">
        <v>53</v>
      </c>
      <c r="R9" s="1170"/>
      <c r="S9" s="715">
        <v>29707</v>
      </c>
      <c r="T9" s="715">
        <v>26438</v>
      </c>
      <c r="U9" s="715">
        <v>19998</v>
      </c>
      <c r="V9" s="715">
        <v>17681</v>
      </c>
      <c r="W9" s="715">
        <v>14671</v>
      </c>
      <c r="X9" s="715">
        <v>12096</v>
      </c>
      <c r="Y9" s="715">
        <v>8409</v>
      </c>
      <c r="Z9" s="715">
        <v>7890</v>
      </c>
      <c r="AA9" s="715">
        <v>3250</v>
      </c>
      <c r="AB9" s="715">
        <v>2457</v>
      </c>
      <c r="AC9" s="715">
        <f t="shared" ref="AC9:AC28" si="0">SUM(C9,E9,G9,I9,K9,M9,S9,U9,W9,Y9,AA9)</f>
        <v>182168</v>
      </c>
      <c r="AD9" s="715">
        <f t="shared" ref="AD9:AD28" si="1">SUM(D9,F9,H9,J9,L9,N9,T9,V9,X9,Z9,AB9)</f>
        <v>163455</v>
      </c>
      <c r="AE9" s="715">
        <f t="shared" ref="AE9:AE28" si="2">SUM(AC9:AD9)</f>
        <v>345623</v>
      </c>
      <c r="AF9" s="1159" t="s">
        <v>284</v>
      </c>
      <c r="AG9" s="1159"/>
      <c r="AH9" s="332"/>
    </row>
    <row r="10" spans="1:34" ht="18.75" customHeight="1">
      <c r="A10" s="1170" t="s">
        <v>54</v>
      </c>
      <c r="B10" s="1170"/>
      <c r="C10" s="715">
        <v>2514</v>
      </c>
      <c r="D10" s="715">
        <v>2067</v>
      </c>
      <c r="E10" s="715">
        <v>17779</v>
      </c>
      <c r="F10" s="715">
        <v>17393</v>
      </c>
      <c r="G10" s="715">
        <v>17469</v>
      </c>
      <c r="H10" s="715">
        <v>16506</v>
      </c>
      <c r="I10" s="715">
        <v>21823</v>
      </c>
      <c r="J10" s="715">
        <v>21418</v>
      </c>
      <c r="K10" s="715">
        <v>21682</v>
      </c>
      <c r="L10" s="715">
        <v>20500</v>
      </c>
      <c r="M10" s="715">
        <v>21077</v>
      </c>
      <c r="N10" s="715">
        <v>19810</v>
      </c>
      <c r="O10" s="1353" t="s">
        <v>175</v>
      </c>
      <c r="P10" s="1353"/>
      <c r="Q10" s="1170" t="s">
        <v>54</v>
      </c>
      <c r="R10" s="1170"/>
      <c r="S10" s="715">
        <v>19964</v>
      </c>
      <c r="T10" s="715">
        <v>17511</v>
      </c>
      <c r="U10" s="715">
        <v>9690</v>
      </c>
      <c r="V10" s="715">
        <v>8355</v>
      </c>
      <c r="W10" s="715">
        <v>3683</v>
      </c>
      <c r="X10" s="715">
        <v>2458</v>
      </c>
      <c r="Y10" s="715">
        <v>1277</v>
      </c>
      <c r="Z10" s="715">
        <v>622</v>
      </c>
      <c r="AA10" s="715">
        <v>333</v>
      </c>
      <c r="AB10" s="715">
        <v>155</v>
      </c>
      <c r="AC10" s="715">
        <f t="shared" si="0"/>
        <v>137291</v>
      </c>
      <c r="AD10" s="715">
        <f t="shared" si="1"/>
        <v>126795</v>
      </c>
      <c r="AE10" s="715">
        <f t="shared" si="2"/>
        <v>264086</v>
      </c>
      <c r="AF10" s="1178" t="s">
        <v>175</v>
      </c>
      <c r="AG10" s="1178"/>
      <c r="AH10" s="332"/>
    </row>
    <row r="11" spans="1:34" ht="18.75" customHeight="1">
      <c r="A11" s="1170" t="s">
        <v>55</v>
      </c>
      <c r="B11" s="1170"/>
      <c r="C11" s="715">
        <v>2258</v>
      </c>
      <c r="D11" s="715">
        <v>2328</v>
      </c>
      <c r="E11" s="715">
        <v>21152</v>
      </c>
      <c r="F11" s="715">
        <v>20748</v>
      </c>
      <c r="G11" s="715">
        <v>24087</v>
      </c>
      <c r="H11" s="715">
        <v>23135</v>
      </c>
      <c r="I11" s="715">
        <v>25112</v>
      </c>
      <c r="J11" s="715">
        <v>24531</v>
      </c>
      <c r="K11" s="715">
        <v>25517</v>
      </c>
      <c r="L11" s="715">
        <v>24183</v>
      </c>
      <c r="M11" s="715">
        <v>24743</v>
      </c>
      <c r="N11" s="715">
        <v>23123</v>
      </c>
      <c r="O11" s="1178" t="s">
        <v>676</v>
      </c>
      <c r="P11" s="1178"/>
      <c r="Q11" s="1170" t="s">
        <v>55</v>
      </c>
      <c r="R11" s="1170"/>
      <c r="S11" s="715">
        <v>22270</v>
      </c>
      <c r="T11" s="715">
        <v>20328</v>
      </c>
      <c r="U11" s="715">
        <v>7111</v>
      </c>
      <c r="V11" s="715">
        <v>5705</v>
      </c>
      <c r="W11" s="715">
        <v>3717</v>
      </c>
      <c r="X11" s="715">
        <v>2137</v>
      </c>
      <c r="Y11" s="715">
        <v>1739</v>
      </c>
      <c r="Z11" s="715">
        <v>703</v>
      </c>
      <c r="AA11" s="715">
        <v>479</v>
      </c>
      <c r="AB11" s="715">
        <v>130</v>
      </c>
      <c r="AC11" s="715">
        <f t="shared" si="0"/>
        <v>158185</v>
      </c>
      <c r="AD11" s="715">
        <f t="shared" si="1"/>
        <v>147051</v>
      </c>
      <c r="AE11" s="715">
        <f t="shared" si="2"/>
        <v>305236</v>
      </c>
      <c r="AF11" s="1178" t="s">
        <v>676</v>
      </c>
      <c r="AG11" s="1178"/>
      <c r="AH11" s="332"/>
    </row>
    <row r="12" spans="1:34" ht="18.75" customHeight="1">
      <c r="A12" s="1189" t="s">
        <v>279</v>
      </c>
      <c r="B12" s="186" t="s">
        <v>250</v>
      </c>
      <c r="C12" s="715">
        <v>1246</v>
      </c>
      <c r="D12" s="715">
        <v>1387</v>
      </c>
      <c r="E12" s="715">
        <v>16863</v>
      </c>
      <c r="F12" s="715">
        <v>16782</v>
      </c>
      <c r="G12" s="715">
        <v>19326</v>
      </c>
      <c r="H12" s="715">
        <v>19690</v>
      </c>
      <c r="I12" s="715">
        <v>19395</v>
      </c>
      <c r="J12" s="715">
        <v>19781</v>
      </c>
      <c r="K12" s="715">
        <v>19349</v>
      </c>
      <c r="L12" s="715">
        <v>19808</v>
      </c>
      <c r="M12" s="715">
        <v>19313</v>
      </c>
      <c r="N12" s="715">
        <v>19184</v>
      </c>
      <c r="O12" s="375" t="s">
        <v>275</v>
      </c>
      <c r="P12" s="1355" t="s">
        <v>167</v>
      </c>
      <c r="Q12" s="1189" t="s">
        <v>279</v>
      </c>
      <c r="R12" s="122" t="s">
        <v>250</v>
      </c>
      <c r="S12" s="715">
        <v>17582</v>
      </c>
      <c r="T12" s="715">
        <v>17222</v>
      </c>
      <c r="U12" s="715">
        <v>4377</v>
      </c>
      <c r="V12" s="715">
        <v>3202</v>
      </c>
      <c r="W12" s="715">
        <v>1896</v>
      </c>
      <c r="X12" s="715">
        <v>1261</v>
      </c>
      <c r="Y12" s="715">
        <v>696</v>
      </c>
      <c r="Z12" s="715">
        <v>430</v>
      </c>
      <c r="AA12" s="715">
        <v>194</v>
      </c>
      <c r="AB12" s="715">
        <v>69</v>
      </c>
      <c r="AC12" s="715">
        <f t="shared" si="0"/>
        <v>120237</v>
      </c>
      <c r="AD12" s="715">
        <f t="shared" si="1"/>
        <v>118816</v>
      </c>
      <c r="AE12" s="715">
        <f t="shared" si="2"/>
        <v>239053</v>
      </c>
      <c r="AF12" s="399" t="s">
        <v>288</v>
      </c>
      <c r="AG12" s="1220" t="s">
        <v>167</v>
      </c>
      <c r="AH12" s="332"/>
    </row>
    <row r="13" spans="1:34" ht="18.75" customHeight="1">
      <c r="A13" s="1189"/>
      <c r="B13" s="186" t="s">
        <v>251</v>
      </c>
      <c r="C13" s="715">
        <v>2375</v>
      </c>
      <c r="D13" s="715">
        <v>2161</v>
      </c>
      <c r="E13" s="715">
        <v>30802</v>
      </c>
      <c r="F13" s="715">
        <v>31314</v>
      </c>
      <c r="G13" s="715">
        <v>36500</v>
      </c>
      <c r="H13" s="715">
        <v>36091</v>
      </c>
      <c r="I13" s="715">
        <v>38538</v>
      </c>
      <c r="J13" s="715">
        <v>36703</v>
      </c>
      <c r="K13" s="715">
        <v>37503</v>
      </c>
      <c r="L13" s="715">
        <v>36950</v>
      </c>
      <c r="M13" s="715">
        <v>37226</v>
      </c>
      <c r="N13" s="715">
        <v>35420</v>
      </c>
      <c r="O13" s="375" t="s">
        <v>276</v>
      </c>
      <c r="P13" s="1355"/>
      <c r="Q13" s="1189"/>
      <c r="R13" s="122" t="s">
        <v>251</v>
      </c>
      <c r="S13" s="715">
        <v>33341</v>
      </c>
      <c r="T13" s="715">
        <v>31349</v>
      </c>
      <c r="U13" s="715">
        <v>9876</v>
      </c>
      <c r="V13" s="715">
        <v>7142</v>
      </c>
      <c r="W13" s="715">
        <v>4705</v>
      </c>
      <c r="X13" s="715">
        <v>2874</v>
      </c>
      <c r="Y13" s="715">
        <v>1989</v>
      </c>
      <c r="Z13" s="715">
        <v>990</v>
      </c>
      <c r="AA13" s="715">
        <v>395</v>
      </c>
      <c r="AB13" s="715">
        <v>188</v>
      </c>
      <c r="AC13" s="715">
        <f t="shared" si="0"/>
        <v>233250</v>
      </c>
      <c r="AD13" s="715">
        <f t="shared" si="1"/>
        <v>221182</v>
      </c>
      <c r="AE13" s="715">
        <f t="shared" si="2"/>
        <v>454432</v>
      </c>
      <c r="AF13" s="399" t="s">
        <v>289</v>
      </c>
      <c r="AG13" s="1220"/>
      <c r="AH13" s="332"/>
    </row>
    <row r="14" spans="1:34" ht="18.75" customHeight="1">
      <c r="A14" s="1189"/>
      <c r="B14" s="186" t="s">
        <v>252</v>
      </c>
      <c r="C14" s="715">
        <v>1225</v>
      </c>
      <c r="D14" s="715">
        <v>1124</v>
      </c>
      <c r="E14" s="715">
        <v>13822</v>
      </c>
      <c r="F14" s="715">
        <v>13633</v>
      </c>
      <c r="G14" s="715">
        <v>13188</v>
      </c>
      <c r="H14" s="715">
        <v>13150</v>
      </c>
      <c r="I14" s="715">
        <v>15761</v>
      </c>
      <c r="J14" s="715">
        <v>16209</v>
      </c>
      <c r="K14" s="715">
        <v>16457</v>
      </c>
      <c r="L14" s="715">
        <v>16455</v>
      </c>
      <c r="M14" s="715">
        <v>16419</v>
      </c>
      <c r="N14" s="715">
        <v>15876</v>
      </c>
      <c r="O14" s="375" t="s">
        <v>277</v>
      </c>
      <c r="P14" s="1355"/>
      <c r="Q14" s="1189"/>
      <c r="R14" s="122" t="s">
        <v>252</v>
      </c>
      <c r="S14" s="715">
        <v>14920</v>
      </c>
      <c r="T14" s="715">
        <v>14522</v>
      </c>
      <c r="U14" s="715">
        <v>7734</v>
      </c>
      <c r="V14" s="715">
        <v>6889</v>
      </c>
      <c r="W14" s="715">
        <v>3345</v>
      </c>
      <c r="X14" s="715">
        <v>2380</v>
      </c>
      <c r="Y14" s="715">
        <v>1537</v>
      </c>
      <c r="Z14" s="715">
        <v>1009</v>
      </c>
      <c r="AA14" s="715">
        <v>394</v>
      </c>
      <c r="AB14" s="715">
        <v>139</v>
      </c>
      <c r="AC14" s="715">
        <f t="shared" si="0"/>
        <v>104802</v>
      </c>
      <c r="AD14" s="715">
        <f t="shared" si="1"/>
        <v>101386</v>
      </c>
      <c r="AE14" s="715">
        <f t="shared" si="2"/>
        <v>206188</v>
      </c>
      <c r="AF14" s="399" t="s">
        <v>290</v>
      </c>
      <c r="AG14" s="1220"/>
      <c r="AH14" s="332"/>
    </row>
    <row r="15" spans="1:34" ht="18.75" customHeight="1">
      <c r="A15" s="1189"/>
      <c r="B15" s="186" t="s">
        <v>604</v>
      </c>
      <c r="C15" s="715">
        <v>1023</v>
      </c>
      <c r="D15" s="715">
        <v>836</v>
      </c>
      <c r="E15" s="715">
        <v>10019</v>
      </c>
      <c r="F15" s="715">
        <v>10150</v>
      </c>
      <c r="G15" s="715">
        <v>9533</v>
      </c>
      <c r="H15" s="715">
        <v>8632</v>
      </c>
      <c r="I15" s="715">
        <v>12095</v>
      </c>
      <c r="J15" s="715">
        <v>11831</v>
      </c>
      <c r="K15" s="715">
        <v>12509</v>
      </c>
      <c r="L15" s="715">
        <v>12290</v>
      </c>
      <c r="M15" s="715">
        <v>12928</v>
      </c>
      <c r="N15" s="715">
        <v>11729</v>
      </c>
      <c r="O15" s="375" t="s">
        <v>256</v>
      </c>
      <c r="P15" s="1355"/>
      <c r="Q15" s="1189"/>
      <c r="R15" s="122" t="s">
        <v>604</v>
      </c>
      <c r="S15" s="715">
        <v>12185</v>
      </c>
      <c r="T15" s="715">
        <v>10875</v>
      </c>
      <c r="U15" s="715">
        <v>5615</v>
      </c>
      <c r="V15" s="715">
        <v>4727</v>
      </c>
      <c r="W15" s="715">
        <v>2001</v>
      </c>
      <c r="X15" s="715">
        <v>1522</v>
      </c>
      <c r="Y15" s="715">
        <v>910</v>
      </c>
      <c r="Z15" s="715">
        <v>488</v>
      </c>
      <c r="AA15" s="715">
        <v>248</v>
      </c>
      <c r="AB15" s="715">
        <v>114</v>
      </c>
      <c r="AC15" s="715">
        <f t="shared" si="0"/>
        <v>79066</v>
      </c>
      <c r="AD15" s="715">
        <f t="shared" si="1"/>
        <v>73194</v>
      </c>
      <c r="AE15" s="715">
        <f t="shared" si="2"/>
        <v>152260</v>
      </c>
      <c r="AF15" s="399" t="s">
        <v>291</v>
      </c>
      <c r="AG15" s="1220"/>
      <c r="AH15" s="332"/>
    </row>
    <row r="16" spans="1:34" ht="18.75" customHeight="1">
      <c r="A16" s="1189"/>
      <c r="B16" s="186" t="s">
        <v>605</v>
      </c>
      <c r="C16" s="715">
        <v>1591</v>
      </c>
      <c r="D16" s="715">
        <v>1609</v>
      </c>
      <c r="E16" s="715">
        <v>19518</v>
      </c>
      <c r="F16" s="715">
        <v>18873</v>
      </c>
      <c r="G16" s="715">
        <v>22432</v>
      </c>
      <c r="H16" s="715">
        <v>21646</v>
      </c>
      <c r="I16" s="715">
        <v>23967</v>
      </c>
      <c r="J16" s="715">
        <v>23137</v>
      </c>
      <c r="K16" s="715">
        <v>24039</v>
      </c>
      <c r="L16" s="715">
        <v>22863</v>
      </c>
      <c r="M16" s="715">
        <v>24001</v>
      </c>
      <c r="N16" s="715">
        <v>22709</v>
      </c>
      <c r="O16" s="375" t="s">
        <v>257</v>
      </c>
      <c r="P16" s="1355"/>
      <c r="Q16" s="1189"/>
      <c r="R16" s="122" t="s">
        <v>605</v>
      </c>
      <c r="S16" s="715">
        <v>22075</v>
      </c>
      <c r="T16" s="715">
        <v>20475</v>
      </c>
      <c r="U16" s="715">
        <v>6701</v>
      </c>
      <c r="V16" s="715">
        <v>5233</v>
      </c>
      <c r="W16" s="715">
        <v>3510</v>
      </c>
      <c r="X16" s="715">
        <v>2252</v>
      </c>
      <c r="Y16" s="715">
        <v>1523</v>
      </c>
      <c r="Z16" s="715">
        <v>813</v>
      </c>
      <c r="AA16" s="715">
        <v>384</v>
      </c>
      <c r="AB16" s="715">
        <v>146</v>
      </c>
      <c r="AC16" s="715">
        <f t="shared" si="0"/>
        <v>149741</v>
      </c>
      <c r="AD16" s="715">
        <f t="shared" si="1"/>
        <v>139756</v>
      </c>
      <c r="AE16" s="715">
        <f t="shared" si="2"/>
        <v>289497</v>
      </c>
      <c r="AF16" s="399" t="s">
        <v>292</v>
      </c>
      <c r="AG16" s="1220"/>
      <c r="AH16" s="332"/>
    </row>
    <row r="17" spans="1:34" ht="18.75" customHeight="1">
      <c r="A17" s="1189"/>
      <c r="B17" s="186" t="s">
        <v>606</v>
      </c>
      <c r="C17" s="715">
        <v>1233</v>
      </c>
      <c r="D17" s="715">
        <v>1171</v>
      </c>
      <c r="E17" s="715">
        <v>13362</v>
      </c>
      <c r="F17" s="715">
        <v>13092</v>
      </c>
      <c r="G17" s="715">
        <v>14428</v>
      </c>
      <c r="H17" s="715">
        <v>12723</v>
      </c>
      <c r="I17" s="715">
        <v>16435</v>
      </c>
      <c r="J17" s="715">
        <v>15839</v>
      </c>
      <c r="K17" s="715">
        <v>16806</v>
      </c>
      <c r="L17" s="715">
        <v>16082</v>
      </c>
      <c r="M17" s="715">
        <v>17034</v>
      </c>
      <c r="N17" s="715">
        <v>15219</v>
      </c>
      <c r="O17" s="375" t="s">
        <v>258</v>
      </c>
      <c r="P17" s="1355"/>
      <c r="Q17" s="1189"/>
      <c r="R17" s="122" t="s">
        <v>606</v>
      </c>
      <c r="S17" s="715">
        <v>14910</v>
      </c>
      <c r="T17" s="715">
        <v>14720</v>
      </c>
      <c r="U17" s="715">
        <v>6811</v>
      </c>
      <c r="V17" s="715">
        <v>7004</v>
      </c>
      <c r="W17" s="715">
        <v>2829</v>
      </c>
      <c r="X17" s="715">
        <v>1997</v>
      </c>
      <c r="Y17" s="715">
        <v>1254</v>
      </c>
      <c r="Z17" s="715">
        <v>784</v>
      </c>
      <c r="AA17" s="715">
        <v>370</v>
      </c>
      <c r="AB17" s="715">
        <v>235</v>
      </c>
      <c r="AC17" s="715">
        <f t="shared" si="0"/>
        <v>105472</v>
      </c>
      <c r="AD17" s="715">
        <f t="shared" si="1"/>
        <v>98866</v>
      </c>
      <c r="AE17" s="715">
        <f t="shared" si="2"/>
        <v>204338</v>
      </c>
      <c r="AF17" s="399" t="s">
        <v>293</v>
      </c>
      <c r="AG17" s="1220"/>
      <c r="AH17" s="332"/>
    </row>
    <row r="18" spans="1:34" ht="18.75" customHeight="1">
      <c r="A18" s="1170" t="s">
        <v>63</v>
      </c>
      <c r="B18" s="1170"/>
      <c r="C18" s="715">
        <v>3175</v>
      </c>
      <c r="D18" s="715">
        <v>2885</v>
      </c>
      <c r="E18" s="715">
        <v>24540</v>
      </c>
      <c r="F18" s="715">
        <v>23149</v>
      </c>
      <c r="G18" s="86">
        <v>27575</v>
      </c>
      <c r="H18" s="715">
        <v>24420</v>
      </c>
      <c r="I18" s="715">
        <v>31543</v>
      </c>
      <c r="J18" s="86">
        <v>30132</v>
      </c>
      <c r="K18" s="715">
        <v>33805</v>
      </c>
      <c r="L18" s="715">
        <v>31647</v>
      </c>
      <c r="M18" s="86">
        <v>31009</v>
      </c>
      <c r="N18" s="86">
        <v>29334</v>
      </c>
      <c r="O18" s="1178" t="s">
        <v>297</v>
      </c>
      <c r="P18" s="1178"/>
      <c r="Q18" s="1170" t="s">
        <v>63</v>
      </c>
      <c r="R18" s="1170"/>
      <c r="S18" s="715">
        <v>26434</v>
      </c>
      <c r="T18" s="715">
        <v>24308</v>
      </c>
      <c r="U18" s="715">
        <v>14268</v>
      </c>
      <c r="V18" s="715">
        <v>13821</v>
      </c>
      <c r="W18" s="86">
        <v>6723</v>
      </c>
      <c r="X18" s="715">
        <v>6121</v>
      </c>
      <c r="Y18" s="715">
        <v>3061</v>
      </c>
      <c r="Z18" s="86">
        <v>2447</v>
      </c>
      <c r="AA18" s="715">
        <v>1074</v>
      </c>
      <c r="AB18" s="715">
        <v>554</v>
      </c>
      <c r="AC18" s="715">
        <f t="shared" si="0"/>
        <v>203207</v>
      </c>
      <c r="AD18" s="715">
        <f t="shared" si="1"/>
        <v>188818</v>
      </c>
      <c r="AE18" s="715">
        <f t="shared" si="2"/>
        <v>392025</v>
      </c>
      <c r="AF18" s="1178" t="s">
        <v>297</v>
      </c>
      <c r="AG18" s="1178"/>
      <c r="AH18" s="332"/>
    </row>
    <row r="19" spans="1:34" ht="18.75" customHeight="1">
      <c r="A19" s="1170" t="s">
        <v>64</v>
      </c>
      <c r="B19" s="1170"/>
      <c r="C19" s="715">
        <v>2265</v>
      </c>
      <c r="D19" s="715">
        <v>2530</v>
      </c>
      <c r="E19" s="715">
        <v>26517</v>
      </c>
      <c r="F19" s="715">
        <v>24538</v>
      </c>
      <c r="G19" s="715">
        <v>24348</v>
      </c>
      <c r="H19" s="715">
        <v>22934</v>
      </c>
      <c r="I19" s="715">
        <v>27142</v>
      </c>
      <c r="J19" s="715">
        <v>30414</v>
      </c>
      <c r="K19" s="715">
        <v>35530</v>
      </c>
      <c r="L19" s="715">
        <v>30115</v>
      </c>
      <c r="M19" s="715">
        <v>32550</v>
      </c>
      <c r="N19" s="715">
        <v>30572</v>
      </c>
      <c r="O19" s="1178" t="s">
        <v>177</v>
      </c>
      <c r="P19" s="1178"/>
      <c r="Q19" s="1170" t="s">
        <v>64</v>
      </c>
      <c r="R19" s="1170"/>
      <c r="S19" s="715">
        <v>31003</v>
      </c>
      <c r="T19" s="715">
        <v>28244</v>
      </c>
      <c r="U19" s="715">
        <v>17868</v>
      </c>
      <c r="V19" s="715">
        <v>16556</v>
      </c>
      <c r="W19" s="715">
        <v>9077</v>
      </c>
      <c r="X19" s="715">
        <v>7206</v>
      </c>
      <c r="Y19" s="715">
        <v>4922</v>
      </c>
      <c r="Z19" s="715">
        <v>3211</v>
      </c>
      <c r="AA19" s="715">
        <v>1146</v>
      </c>
      <c r="AB19" s="715">
        <v>651</v>
      </c>
      <c r="AC19" s="715">
        <f t="shared" si="0"/>
        <v>212368</v>
      </c>
      <c r="AD19" s="715">
        <f t="shared" si="1"/>
        <v>196971</v>
      </c>
      <c r="AE19" s="715">
        <f t="shared" si="2"/>
        <v>409339</v>
      </c>
      <c r="AF19" s="1178" t="s">
        <v>177</v>
      </c>
      <c r="AG19" s="1178"/>
      <c r="AH19" s="332"/>
    </row>
    <row r="20" spans="1:34" ht="18.75" customHeight="1">
      <c r="A20" s="1170" t="s">
        <v>65</v>
      </c>
      <c r="B20" s="1170"/>
      <c r="C20" s="715">
        <v>1311</v>
      </c>
      <c r="D20" s="715">
        <v>1400</v>
      </c>
      <c r="E20" s="715">
        <v>15548</v>
      </c>
      <c r="F20" s="715">
        <v>16143</v>
      </c>
      <c r="G20" s="715">
        <v>19337</v>
      </c>
      <c r="H20" s="715">
        <v>18911</v>
      </c>
      <c r="I20" s="715">
        <v>20829</v>
      </c>
      <c r="J20" s="715">
        <v>20185</v>
      </c>
      <c r="K20" s="715">
        <v>20885</v>
      </c>
      <c r="L20" s="715">
        <v>19798</v>
      </c>
      <c r="M20" s="715">
        <v>20559</v>
      </c>
      <c r="N20" s="715">
        <v>19204</v>
      </c>
      <c r="O20" s="1178" t="s">
        <v>178</v>
      </c>
      <c r="P20" s="1178"/>
      <c r="Q20" s="1170" t="s">
        <v>65</v>
      </c>
      <c r="R20" s="1356"/>
      <c r="S20" s="715">
        <v>19529</v>
      </c>
      <c r="T20" s="715">
        <v>17767</v>
      </c>
      <c r="U20" s="715">
        <v>9468</v>
      </c>
      <c r="V20" s="715">
        <v>8618</v>
      </c>
      <c r="W20" s="715">
        <v>5656</v>
      </c>
      <c r="X20" s="715">
        <v>4444</v>
      </c>
      <c r="Y20" s="715">
        <v>3115</v>
      </c>
      <c r="Z20" s="715">
        <v>2056</v>
      </c>
      <c r="AA20" s="715">
        <v>748</v>
      </c>
      <c r="AB20" s="715">
        <v>494</v>
      </c>
      <c r="AC20" s="715">
        <f t="shared" si="0"/>
        <v>136985</v>
      </c>
      <c r="AD20" s="715">
        <f t="shared" si="1"/>
        <v>129020</v>
      </c>
      <c r="AE20" s="715">
        <f t="shared" si="2"/>
        <v>266005</v>
      </c>
      <c r="AF20" s="1178" t="s">
        <v>178</v>
      </c>
      <c r="AG20" s="1178"/>
      <c r="AH20" s="332"/>
    </row>
    <row r="21" spans="1:34" ht="18.75" customHeight="1">
      <c r="A21" s="1170" t="s">
        <v>66</v>
      </c>
      <c r="B21" s="1170"/>
      <c r="C21" s="715">
        <v>1293</v>
      </c>
      <c r="D21" s="715">
        <v>1414</v>
      </c>
      <c r="E21" s="715">
        <v>16235</v>
      </c>
      <c r="F21" s="715">
        <v>17258</v>
      </c>
      <c r="G21" s="715">
        <v>19725</v>
      </c>
      <c r="H21" s="715">
        <v>19844</v>
      </c>
      <c r="I21" s="715">
        <v>22178</v>
      </c>
      <c r="J21" s="715">
        <v>22211</v>
      </c>
      <c r="K21" s="715">
        <v>23006</v>
      </c>
      <c r="L21" s="715">
        <v>22463</v>
      </c>
      <c r="M21" s="715">
        <v>22995</v>
      </c>
      <c r="N21" s="715">
        <v>22253</v>
      </c>
      <c r="O21" s="1178" t="s">
        <v>285</v>
      </c>
      <c r="P21" s="1178"/>
      <c r="Q21" s="1170" t="s">
        <v>66</v>
      </c>
      <c r="R21" s="1170"/>
      <c r="S21" s="715">
        <v>21950</v>
      </c>
      <c r="T21" s="715">
        <v>20972</v>
      </c>
      <c r="U21" s="715">
        <v>11085</v>
      </c>
      <c r="V21" s="715">
        <v>10044</v>
      </c>
      <c r="W21" s="715">
        <v>6031</v>
      </c>
      <c r="X21" s="715">
        <v>4450</v>
      </c>
      <c r="Y21" s="715">
        <v>3013</v>
      </c>
      <c r="Z21" s="715">
        <v>1917</v>
      </c>
      <c r="AA21" s="715">
        <v>868</v>
      </c>
      <c r="AB21" s="715">
        <v>502</v>
      </c>
      <c r="AC21" s="715">
        <f t="shared" si="0"/>
        <v>148379</v>
      </c>
      <c r="AD21" s="715">
        <f t="shared" si="1"/>
        <v>143328</v>
      </c>
      <c r="AE21" s="715">
        <f t="shared" si="2"/>
        <v>291707</v>
      </c>
      <c r="AF21" s="1178" t="s">
        <v>285</v>
      </c>
      <c r="AG21" s="1178"/>
      <c r="AH21" s="332"/>
    </row>
    <row r="22" spans="1:34" ht="18.75" customHeight="1">
      <c r="A22" s="1170" t="s">
        <v>133</v>
      </c>
      <c r="B22" s="1170"/>
      <c r="C22" s="715">
        <v>1157</v>
      </c>
      <c r="D22" s="715">
        <v>1162</v>
      </c>
      <c r="E22" s="715">
        <v>17389</v>
      </c>
      <c r="F22" s="715">
        <v>16293</v>
      </c>
      <c r="G22" s="715">
        <v>19374</v>
      </c>
      <c r="H22" s="715">
        <v>16784</v>
      </c>
      <c r="I22" s="715">
        <v>21096</v>
      </c>
      <c r="J22" s="715">
        <v>19456</v>
      </c>
      <c r="K22" s="715">
        <v>20692</v>
      </c>
      <c r="L22" s="715">
        <v>18394</v>
      </c>
      <c r="M22" s="715">
        <v>20756</v>
      </c>
      <c r="N22" s="715">
        <v>18464</v>
      </c>
      <c r="O22" s="1178" t="s">
        <v>853</v>
      </c>
      <c r="P22" s="1178"/>
      <c r="Q22" s="1170" t="s">
        <v>133</v>
      </c>
      <c r="R22" s="1170"/>
      <c r="S22" s="715">
        <v>18940</v>
      </c>
      <c r="T22" s="715">
        <v>16348</v>
      </c>
      <c r="U22" s="715">
        <v>7658</v>
      </c>
      <c r="V22" s="715">
        <v>6775</v>
      </c>
      <c r="W22" s="715">
        <v>3536</v>
      </c>
      <c r="X22" s="715">
        <v>2852</v>
      </c>
      <c r="Y22" s="715">
        <v>1596</v>
      </c>
      <c r="Z22" s="715">
        <v>997</v>
      </c>
      <c r="AA22" s="715">
        <v>308</v>
      </c>
      <c r="AB22" s="715">
        <v>155</v>
      </c>
      <c r="AC22" s="715">
        <f t="shared" si="0"/>
        <v>132502</v>
      </c>
      <c r="AD22" s="715">
        <f t="shared" si="1"/>
        <v>117680</v>
      </c>
      <c r="AE22" s="715">
        <f t="shared" si="2"/>
        <v>250182</v>
      </c>
      <c r="AF22" s="1178" t="s">
        <v>853</v>
      </c>
      <c r="AG22" s="1178"/>
      <c r="AH22" s="332"/>
    </row>
    <row r="23" spans="1:34" ht="18.75" customHeight="1">
      <c r="A23" s="1170" t="s">
        <v>68</v>
      </c>
      <c r="B23" s="1170"/>
      <c r="C23" s="715">
        <v>838</v>
      </c>
      <c r="D23" s="715">
        <v>735</v>
      </c>
      <c r="E23" s="715">
        <v>10674</v>
      </c>
      <c r="F23" s="715">
        <v>10284</v>
      </c>
      <c r="G23" s="715">
        <v>11962</v>
      </c>
      <c r="H23" s="715">
        <v>11151</v>
      </c>
      <c r="I23" s="715">
        <v>13427</v>
      </c>
      <c r="J23" s="715">
        <v>12280</v>
      </c>
      <c r="K23" s="715">
        <v>13731</v>
      </c>
      <c r="L23" s="715">
        <v>12647</v>
      </c>
      <c r="M23" s="715">
        <v>13706</v>
      </c>
      <c r="N23" s="715">
        <v>12474</v>
      </c>
      <c r="O23" s="1178" t="s">
        <v>287</v>
      </c>
      <c r="P23" s="1178"/>
      <c r="Q23" s="1170" t="s">
        <v>68</v>
      </c>
      <c r="R23" s="1170"/>
      <c r="S23" s="715">
        <v>13085</v>
      </c>
      <c r="T23" s="715">
        <v>11176</v>
      </c>
      <c r="U23" s="715">
        <v>7531</v>
      </c>
      <c r="V23" s="715">
        <v>5950</v>
      </c>
      <c r="W23" s="715">
        <v>4072</v>
      </c>
      <c r="X23" s="715">
        <v>2414</v>
      </c>
      <c r="Y23" s="715">
        <v>2135</v>
      </c>
      <c r="Z23" s="715">
        <v>935</v>
      </c>
      <c r="AA23" s="715">
        <v>595</v>
      </c>
      <c r="AB23" s="715">
        <v>191</v>
      </c>
      <c r="AC23" s="715">
        <f t="shared" si="0"/>
        <v>91756</v>
      </c>
      <c r="AD23" s="715">
        <f t="shared" si="1"/>
        <v>80237</v>
      </c>
      <c r="AE23" s="715">
        <f t="shared" si="2"/>
        <v>171993</v>
      </c>
      <c r="AF23" s="1178" t="s">
        <v>287</v>
      </c>
      <c r="AG23" s="1178"/>
      <c r="AH23" s="332"/>
    </row>
    <row r="24" spans="1:34" ht="18.75" customHeight="1">
      <c r="A24" s="1170" t="s">
        <v>69</v>
      </c>
      <c r="B24" s="1170"/>
      <c r="C24" s="715">
        <v>1382</v>
      </c>
      <c r="D24" s="715">
        <v>1367</v>
      </c>
      <c r="E24" s="715">
        <v>17955</v>
      </c>
      <c r="F24" s="715">
        <v>16673</v>
      </c>
      <c r="G24" s="715">
        <v>19637</v>
      </c>
      <c r="H24" s="715">
        <v>17689</v>
      </c>
      <c r="I24" s="715">
        <v>21899</v>
      </c>
      <c r="J24" s="715">
        <v>19035</v>
      </c>
      <c r="K24" s="715">
        <v>21949</v>
      </c>
      <c r="L24" s="715">
        <v>19839</v>
      </c>
      <c r="M24" s="715">
        <v>21920</v>
      </c>
      <c r="N24" s="715">
        <v>19096</v>
      </c>
      <c r="O24" s="1178" t="s">
        <v>182</v>
      </c>
      <c r="P24" s="1178"/>
      <c r="Q24" s="1170" t="s">
        <v>69</v>
      </c>
      <c r="R24" s="1170"/>
      <c r="S24" s="715">
        <v>20707</v>
      </c>
      <c r="T24" s="715">
        <v>17781</v>
      </c>
      <c r="U24" s="715">
        <v>10994</v>
      </c>
      <c r="V24" s="715">
        <v>8891</v>
      </c>
      <c r="W24" s="715">
        <v>5782</v>
      </c>
      <c r="X24" s="715">
        <v>3397</v>
      </c>
      <c r="Y24" s="715">
        <v>3011</v>
      </c>
      <c r="Z24" s="715">
        <v>1291</v>
      </c>
      <c r="AA24" s="715">
        <v>800</v>
      </c>
      <c r="AB24" s="715">
        <v>456</v>
      </c>
      <c r="AC24" s="715">
        <f t="shared" si="0"/>
        <v>146036</v>
      </c>
      <c r="AD24" s="715">
        <f t="shared" si="1"/>
        <v>125515</v>
      </c>
      <c r="AE24" s="715">
        <f t="shared" si="2"/>
        <v>271551</v>
      </c>
      <c r="AF24" s="1178" t="s">
        <v>182</v>
      </c>
      <c r="AG24" s="1178"/>
      <c r="AH24" s="332"/>
    </row>
    <row r="25" spans="1:34" ht="18.75" customHeight="1">
      <c r="A25" s="1170" t="s">
        <v>70</v>
      </c>
      <c r="B25" s="1170"/>
      <c r="C25" s="715">
        <v>2802</v>
      </c>
      <c r="D25" s="715">
        <v>3170</v>
      </c>
      <c r="E25" s="715">
        <v>26125</v>
      </c>
      <c r="F25" s="715">
        <v>23632</v>
      </c>
      <c r="G25" s="715">
        <v>26188</v>
      </c>
      <c r="H25" s="715">
        <v>23022</v>
      </c>
      <c r="I25" s="715">
        <v>31255</v>
      </c>
      <c r="J25" s="715">
        <v>29678</v>
      </c>
      <c r="K25" s="715">
        <v>32808</v>
      </c>
      <c r="L25" s="715">
        <v>30472</v>
      </c>
      <c r="M25" s="715">
        <v>32496</v>
      </c>
      <c r="N25" s="715">
        <v>29861</v>
      </c>
      <c r="O25" s="1178" t="s">
        <v>183</v>
      </c>
      <c r="P25" s="1178"/>
      <c r="Q25" s="1170" t="s">
        <v>70</v>
      </c>
      <c r="R25" s="1170"/>
      <c r="S25" s="715">
        <v>31213</v>
      </c>
      <c r="T25" s="715">
        <v>28378</v>
      </c>
      <c r="U25" s="715">
        <v>19666</v>
      </c>
      <c r="V25" s="715">
        <v>17394</v>
      </c>
      <c r="W25" s="715">
        <v>10270</v>
      </c>
      <c r="X25" s="715">
        <v>7447</v>
      </c>
      <c r="Y25" s="715">
        <v>5389</v>
      </c>
      <c r="Z25" s="715">
        <v>2730</v>
      </c>
      <c r="AA25" s="715">
        <v>1840</v>
      </c>
      <c r="AB25" s="715">
        <v>837</v>
      </c>
      <c r="AC25" s="715">
        <f t="shared" si="0"/>
        <v>220052</v>
      </c>
      <c r="AD25" s="715">
        <f t="shared" si="1"/>
        <v>196621</v>
      </c>
      <c r="AE25" s="715">
        <f t="shared" si="2"/>
        <v>416673</v>
      </c>
      <c r="AF25" s="1178" t="s">
        <v>183</v>
      </c>
      <c r="AG25" s="1178"/>
      <c r="AH25" s="332"/>
    </row>
    <row r="26" spans="1:34" ht="18.75" customHeight="1">
      <c r="A26" s="1170" t="s">
        <v>71</v>
      </c>
      <c r="B26" s="1170"/>
      <c r="C26" s="715">
        <v>2151</v>
      </c>
      <c r="D26" s="715">
        <v>1582</v>
      </c>
      <c r="E26" s="715">
        <v>17980</v>
      </c>
      <c r="F26" s="715">
        <v>15699</v>
      </c>
      <c r="G26" s="715">
        <v>23035</v>
      </c>
      <c r="H26" s="715">
        <v>16522</v>
      </c>
      <c r="I26" s="715">
        <v>22079</v>
      </c>
      <c r="J26" s="715">
        <v>17980</v>
      </c>
      <c r="K26" s="715">
        <v>21830</v>
      </c>
      <c r="L26" s="715">
        <v>12714</v>
      </c>
      <c r="M26" s="715">
        <v>20904</v>
      </c>
      <c r="N26" s="715">
        <v>15607</v>
      </c>
      <c r="O26" s="1178" t="s">
        <v>671</v>
      </c>
      <c r="P26" s="1178"/>
      <c r="Q26" s="1170" t="s">
        <v>71</v>
      </c>
      <c r="R26" s="1170"/>
      <c r="S26" s="715">
        <v>17439</v>
      </c>
      <c r="T26" s="715">
        <v>13759</v>
      </c>
      <c r="U26" s="715">
        <v>8247</v>
      </c>
      <c r="V26" s="715">
        <v>7420</v>
      </c>
      <c r="W26" s="715">
        <v>3987</v>
      </c>
      <c r="X26" s="715">
        <v>3200</v>
      </c>
      <c r="Y26" s="715">
        <v>1808</v>
      </c>
      <c r="Z26" s="715">
        <v>1099</v>
      </c>
      <c r="AA26" s="715">
        <v>390</v>
      </c>
      <c r="AB26" s="715">
        <v>170</v>
      </c>
      <c r="AC26" s="715">
        <f t="shared" si="0"/>
        <v>139850</v>
      </c>
      <c r="AD26" s="715">
        <f t="shared" si="1"/>
        <v>105752</v>
      </c>
      <c r="AE26" s="715">
        <f t="shared" si="2"/>
        <v>245602</v>
      </c>
      <c r="AF26" s="1178" t="s">
        <v>671</v>
      </c>
      <c r="AG26" s="1178"/>
      <c r="AH26" s="332"/>
    </row>
    <row r="27" spans="1:34" ht="18.75" customHeight="1" thickBot="1">
      <c r="A27" s="1172" t="s">
        <v>72</v>
      </c>
      <c r="B27" s="1172"/>
      <c r="C27" s="716">
        <v>2644</v>
      </c>
      <c r="D27" s="716">
        <v>2506</v>
      </c>
      <c r="E27" s="716">
        <v>35556</v>
      </c>
      <c r="F27" s="716">
        <v>37680</v>
      </c>
      <c r="G27" s="716">
        <v>36905</v>
      </c>
      <c r="H27" s="716">
        <v>35874</v>
      </c>
      <c r="I27" s="716">
        <v>42615</v>
      </c>
      <c r="J27" s="716">
        <v>44912</v>
      </c>
      <c r="K27" s="716">
        <v>44354</v>
      </c>
      <c r="L27" s="716">
        <v>45963</v>
      </c>
      <c r="M27" s="716">
        <v>44239</v>
      </c>
      <c r="N27" s="716">
        <v>44641</v>
      </c>
      <c r="O27" s="1267" t="s">
        <v>327</v>
      </c>
      <c r="P27" s="1267"/>
      <c r="Q27" s="1172" t="s">
        <v>72</v>
      </c>
      <c r="R27" s="1172"/>
      <c r="S27" s="716">
        <v>40104</v>
      </c>
      <c r="T27" s="716">
        <v>40303</v>
      </c>
      <c r="U27" s="716">
        <v>19566</v>
      </c>
      <c r="V27" s="716">
        <v>19063</v>
      </c>
      <c r="W27" s="716">
        <v>8728</v>
      </c>
      <c r="X27" s="716">
        <v>6171</v>
      </c>
      <c r="Y27" s="716">
        <v>3764</v>
      </c>
      <c r="Z27" s="716">
        <v>2105</v>
      </c>
      <c r="AA27" s="716">
        <v>831</v>
      </c>
      <c r="AB27" s="716">
        <v>565</v>
      </c>
      <c r="AC27" s="716">
        <f t="shared" si="0"/>
        <v>279306</v>
      </c>
      <c r="AD27" s="716">
        <f t="shared" si="1"/>
        <v>279783</v>
      </c>
      <c r="AE27" s="716">
        <f t="shared" si="2"/>
        <v>559089</v>
      </c>
      <c r="AF27" s="1267" t="s">
        <v>327</v>
      </c>
      <c r="AG27" s="1267"/>
      <c r="AH27" s="332"/>
    </row>
    <row r="28" spans="1:34" ht="23.25" customHeight="1" thickBot="1">
      <c r="A28" s="1174" t="s">
        <v>32</v>
      </c>
      <c r="B28" s="1174"/>
      <c r="C28" s="720">
        <f>SUM(C8:C27)</f>
        <v>41377</v>
      </c>
      <c r="D28" s="720">
        <f t="shared" ref="D28:N28" si="3">SUM(D8:D27)</f>
        <v>39228</v>
      </c>
      <c r="E28" s="720">
        <f t="shared" si="3"/>
        <v>416192</v>
      </c>
      <c r="F28" s="720">
        <f t="shared" si="3"/>
        <v>404191</v>
      </c>
      <c r="G28" s="720">
        <f t="shared" si="3"/>
        <v>445398</v>
      </c>
      <c r="H28" s="720">
        <f t="shared" si="3"/>
        <v>416895</v>
      </c>
      <c r="I28" s="720">
        <f t="shared" si="3"/>
        <v>491611</v>
      </c>
      <c r="J28" s="720">
        <f t="shared" si="3"/>
        <v>479506</v>
      </c>
      <c r="K28" s="720">
        <f t="shared" si="3"/>
        <v>510418</v>
      </c>
      <c r="L28" s="720">
        <f t="shared" si="3"/>
        <v>477519</v>
      </c>
      <c r="M28" s="720">
        <f t="shared" si="3"/>
        <v>510612</v>
      </c>
      <c r="N28" s="720">
        <f t="shared" si="3"/>
        <v>468824</v>
      </c>
      <c r="O28" s="1175" t="s">
        <v>169</v>
      </c>
      <c r="P28" s="1175"/>
      <c r="Q28" s="1174" t="s">
        <v>32</v>
      </c>
      <c r="R28" s="1174"/>
      <c r="S28" s="720">
        <f>SUM(S8:S27)</f>
        <v>468181</v>
      </c>
      <c r="T28" s="720">
        <f t="shared" ref="T28:AB28" si="4">SUM(T8:T27)</f>
        <v>427443</v>
      </c>
      <c r="U28" s="720">
        <f t="shared" si="4"/>
        <v>224936</v>
      </c>
      <c r="V28" s="720">
        <f t="shared" si="4"/>
        <v>196293</v>
      </c>
      <c r="W28" s="720">
        <f t="shared" si="4"/>
        <v>116426</v>
      </c>
      <c r="X28" s="720">
        <f t="shared" si="4"/>
        <v>83830</v>
      </c>
      <c r="Y28" s="720">
        <f t="shared" si="4"/>
        <v>57370</v>
      </c>
      <c r="Z28" s="720">
        <f t="shared" si="4"/>
        <v>35228</v>
      </c>
      <c r="AA28" s="720">
        <f t="shared" si="4"/>
        <v>16279</v>
      </c>
      <c r="AB28" s="720">
        <f t="shared" si="4"/>
        <v>8732</v>
      </c>
      <c r="AC28" s="720">
        <f t="shared" si="0"/>
        <v>3298800</v>
      </c>
      <c r="AD28" s="720">
        <f t="shared" si="1"/>
        <v>3037689</v>
      </c>
      <c r="AE28" s="720">
        <f t="shared" si="2"/>
        <v>6336489</v>
      </c>
      <c r="AF28" s="1175" t="s">
        <v>169</v>
      </c>
      <c r="AG28" s="1175"/>
      <c r="AH28" s="332"/>
    </row>
    <row r="29" spans="1:34" ht="19.5" thickTop="1">
      <c r="A29" s="130"/>
      <c r="B29" s="130"/>
      <c r="C29" s="468"/>
      <c r="D29" s="468"/>
      <c r="E29" s="468"/>
      <c r="F29" s="468"/>
      <c r="G29" s="468"/>
      <c r="H29" s="468"/>
      <c r="I29" s="468"/>
      <c r="J29" s="468"/>
      <c r="K29" s="468"/>
      <c r="L29" s="468"/>
      <c r="M29" s="468"/>
      <c r="N29" s="468"/>
      <c r="O29" s="467"/>
      <c r="P29" s="467"/>
      <c r="Q29" s="192"/>
      <c r="R29" s="192"/>
      <c r="S29" s="336"/>
      <c r="T29" s="336"/>
      <c r="U29" s="336"/>
      <c r="V29" s="336"/>
      <c r="W29" s="336"/>
      <c r="X29" s="336"/>
      <c r="Y29" s="336"/>
      <c r="Z29" s="336"/>
      <c r="AA29" s="336"/>
      <c r="AB29" s="336"/>
      <c r="AC29" s="336"/>
      <c r="AD29" s="336"/>
      <c r="AE29" s="336"/>
      <c r="AF29" s="332"/>
      <c r="AG29" s="332"/>
      <c r="AH29" s="332"/>
    </row>
    <row r="30" spans="1:34">
      <c r="C30" s="336"/>
      <c r="D30" s="336"/>
      <c r="E30" s="336"/>
      <c r="F30" s="336"/>
      <c r="G30" s="336"/>
      <c r="H30" s="336"/>
      <c r="I30" s="336"/>
      <c r="J30" s="336"/>
      <c r="K30" s="336"/>
      <c r="L30" s="336"/>
      <c r="M30" s="336"/>
      <c r="N30" s="336"/>
      <c r="O30" s="332"/>
      <c r="P30" s="332"/>
      <c r="S30" s="336"/>
      <c r="T30" s="336"/>
      <c r="U30" s="336"/>
      <c r="V30" s="336"/>
      <c r="W30" s="336"/>
      <c r="X30" s="336"/>
      <c r="Y30" s="336"/>
      <c r="Z30" s="336"/>
      <c r="AA30" s="336"/>
      <c r="AB30" s="336"/>
      <c r="AC30" s="336"/>
      <c r="AD30" s="336"/>
      <c r="AE30" s="336"/>
      <c r="AF30" s="332"/>
      <c r="AG30" s="332"/>
      <c r="AH30" s="332"/>
    </row>
    <row r="31" spans="1:34">
      <c r="C31" s="336"/>
      <c r="D31" s="336"/>
      <c r="E31" s="336"/>
      <c r="F31" s="336"/>
      <c r="G31" s="336"/>
      <c r="H31" s="336"/>
      <c r="I31" s="336"/>
      <c r="J31" s="336"/>
      <c r="K31" s="336"/>
      <c r="L31" s="336"/>
      <c r="M31" s="336"/>
      <c r="N31" s="336"/>
      <c r="S31" s="336"/>
      <c r="T31" s="336"/>
      <c r="U31" s="336"/>
      <c r="V31" s="336"/>
      <c r="W31" s="336"/>
      <c r="X31" s="336"/>
      <c r="Y31" s="336"/>
      <c r="Z31" s="336"/>
      <c r="AA31" s="336"/>
      <c r="AB31" s="336"/>
      <c r="AC31" s="336"/>
      <c r="AD31" s="336"/>
      <c r="AE31" s="336"/>
      <c r="AF31" s="332"/>
      <c r="AG31" s="332"/>
      <c r="AH31" s="332"/>
    </row>
    <row r="32" spans="1:34">
      <c r="C32" s="336"/>
      <c r="D32" s="336"/>
      <c r="E32" s="336"/>
      <c r="F32" s="336"/>
      <c r="G32" s="336"/>
      <c r="H32" s="336"/>
      <c r="I32" s="336"/>
      <c r="J32" s="336"/>
      <c r="K32" s="336"/>
      <c r="L32" s="336"/>
      <c r="M32" s="336"/>
      <c r="N32" s="336"/>
      <c r="AF32" s="332"/>
      <c r="AG32" s="332"/>
      <c r="AH32" s="332"/>
    </row>
    <row r="33" spans="3:34">
      <c r="C33" s="336"/>
      <c r="D33" s="336"/>
      <c r="E33" s="336"/>
      <c r="F33" s="336"/>
      <c r="G33" s="336"/>
      <c r="H33" s="336"/>
      <c r="I33" s="336"/>
      <c r="J33" s="336"/>
      <c r="K33" s="336"/>
      <c r="L33" s="336"/>
      <c r="M33" s="336"/>
      <c r="N33" s="336"/>
      <c r="AF33" s="332"/>
      <c r="AG33" s="332"/>
      <c r="AH33" s="332"/>
    </row>
    <row r="34" spans="3:34">
      <c r="C34" s="336"/>
      <c r="D34" s="336"/>
      <c r="E34" s="336"/>
      <c r="F34" s="336"/>
      <c r="G34" s="336"/>
      <c r="H34" s="336"/>
      <c r="I34" s="336"/>
      <c r="J34" s="336"/>
      <c r="K34" s="336"/>
      <c r="L34" s="336"/>
      <c r="M34" s="336"/>
      <c r="N34" s="336"/>
      <c r="AF34" s="332"/>
      <c r="AG34" s="332"/>
      <c r="AH34" s="332"/>
    </row>
    <row r="35" spans="3:34">
      <c r="C35" s="336"/>
      <c r="D35" s="336"/>
      <c r="E35" s="336"/>
      <c r="F35" s="336"/>
      <c r="G35" s="336"/>
      <c r="H35" s="336"/>
      <c r="I35" s="336"/>
      <c r="J35" s="336"/>
      <c r="K35" s="336"/>
      <c r="L35" s="336"/>
      <c r="M35" s="336"/>
      <c r="N35" s="336"/>
      <c r="AF35" s="332"/>
      <c r="AG35" s="332"/>
      <c r="AH35" s="332"/>
    </row>
    <row r="36" spans="3:34">
      <c r="C36" s="336"/>
      <c r="D36" s="336"/>
      <c r="E36" s="336"/>
      <c r="F36" s="336"/>
      <c r="G36" s="336"/>
      <c r="H36" s="336"/>
      <c r="I36" s="336"/>
      <c r="J36" s="336"/>
      <c r="K36" s="336"/>
      <c r="L36" s="336"/>
      <c r="M36" s="336"/>
      <c r="N36" s="336"/>
      <c r="AF36" s="332"/>
      <c r="AG36" s="332"/>
      <c r="AH36" s="332"/>
    </row>
    <row r="37" spans="3:34">
      <c r="C37" s="336"/>
      <c r="D37" s="336"/>
      <c r="E37" s="336"/>
      <c r="F37" s="336"/>
      <c r="G37" s="336"/>
      <c r="H37" s="336"/>
      <c r="I37" s="336"/>
      <c r="J37" s="336"/>
      <c r="K37" s="336"/>
      <c r="L37" s="336"/>
      <c r="M37" s="336"/>
      <c r="N37" s="336"/>
      <c r="AF37" s="332"/>
      <c r="AG37" s="332"/>
      <c r="AH37" s="332"/>
    </row>
    <row r="38" spans="3:34">
      <c r="C38" s="336"/>
      <c r="D38" s="336"/>
      <c r="E38" s="336"/>
      <c r="F38" s="336"/>
      <c r="G38" s="336"/>
      <c r="H38" s="336"/>
      <c r="I38" s="336"/>
      <c r="J38" s="336"/>
      <c r="K38" s="336"/>
      <c r="L38" s="336"/>
      <c r="M38" s="336"/>
      <c r="N38" s="336"/>
      <c r="AF38" s="332"/>
      <c r="AG38" s="332"/>
      <c r="AH38" s="332"/>
    </row>
    <row r="39" spans="3:34">
      <c r="AF39" s="332"/>
      <c r="AG39" s="332"/>
      <c r="AH39" s="332"/>
    </row>
    <row r="40" spans="3:34">
      <c r="AF40" s="332"/>
      <c r="AG40" s="332"/>
      <c r="AH40" s="332"/>
    </row>
    <row r="41" spans="3:34">
      <c r="AF41" s="332"/>
      <c r="AG41" s="332"/>
      <c r="AH41" s="332"/>
    </row>
    <row r="42" spans="3:34">
      <c r="AF42" s="332"/>
      <c r="AG42" s="332"/>
      <c r="AH42" s="332"/>
    </row>
    <row r="43" spans="3:34">
      <c r="AF43" s="332"/>
      <c r="AG43" s="332"/>
      <c r="AH43" s="332"/>
    </row>
    <row r="44" spans="3:34">
      <c r="AF44" s="332"/>
      <c r="AG44" s="332"/>
      <c r="AH44" s="332"/>
    </row>
    <row r="45" spans="3:34">
      <c r="AF45" s="332"/>
      <c r="AG45" s="332"/>
      <c r="AH45" s="332"/>
    </row>
    <row r="46" spans="3:34">
      <c r="AF46" s="332"/>
      <c r="AG46" s="332"/>
      <c r="AH46" s="332"/>
    </row>
    <row r="47" spans="3:34">
      <c r="AF47" s="332"/>
      <c r="AG47" s="332"/>
      <c r="AH47" s="332"/>
    </row>
    <row r="115" spans="3:15">
      <c r="C115" s="142"/>
      <c r="D115" s="142"/>
      <c r="E115" s="142"/>
      <c r="F115" s="142"/>
      <c r="G115" s="142"/>
      <c r="H115" s="142"/>
      <c r="I115" s="142"/>
      <c r="J115" s="142"/>
      <c r="K115" s="142"/>
      <c r="L115" s="142"/>
      <c r="M115" s="142"/>
      <c r="N115" s="142"/>
      <c r="O115" s="142"/>
    </row>
    <row r="116" spans="3:15">
      <c r="C116" s="142"/>
      <c r="D116" s="142"/>
      <c r="E116" s="142"/>
      <c r="F116" s="142"/>
      <c r="G116" s="142"/>
      <c r="H116" s="142"/>
      <c r="I116" s="142"/>
      <c r="J116" s="142"/>
      <c r="K116" s="142"/>
      <c r="L116" s="142"/>
      <c r="M116" s="142"/>
      <c r="N116" s="142"/>
      <c r="O116" s="142"/>
    </row>
    <row r="117" spans="3:15">
      <c r="C117" s="142"/>
      <c r="D117" s="142"/>
      <c r="E117" s="142"/>
      <c r="F117" s="142"/>
      <c r="G117" s="142"/>
      <c r="H117" s="142"/>
      <c r="I117" s="142"/>
      <c r="J117" s="142"/>
      <c r="K117" s="142"/>
      <c r="L117" s="142"/>
      <c r="M117" s="142"/>
      <c r="N117" s="142"/>
      <c r="O117" s="142"/>
    </row>
    <row r="118" spans="3:15">
      <c r="C118" s="142"/>
      <c r="D118" s="142"/>
      <c r="E118" s="142"/>
      <c r="F118" s="142"/>
      <c r="G118" s="142"/>
      <c r="H118" s="142"/>
      <c r="I118" s="142"/>
      <c r="J118" s="142"/>
      <c r="K118" s="142"/>
      <c r="L118" s="142"/>
      <c r="M118" s="142"/>
      <c r="N118" s="142"/>
      <c r="O118" s="142"/>
    </row>
  </sheetData>
  <protectedRanges>
    <protectedRange sqref="D18:N18 T18:AB18" name="نطاق1"/>
  </protectedRanges>
  <mergeCells count="97">
    <mergeCell ref="A27:B27"/>
    <mergeCell ref="O27:P27"/>
    <mergeCell ref="Q27:R27"/>
    <mergeCell ref="AF27:AG27"/>
    <mergeCell ref="A28:B28"/>
    <mergeCell ref="O28:P28"/>
    <mergeCell ref="Q28:R28"/>
    <mergeCell ref="AF28:AG28"/>
    <mergeCell ref="A25:B25"/>
    <mergeCell ref="O25:P25"/>
    <mergeCell ref="Q25:R25"/>
    <mergeCell ref="AF25:AG25"/>
    <mergeCell ref="A26:B26"/>
    <mergeCell ref="O26:P26"/>
    <mergeCell ref="Q26:R26"/>
    <mergeCell ref="AF26:AG26"/>
    <mergeCell ref="A23:B23"/>
    <mergeCell ref="O23:P23"/>
    <mergeCell ref="Q23:R23"/>
    <mergeCell ref="AF23:AG23"/>
    <mergeCell ref="A24:B24"/>
    <mergeCell ref="O24:P24"/>
    <mergeCell ref="Q24:R24"/>
    <mergeCell ref="AF24:AG24"/>
    <mergeCell ref="A21:B21"/>
    <mergeCell ref="O21:P21"/>
    <mergeCell ref="Q21:R21"/>
    <mergeCell ref="AF21:AG21"/>
    <mergeCell ref="A22:B22"/>
    <mergeCell ref="O22:P22"/>
    <mergeCell ref="Q22:R22"/>
    <mergeCell ref="AF22:AG22"/>
    <mergeCell ref="A19:B19"/>
    <mergeCell ref="O19:P19"/>
    <mergeCell ref="Q19:R19"/>
    <mergeCell ref="AF19:AG19"/>
    <mergeCell ref="A20:B20"/>
    <mergeCell ref="O20:P20"/>
    <mergeCell ref="Q20:R20"/>
    <mergeCell ref="AF20:AG20"/>
    <mergeCell ref="A12:A17"/>
    <mergeCell ref="P12:P17"/>
    <mergeCell ref="Q12:Q17"/>
    <mergeCell ref="AG12:AG17"/>
    <mergeCell ref="A18:B18"/>
    <mergeCell ref="O18:P18"/>
    <mergeCell ref="Q18:R18"/>
    <mergeCell ref="AF18:AG18"/>
    <mergeCell ref="A10:B10"/>
    <mergeCell ref="O10:P10"/>
    <mergeCell ref="Q10:R10"/>
    <mergeCell ref="AF10:AG10"/>
    <mergeCell ref="A11:B11"/>
    <mergeCell ref="O11:P11"/>
    <mergeCell ref="Q11:R11"/>
    <mergeCell ref="AF11:AG11"/>
    <mergeCell ref="A9:B9"/>
    <mergeCell ref="O9:P9"/>
    <mergeCell ref="Q9:R9"/>
    <mergeCell ref="C5:D5"/>
    <mergeCell ref="E5:F5"/>
    <mergeCell ref="G5:H5"/>
    <mergeCell ref="I5:J5"/>
    <mergeCell ref="K5:L5"/>
    <mergeCell ref="M5:N5"/>
    <mergeCell ref="O8:P8"/>
    <mergeCell ref="A8:B8"/>
    <mergeCell ref="Q8:R8"/>
    <mergeCell ref="AF9:AG9"/>
    <mergeCell ref="Y4:Z4"/>
    <mergeCell ref="AA4:AB4"/>
    <mergeCell ref="AC4:AE4"/>
    <mergeCell ref="AF4:AG7"/>
    <mergeCell ref="Y5:Z5"/>
    <mergeCell ref="AA5:AB5"/>
    <mergeCell ref="AF8:AG8"/>
    <mergeCell ref="W4:X4"/>
    <mergeCell ref="S5:T5"/>
    <mergeCell ref="U5:V5"/>
    <mergeCell ref="W5:X5"/>
    <mergeCell ref="A4:B7"/>
    <mergeCell ref="C4:D4"/>
    <mergeCell ref="E4:F4"/>
    <mergeCell ref="G4:H4"/>
    <mergeCell ref="I4:J4"/>
    <mergeCell ref="K4:L4"/>
    <mergeCell ref="M4:N4"/>
    <mergeCell ref="O4:P7"/>
    <mergeCell ref="Q4:R7"/>
    <mergeCell ref="S4:T4"/>
    <mergeCell ref="U4:V4"/>
    <mergeCell ref="A3:B3"/>
    <mergeCell ref="O3:P3"/>
    <mergeCell ref="AE3:AG3"/>
    <mergeCell ref="A1:P1"/>
    <mergeCell ref="A2:P2"/>
    <mergeCell ref="Q3:S3"/>
  </mergeCells>
  <printOptions horizontalCentered="1"/>
  <pageMargins left="1" right="1" top="1" bottom="1" header="1" footer="1"/>
  <pageSetup paperSize="9" scale="80" firstPageNumber="39" orientation="landscape" useFirstPageNumber="1"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theme="9" tint="-0.499984740745262"/>
  </sheetPr>
  <dimension ref="A1:AC125"/>
  <sheetViews>
    <sheetView rightToLeft="1" view="pageBreakPreview" zoomScale="80" zoomScaleNormal="75" zoomScaleSheetLayoutView="80" workbookViewId="0">
      <selection activeCell="O4" sqref="O4:Q4"/>
    </sheetView>
  </sheetViews>
  <sheetFormatPr defaultRowHeight="12.75"/>
  <cols>
    <col min="1" max="1" width="4.7109375" style="82" customWidth="1"/>
    <col min="2" max="2" width="9.85546875" style="82" customWidth="1"/>
    <col min="3" max="3" width="7.42578125" style="82" customWidth="1"/>
    <col min="4" max="4" width="7.7109375" style="82" customWidth="1"/>
    <col min="5" max="5" width="9.140625" style="82" customWidth="1"/>
    <col min="6" max="6" width="9.42578125" style="82" customWidth="1"/>
    <col min="7" max="7" width="8.7109375" style="82" customWidth="1"/>
    <col min="8" max="8" width="8.28515625" style="82" customWidth="1"/>
    <col min="9" max="9" width="8" style="82" customWidth="1"/>
    <col min="10" max="11" width="7.5703125" style="82" customWidth="1"/>
    <col min="12" max="12" width="8" style="82" customWidth="1"/>
    <col min="13" max="13" width="6.7109375" style="82" customWidth="1"/>
    <col min="14" max="14" width="7.42578125" style="82" customWidth="1"/>
    <col min="15" max="17" width="9.5703125" style="82" customWidth="1"/>
    <col min="18" max="18" width="14.42578125" style="82" customWidth="1"/>
    <col min="19" max="19" width="3.85546875" style="82" customWidth="1"/>
    <col min="20" max="16384" width="9.140625" style="82"/>
  </cols>
  <sheetData>
    <row r="1" spans="1:29" ht="20.25" customHeight="1">
      <c r="A1" s="1205" t="s">
        <v>1225</v>
      </c>
      <c r="B1" s="1205"/>
      <c r="C1" s="1205"/>
      <c r="D1" s="1205"/>
      <c r="E1" s="1205"/>
      <c r="F1" s="1205"/>
      <c r="G1" s="1205"/>
      <c r="H1" s="1205"/>
      <c r="I1" s="1205"/>
      <c r="J1" s="1205"/>
      <c r="K1" s="1205"/>
      <c r="L1" s="1205"/>
      <c r="M1" s="1205"/>
      <c r="N1" s="1205"/>
      <c r="O1" s="1205"/>
      <c r="P1" s="1205"/>
      <c r="Q1" s="1205"/>
      <c r="R1" s="1205"/>
      <c r="S1" s="1205"/>
      <c r="T1" s="81"/>
      <c r="U1" s="81"/>
      <c r="V1" s="81"/>
      <c r="W1" s="81"/>
      <c r="X1" s="81"/>
      <c r="Y1" s="81"/>
      <c r="Z1" s="81"/>
      <c r="AA1" s="81"/>
      <c r="AB1" s="81"/>
      <c r="AC1" s="81"/>
    </row>
    <row r="2" spans="1:29" ht="20.25" customHeight="1">
      <c r="A2" s="1206" t="s">
        <v>737</v>
      </c>
      <c r="B2" s="1206"/>
      <c r="C2" s="1206"/>
      <c r="D2" s="1206"/>
      <c r="E2" s="1206"/>
      <c r="F2" s="1206"/>
      <c r="G2" s="1206"/>
      <c r="H2" s="1206"/>
      <c r="I2" s="1206"/>
      <c r="J2" s="1206"/>
      <c r="K2" s="1206"/>
      <c r="L2" s="1206"/>
      <c r="M2" s="1206"/>
      <c r="N2" s="1206"/>
      <c r="O2" s="1206"/>
      <c r="P2" s="1206"/>
      <c r="Q2" s="1206"/>
      <c r="R2" s="1206"/>
      <c r="S2" s="1206"/>
    </row>
    <row r="3" spans="1:29" ht="22.5" customHeight="1" thickBot="1">
      <c r="A3" s="1176" t="s">
        <v>940</v>
      </c>
      <c r="B3" s="1176"/>
      <c r="C3" s="200"/>
      <c r="D3" s="200"/>
      <c r="E3" s="200"/>
      <c r="F3" s="200"/>
      <c r="G3" s="200"/>
      <c r="H3" s="200"/>
      <c r="I3" s="200"/>
      <c r="J3" s="200"/>
      <c r="K3" s="200"/>
      <c r="L3" s="200"/>
      <c r="M3" s="200"/>
      <c r="N3" s="200"/>
      <c r="O3" s="200"/>
      <c r="P3" s="200"/>
      <c r="Q3" s="165"/>
      <c r="R3" s="1154" t="s">
        <v>632</v>
      </c>
      <c r="S3" s="1154"/>
    </row>
    <row r="4" spans="1:29" ht="21" customHeight="1" thickTop="1">
      <c r="A4" s="1140" t="s">
        <v>40</v>
      </c>
      <c r="B4" s="1140"/>
      <c r="C4" s="1357" t="s">
        <v>41</v>
      </c>
      <c r="D4" s="1357"/>
      <c r="E4" s="1357" t="s">
        <v>42</v>
      </c>
      <c r="F4" s="1357"/>
      <c r="G4" s="1357" t="s">
        <v>43</v>
      </c>
      <c r="H4" s="1357"/>
      <c r="I4" s="1357" t="s">
        <v>73</v>
      </c>
      <c r="J4" s="1357"/>
      <c r="K4" s="1357" t="s">
        <v>44</v>
      </c>
      <c r="L4" s="1357"/>
      <c r="M4" s="1357" t="s">
        <v>74</v>
      </c>
      <c r="N4" s="1357"/>
      <c r="O4" s="1188" t="s">
        <v>1340</v>
      </c>
      <c r="P4" s="1188"/>
      <c r="Q4" s="1188"/>
      <c r="R4" s="1352" t="s">
        <v>168</v>
      </c>
      <c r="S4" s="1352"/>
    </row>
    <row r="5" spans="1:29" ht="24" customHeight="1">
      <c r="A5" s="1141"/>
      <c r="B5" s="1141"/>
      <c r="C5" s="1165" t="s">
        <v>197</v>
      </c>
      <c r="D5" s="1165"/>
      <c r="E5" s="1165" t="s">
        <v>199</v>
      </c>
      <c r="F5" s="1165"/>
      <c r="G5" s="1165" t="s">
        <v>209</v>
      </c>
      <c r="H5" s="1165"/>
      <c r="I5" s="1165" t="s">
        <v>201</v>
      </c>
      <c r="J5" s="1165"/>
      <c r="K5" s="1165" t="s">
        <v>202</v>
      </c>
      <c r="L5" s="1165"/>
      <c r="M5" s="1165" t="s">
        <v>203</v>
      </c>
      <c r="N5" s="1165"/>
      <c r="O5" s="1018"/>
      <c r="P5" s="1016" t="s">
        <v>169</v>
      </c>
      <c r="Q5" s="1015"/>
      <c r="R5" s="1168"/>
      <c r="S5" s="1168"/>
    </row>
    <row r="6" spans="1:29" ht="23.25" customHeight="1">
      <c r="A6" s="1141"/>
      <c r="B6" s="1141"/>
      <c r="C6" s="1015" t="s">
        <v>33</v>
      </c>
      <c r="D6" s="1015" t="s">
        <v>34</v>
      </c>
      <c r="E6" s="1015" t="s">
        <v>33</v>
      </c>
      <c r="F6" s="1015" t="s">
        <v>34</v>
      </c>
      <c r="G6" s="1015" t="s">
        <v>33</v>
      </c>
      <c r="H6" s="1015" t="s">
        <v>34</v>
      </c>
      <c r="I6" s="1015" t="s">
        <v>33</v>
      </c>
      <c r="J6" s="1015" t="s">
        <v>34</v>
      </c>
      <c r="K6" s="1015" t="s">
        <v>33</v>
      </c>
      <c r="L6" s="1015" t="s">
        <v>34</v>
      </c>
      <c r="M6" s="1015" t="s">
        <v>33</v>
      </c>
      <c r="N6" s="1015" t="s">
        <v>34</v>
      </c>
      <c r="O6" s="1015" t="s">
        <v>33</v>
      </c>
      <c r="P6" s="1015" t="s">
        <v>34</v>
      </c>
      <c r="Q6" s="1015" t="s">
        <v>35</v>
      </c>
      <c r="R6" s="1168"/>
      <c r="S6" s="1168"/>
    </row>
    <row r="7" spans="1:29" ht="19.5" customHeight="1" thickBot="1">
      <c r="A7" s="1142"/>
      <c r="B7" s="1142"/>
      <c r="C7" s="1017" t="s">
        <v>173</v>
      </c>
      <c r="D7" s="1017" t="s">
        <v>172</v>
      </c>
      <c r="E7" s="1017" t="s">
        <v>173</v>
      </c>
      <c r="F7" s="1017" t="s">
        <v>172</v>
      </c>
      <c r="G7" s="1017" t="s">
        <v>173</v>
      </c>
      <c r="H7" s="1017" t="s">
        <v>172</v>
      </c>
      <c r="I7" s="1017" t="s">
        <v>173</v>
      </c>
      <c r="J7" s="1017" t="s">
        <v>172</v>
      </c>
      <c r="K7" s="1017" t="s">
        <v>173</v>
      </c>
      <c r="L7" s="1017" t="s">
        <v>172</v>
      </c>
      <c r="M7" s="1017" t="s">
        <v>173</v>
      </c>
      <c r="N7" s="1017" t="s">
        <v>172</v>
      </c>
      <c r="O7" s="1017" t="s">
        <v>173</v>
      </c>
      <c r="P7" s="1017" t="s">
        <v>172</v>
      </c>
      <c r="Q7" s="1017" t="s">
        <v>169</v>
      </c>
      <c r="R7" s="1196"/>
      <c r="S7" s="1196"/>
    </row>
    <row r="8" spans="1:29" ht="19.5" customHeight="1">
      <c r="A8" s="1215" t="s">
        <v>52</v>
      </c>
      <c r="B8" s="1215"/>
      <c r="C8" s="1015">
        <v>4635</v>
      </c>
      <c r="D8" s="1015">
        <v>4496</v>
      </c>
      <c r="E8" s="1015">
        <v>40424</v>
      </c>
      <c r="F8" s="1015">
        <v>38240</v>
      </c>
      <c r="G8" s="1015">
        <v>11148</v>
      </c>
      <c r="H8" s="1015">
        <v>10493</v>
      </c>
      <c r="I8" s="1015">
        <v>4299</v>
      </c>
      <c r="J8" s="1015">
        <v>3864</v>
      </c>
      <c r="K8" s="1015">
        <v>2183</v>
      </c>
      <c r="L8" s="1015">
        <v>2041</v>
      </c>
      <c r="M8" s="1015">
        <v>501</v>
      </c>
      <c r="N8" s="1015">
        <v>399</v>
      </c>
      <c r="O8" s="1015">
        <f>SUM(C8,E8,G8,I8,K8,M8)</f>
        <v>63190</v>
      </c>
      <c r="P8" s="1015">
        <f>SUM(D8,F8,H8,J8,L8,N8)</f>
        <v>59533</v>
      </c>
      <c r="Q8" s="1015">
        <f>SUM(O8:P8)</f>
        <v>122723</v>
      </c>
      <c r="R8" s="1197" t="s">
        <v>583</v>
      </c>
      <c r="S8" s="1197"/>
    </row>
    <row r="9" spans="1:29" ht="19.5" customHeight="1">
      <c r="A9" s="1170" t="s">
        <v>53</v>
      </c>
      <c r="B9" s="1170"/>
      <c r="C9" s="86">
        <v>4259</v>
      </c>
      <c r="D9" s="86">
        <v>3298</v>
      </c>
      <c r="E9" s="86">
        <v>23932</v>
      </c>
      <c r="F9" s="86">
        <v>22617</v>
      </c>
      <c r="G9" s="86">
        <v>4122</v>
      </c>
      <c r="H9" s="86">
        <v>4164</v>
      </c>
      <c r="I9" s="86">
        <v>1305</v>
      </c>
      <c r="J9" s="86">
        <v>1029</v>
      </c>
      <c r="K9" s="86">
        <v>1550</v>
      </c>
      <c r="L9" s="86">
        <v>1284</v>
      </c>
      <c r="M9" s="86">
        <v>1543</v>
      </c>
      <c r="N9" s="86">
        <v>929</v>
      </c>
      <c r="O9" s="1020">
        <f t="shared" ref="O9:O27" si="0">SUM(C9,E9,G9,I9,K9,M9)</f>
        <v>36711</v>
      </c>
      <c r="P9" s="1020">
        <f t="shared" ref="P9:P27" si="1">SUM(D9,F9,H9,J9,L9,N9)</f>
        <v>33321</v>
      </c>
      <c r="Q9" s="1020">
        <f t="shared" ref="Q9:Q27" si="2">SUM(O9:P9)</f>
        <v>70032</v>
      </c>
      <c r="R9" s="1159" t="s">
        <v>284</v>
      </c>
      <c r="S9" s="1159"/>
    </row>
    <row r="10" spans="1:29" ht="19.5" customHeight="1">
      <c r="A10" s="1170" t="s">
        <v>54</v>
      </c>
      <c r="B10" s="1170"/>
      <c r="C10" s="86">
        <v>2514</v>
      </c>
      <c r="D10" s="86">
        <v>2067</v>
      </c>
      <c r="E10" s="86">
        <v>17779</v>
      </c>
      <c r="F10" s="86">
        <v>17393</v>
      </c>
      <c r="G10" s="86">
        <v>3310</v>
      </c>
      <c r="H10" s="86">
        <v>3388</v>
      </c>
      <c r="I10" s="86">
        <v>758</v>
      </c>
      <c r="J10" s="86">
        <v>720</v>
      </c>
      <c r="K10" s="86">
        <v>190</v>
      </c>
      <c r="L10" s="86">
        <v>197</v>
      </c>
      <c r="M10" s="86">
        <v>61</v>
      </c>
      <c r="N10" s="86">
        <v>60</v>
      </c>
      <c r="O10" s="1020">
        <f t="shared" si="0"/>
        <v>24612</v>
      </c>
      <c r="P10" s="1020">
        <f t="shared" si="1"/>
        <v>23825</v>
      </c>
      <c r="Q10" s="1020">
        <f t="shared" si="2"/>
        <v>48437</v>
      </c>
      <c r="R10" s="1178" t="s">
        <v>175</v>
      </c>
      <c r="S10" s="1178"/>
    </row>
    <row r="11" spans="1:29" ht="19.5" customHeight="1">
      <c r="A11" s="1170" t="s">
        <v>55</v>
      </c>
      <c r="B11" s="1170"/>
      <c r="C11" s="86">
        <v>2258</v>
      </c>
      <c r="D11" s="86">
        <v>2328</v>
      </c>
      <c r="E11" s="86">
        <v>21152</v>
      </c>
      <c r="F11" s="86">
        <v>20748</v>
      </c>
      <c r="G11" s="86">
        <v>3813</v>
      </c>
      <c r="H11" s="86">
        <v>3224</v>
      </c>
      <c r="I11" s="86">
        <v>739</v>
      </c>
      <c r="J11" s="86">
        <v>590</v>
      </c>
      <c r="K11" s="86">
        <v>170</v>
      </c>
      <c r="L11" s="86">
        <v>107</v>
      </c>
      <c r="M11" s="86">
        <v>39</v>
      </c>
      <c r="N11" s="86">
        <v>24</v>
      </c>
      <c r="O11" s="1020">
        <f t="shared" si="0"/>
        <v>28171</v>
      </c>
      <c r="P11" s="1020">
        <f t="shared" si="1"/>
        <v>27021</v>
      </c>
      <c r="Q11" s="1020">
        <f t="shared" si="2"/>
        <v>55192</v>
      </c>
      <c r="R11" s="1178" t="s">
        <v>676</v>
      </c>
      <c r="S11" s="1178"/>
    </row>
    <row r="12" spans="1:29" ht="19.5" customHeight="1">
      <c r="A12" s="1219" t="s">
        <v>279</v>
      </c>
      <c r="B12" s="382" t="s">
        <v>250</v>
      </c>
      <c r="C12" s="86">
        <v>1246</v>
      </c>
      <c r="D12" s="86">
        <v>1387</v>
      </c>
      <c r="E12" s="86">
        <v>16863</v>
      </c>
      <c r="F12" s="86">
        <v>16782</v>
      </c>
      <c r="G12" s="86">
        <v>2757</v>
      </c>
      <c r="H12" s="86">
        <v>2311</v>
      </c>
      <c r="I12" s="86">
        <v>695</v>
      </c>
      <c r="J12" s="86">
        <v>527</v>
      </c>
      <c r="K12" s="86">
        <v>118</v>
      </c>
      <c r="L12" s="86">
        <v>89</v>
      </c>
      <c r="M12" s="86">
        <v>22</v>
      </c>
      <c r="N12" s="86">
        <v>18</v>
      </c>
      <c r="O12" s="1020">
        <f t="shared" si="0"/>
        <v>21701</v>
      </c>
      <c r="P12" s="1020">
        <f t="shared" si="1"/>
        <v>21114</v>
      </c>
      <c r="Q12" s="1020">
        <f t="shared" si="2"/>
        <v>42815</v>
      </c>
      <c r="R12" s="399" t="s">
        <v>288</v>
      </c>
      <c r="S12" s="1179" t="s">
        <v>167</v>
      </c>
    </row>
    <row r="13" spans="1:29" ht="19.5" customHeight="1">
      <c r="A13" s="1219"/>
      <c r="B13" s="382" t="s">
        <v>251</v>
      </c>
      <c r="C13" s="86">
        <v>2375</v>
      </c>
      <c r="D13" s="86">
        <v>2161</v>
      </c>
      <c r="E13" s="86">
        <v>30802</v>
      </c>
      <c r="F13" s="86">
        <v>31314</v>
      </c>
      <c r="G13" s="86">
        <v>5879</v>
      </c>
      <c r="H13" s="86">
        <v>5065</v>
      </c>
      <c r="I13" s="86">
        <v>1873</v>
      </c>
      <c r="J13" s="86">
        <v>1620</v>
      </c>
      <c r="K13" s="86">
        <v>581</v>
      </c>
      <c r="L13" s="86">
        <v>495</v>
      </c>
      <c r="M13" s="86">
        <v>181</v>
      </c>
      <c r="N13" s="86">
        <v>104</v>
      </c>
      <c r="O13" s="1020">
        <f t="shared" si="0"/>
        <v>41691</v>
      </c>
      <c r="P13" s="1020">
        <f t="shared" si="1"/>
        <v>40759</v>
      </c>
      <c r="Q13" s="1020">
        <f t="shared" si="2"/>
        <v>82450</v>
      </c>
      <c r="R13" s="399" t="s">
        <v>289</v>
      </c>
      <c r="S13" s="1180"/>
    </row>
    <row r="14" spans="1:29" ht="19.5" customHeight="1">
      <c r="A14" s="1219"/>
      <c r="B14" s="382" t="s">
        <v>252</v>
      </c>
      <c r="C14" s="86">
        <v>1225</v>
      </c>
      <c r="D14" s="86">
        <v>1124</v>
      </c>
      <c r="E14" s="86">
        <v>13822</v>
      </c>
      <c r="F14" s="86">
        <v>13633</v>
      </c>
      <c r="G14" s="86">
        <v>2887</v>
      </c>
      <c r="H14" s="86">
        <v>3162</v>
      </c>
      <c r="I14" s="86">
        <v>650</v>
      </c>
      <c r="J14" s="86">
        <v>719</v>
      </c>
      <c r="K14" s="86">
        <v>132</v>
      </c>
      <c r="L14" s="86">
        <v>130</v>
      </c>
      <c r="M14" s="86">
        <v>22</v>
      </c>
      <c r="N14" s="86">
        <v>25</v>
      </c>
      <c r="O14" s="1020">
        <f t="shared" si="0"/>
        <v>18738</v>
      </c>
      <c r="P14" s="1020">
        <f t="shared" si="1"/>
        <v>18793</v>
      </c>
      <c r="Q14" s="1020">
        <f t="shared" si="2"/>
        <v>37531</v>
      </c>
      <c r="R14" s="399" t="s">
        <v>290</v>
      </c>
      <c r="S14" s="1180"/>
    </row>
    <row r="15" spans="1:29" ht="19.5" customHeight="1">
      <c r="A15" s="1219"/>
      <c r="B15" s="382" t="s">
        <v>604</v>
      </c>
      <c r="C15" s="86">
        <v>1023</v>
      </c>
      <c r="D15" s="86">
        <v>836</v>
      </c>
      <c r="E15" s="86">
        <v>10019</v>
      </c>
      <c r="F15" s="86">
        <v>10150</v>
      </c>
      <c r="G15" s="86">
        <v>1727</v>
      </c>
      <c r="H15" s="86">
        <v>1446</v>
      </c>
      <c r="I15" s="86">
        <v>394</v>
      </c>
      <c r="J15" s="86">
        <v>361</v>
      </c>
      <c r="K15" s="86">
        <v>144</v>
      </c>
      <c r="L15" s="86">
        <v>137</v>
      </c>
      <c r="M15" s="86">
        <v>32</v>
      </c>
      <c r="N15" s="86">
        <v>23</v>
      </c>
      <c r="O15" s="1020">
        <f t="shared" si="0"/>
        <v>13339</v>
      </c>
      <c r="P15" s="1020">
        <f t="shared" si="1"/>
        <v>12953</v>
      </c>
      <c r="Q15" s="1020">
        <f t="shared" si="2"/>
        <v>26292</v>
      </c>
      <c r="R15" s="399" t="s">
        <v>291</v>
      </c>
      <c r="S15" s="1180"/>
    </row>
    <row r="16" spans="1:29" ht="19.5" customHeight="1">
      <c r="A16" s="1219"/>
      <c r="B16" s="382" t="s">
        <v>605</v>
      </c>
      <c r="C16" s="86">
        <v>1591</v>
      </c>
      <c r="D16" s="86">
        <v>1609</v>
      </c>
      <c r="E16" s="86">
        <v>19518</v>
      </c>
      <c r="F16" s="86">
        <v>18873</v>
      </c>
      <c r="G16" s="86">
        <v>3134</v>
      </c>
      <c r="H16" s="86">
        <v>2610</v>
      </c>
      <c r="I16" s="86">
        <v>738</v>
      </c>
      <c r="J16" s="86">
        <v>600</v>
      </c>
      <c r="K16" s="86">
        <v>241</v>
      </c>
      <c r="L16" s="86">
        <v>147</v>
      </c>
      <c r="M16" s="86">
        <v>66</v>
      </c>
      <c r="N16" s="86">
        <v>46</v>
      </c>
      <c r="O16" s="1020">
        <f t="shared" si="0"/>
        <v>25288</v>
      </c>
      <c r="P16" s="1020">
        <f t="shared" si="1"/>
        <v>23885</v>
      </c>
      <c r="Q16" s="1020">
        <f t="shared" si="2"/>
        <v>49173</v>
      </c>
      <c r="R16" s="399" t="s">
        <v>292</v>
      </c>
      <c r="S16" s="1180"/>
    </row>
    <row r="17" spans="1:19" ht="19.5" customHeight="1">
      <c r="A17" s="1219"/>
      <c r="B17" s="382" t="s">
        <v>606</v>
      </c>
      <c r="C17" s="86">
        <v>1233</v>
      </c>
      <c r="D17" s="86">
        <v>1171</v>
      </c>
      <c r="E17" s="86">
        <v>13362</v>
      </c>
      <c r="F17" s="86">
        <v>13092</v>
      </c>
      <c r="G17" s="86">
        <v>2852</v>
      </c>
      <c r="H17" s="86">
        <v>2261</v>
      </c>
      <c r="I17" s="86">
        <v>648</v>
      </c>
      <c r="J17" s="86">
        <v>494</v>
      </c>
      <c r="K17" s="86">
        <v>170</v>
      </c>
      <c r="L17" s="86">
        <v>156</v>
      </c>
      <c r="M17" s="86">
        <v>29</v>
      </c>
      <c r="N17" s="86">
        <v>28</v>
      </c>
      <c r="O17" s="1020">
        <f t="shared" si="0"/>
        <v>18294</v>
      </c>
      <c r="P17" s="1020">
        <f t="shared" si="1"/>
        <v>17202</v>
      </c>
      <c r="Q17" s="1020">
        <f t="shared" si="2"/>
        <v>35496</v>
      </c>
      <c r="R17" s="399" t="s">
        <v>293</v>
      </c>
      <c r="S17" s="1180"/>
    </row>
    <row r="18" spans="1:19" ht="19.5" customHeight="1">
      <c r="A18" s="1170" t="s">
        <v>63</v>
      </c>
      <c r="B18" s="1170"/>
      <c r="C18" s="1020">
        <v>3175</v>
      </c>
      <c r="D18" s="1020">
        <v>2885</v>
      </c>
      <c r="E18" s="1020">
        <v>24540</v>
      </c>
      <c r="F18" s="1020">
        <v>23149</v>
      </c>
      <c r="G18" s="86">
        <v>7420</v>
      </c>
      <c r="H18" s="1020">
        <v>7189</v>
      </c>
      <c r="I18" s="1020">
        <v>2506</v>
      </c>
      <c r="J18" s="86">
        <v>2640</v>
      </c>
      <c r="K18" s="1020">
        <v>802</v>
      </c>
      <c r="L18" s="1020">
        <v>924</v>
      </c>
      <c r="M18" s="86">
        <v>333</v>
      </c>
      <c r="N18" s="86">
        <v>443</v>
      </c>
      <c r="O18" s="1020">
        <f t="shared" si="0"/>
        <v>38776</v>
      </c>
      <c r="P18" s="1020">
        <f t="shared" si="1"/>
        <v>37230</v>
      </c>
      <c r="Q18" s="1020">
        <f t="shared" si="2"/>
        <v>76006</v>
      </c>
      <c r="R18" s="1178" t="s">
        <v>297</v>
      </c>
      <c r="S18" s="1178"/>
    </row>
    <row r="19" spans="1:19" ht="19.5" customHeight="1">
      <c r="A19" s="1170" t="s">
        <v>64</v>
      </c>
      <c r="B19" s="1170"/>
      <c r="C19" s="86">
        <v>2265</v>
      </c>
      <c r="D19" s="86">
        <v>2530</v>
      </c>
      <c r="E19" s="86">
        <v>26517</v>
      </c>
      <c r="F19" s="86">
        <v>24538</v>
      </c>
      <c r="G19" s="86">
        <v>6487</v>
      </c>
      <c r="H19" s="86">
        <v>6442</v>
      </c>
      <c r="I19" s="86">
        <v>2263</v>
      </c>
      <c r="J19" s="86">
        <v>1878</v>
      </c>
      <c r="K19" s="86">
        <v>736</v>
      </c>
      <c r="L19" s="86">
        <v>707</v>
      </c>
      <c r="M19" s="86">
        <v>403</v>
      </c>
      <c r="N19" s="86">
        <v>373</v>
      </c>
      <c r="O19" s="1020">
        <f t="shared" si="0"/>
        <v>38671</v>
      </c>
      <c r="P19" s="1020">
        <f t="shared" si="1"/>
        <v>36468</v>
      </c>
      <c r="Q19" s="1020">
        <f t="shared" si="2"/>
        <v>75139</v>
      </c>
      <c r="R19" s="1178" t="s">
        <v>177</v>
      </c>
      <c r="S19" s="1178"/>
    </row>
    <row r="20" spans="1:19" ht="19.5" customHeight="1">
      <c r="A20" s="1170" t="s">
        <v>65</v>
      </c>
      <c r="B20" s="1170"/>
      <c r="C20" s="86">
        <v>1311</v>
      </c>
      <c r="D20" s="86">
        <v>1400</v>
      </c>
      <c r="E20" s="86">
        <v>15548</v>
      </c>
      <c r="F20" s="86">
        <v>16143</v>
      </c>
      <c r="G20" s="86">
        <v>4445</v>
      </c>
      <c r="H20" s="86">
        <v>4308</v>
      </c>
      <c r="I20" s="86">
        <v>1304</v>
      </c>
      <c r="J20" s="86">
        <v>1141</v>
      </c>
      <c r="K20" s="86">
        <v>464</v>
      </c>
      <c r="L20" s="86">
        <v>513</v>
      </c>
      <c r="M20" s="86">
        <v>119</v>
      </c>
      <c r="N20" s="86">
        <v>81</v>
      </c>
      <c r="O20" s="1020">
        <f t="shared" si="0"/>
        <v>23191</v>
      </c>
      <c r="P20" s="1020">
        <f t="shared" si="1"/>
        <v>23586</v>
      </c>
      <c r="Q20" s="1020">
        <f t="shared" si="2"/>
        <v>46777</v>
      </c>
      <c r="R20" s="1178" t="s">
        <v>178</v>
      </c>
      <c r="S20" s="1178"/>
    </row>
    <row r="21" spans="1:19" ht="19.5" customHeight="1">
      <c r="A21" s="1170" t="s">
        <v>66</v>
      </c>
      <c r="B21" s="1170"/>
      <c r="C21" s="86">
        <v>1293</v>
      </c>
      <c r="D21" s="86">
        <v>1414</v>
      </c>
      <c r="E21" s="86">
        <v>16235</v>
      </c>
      <c r="F21" s="86">
        <v>17258</v>
      </c>
      <c r="G21" s="86">
        <v>5112</v>
      </c>
      <c r="H21" s="86">
        <v>5032</v>
      </c>
      <c r="I21" s="86">
        <v>1809</v>
      </c>
      <c r="J21" s="86">
        <v>1611</v>
      </c>
      <c r="K21" s="86">
        <v>637</v>
      </c>
      <c r="L21" s="86">
        <v>559</v>
      </c>
      <c r="M21" s="86">
        <v>217</v>
      </c>
      <c r="N21" s="86">
        <v>154</v>
      </c>
      <c r="O21" s="1020">
        <f t="shared" si="0"/>
        <v>25303</v>
      </c>
      <c r="P21" s="1020">
        <f t="shared" si="1"/>
        <v>26028</v>
      </c>
      <c r="Q21" s="1020">
        <f t="shared" si="2"/>
        <v>51331</v>
      </c>
      <c r="R21" s="1178" t="s">
        <v>285</v>
      </c>
      <c r="S21" s="1178"/>
    </row>
    <row r="22" spans="1:19" ht="19.5" customHeight="1">
      <c r="A22" s="1170" t="s">
        <v>133</v>
      </c>
      <c r="B22" s="1170"/>
      <c r="C22" s="86">
        <v>1157</v>
      </c>
      <c r="D22" s="86">
        <v>1162</v>
      </c>
      <c r="E22" s="86">
        <v>17389</v>
      </c>
      <c r="F22" s="86">
        <v>16293</v>
      </c>
      <c r="G22" s="86">
        <v>3937</v>
      </c>
      <c r="H22" s="86">
        <v>3575</v>
      </c>
      <c r="I22" s="86">
        <v>1145</v>
      </c>
      <c r="J22" s="86">
        <v>1149</v>
      </c>
      <c r="K22" s="86">
        <v>251</v>
      </c>
      <c r="L22" s="86">
        <v>237</v>
      </c>
      <c r="M22" s="86">
        <v>48</v>
      </c>
      <c r="N22" s="86">
        <v>43</v>
      </c>
      <c r="O22" s="1020">
        <f t="shared" si="0"/>
        <v>23927</v>
      </c>
      <c r="P22" s="1020">
        <f t="shared" si="1"/>
        <v>22459</v>
      </c>
      <c r="Q22" s="1020">
        <f t="shared" si="2"/>
        <v>46386</v>
      </c>
      <c r="R22" s="1178" t="s">
        <v>853</v>
      </c>
      <c r="S22" s="1178"/>
    </row>
    <row r="23" spans="1:19" ht="19.5" customHeight="1">
      <c r="A23" s="1170" t="s">
        <v>68</v>
      </c>
      <c r="B23" s="1170"/>
      <c r="C23" s="86">
        <v>838</v>
      </c>
      <c r="D23" s="86">
        <v>735</v>
      </c>
      <c r="E23" s="86">
        <v>10674</v>
      </c>
      <c r="F23" s="86">
        <v>10284</v>
      </c>
      <c r="G23" s="86">
        <v>3829</v>
      </c>
      <c r="H23" s="86">
        <v>3216</v>
      </c>
      <c r="I23" s="86">
        <v>1047</v>
      </c>
      <c r="J23" s="86">
        <v>809</v>
      </c>
      <c r="K23" s="86">
        <v>293</v>
      </c>
      <c r="L23" s="86">
        <v>248</v>
      </c>
      <c r="M23" s="86">
        <v>82</v>
      </c>
      <c r="N23" s="86">
        <v>54</v>
      </c>
      <c r="O23" s="1020">
        <f t="shared" si="0"/>
        <v>16763</v>
      </c>
      <c r="P23" s="1020">
        <f t="shared" si="1"/>
        <v>15346</v>
      </c>
      <c r="Q23" s="1020">
        <f t="shared" si="2"/>
        <v>32109</v>
      </c>
      <c r="R23" s="1178" t="s">
        <v>287</v>
      </c>
      <c r="S23" s="1178"/>
    </row>
    <row r="24" spans="1:19" ht="19.5" customHeight="1">
      <c r="A24" s="1170" t="s">
        <v>69</v>
      </c>
      <c r="B24" s="1170"/>
      <c r="C24" s="86">
        <v>1382</v>
      </c>
      <c r="D24" s="86">
        <v>1367</v>
      </c>
      <c r="E24" s="86">
        <v>17955</v>
      </c>
      <c r="F24" s="86">
        <v>16673</v>
      </c>
      <c r="G24" s="86">
        <v>6005</v>
      </c>
      <c r="H24" s="86">
        <v>5493</v>
      </c>
      <c r="I24" s="86">
        <v>1419</v>
      </c>
      <c r="J24" s="86">
        <v>1054</v>
      </c>
      <c r="K24" s="86">
        <v>201</v>
      </c>
      <c r="L24" s="86">
        <v>225</v>
      </c>
      <c r="M24" s="86">
        <v>108</v>
      </c>
      <c r="N24" s="86">
        <v>81</v>
      </c>
      <c r="O24" s="1020">
        <f t="shared" si="0"/>
        <v>27070</v>
      </c>
      <c r="P24" s="1020">
        <f t="shared" si="1"/>
        <v>24893</v>
      </c>
      <c r="Q24" s="1020">
        <f t="shared" si="2"/>
        <v>51963</v>
      </c>
      <c r="R24" s="1178" t="s">
        <v>182</v>
      </c>
      <c r="S24" s="1178"/>
    </row>
    <row r="25" spans="1:19" ht="19.5" customHeight="1">
      <c r="A25" s="1170" t="s">
        <v>70</v>
      </c>
      <c r="B25" s="1170"/>
      <c r="C25" s="86">
        <v>2802</v>
      </c>
      <c r="D25" s="86">
        <v>3170</v>
      </c>
      <c r="E25" s="86">
        <v>26125</v>
      </c>
      <c r="F25" s="86">
        <v>23632</v>
      </c>
      <c r="G25" s="86">
        <v>8207</v>
      </c>
      <c r="H25" s="86">
        <v>8280</v>
      </c>
      <c r="I25" s="86">
        <v>2185</v>
      </c>
      <c r="J25" s="86">
        <v>2240</v>
      </c>
      <c r="K25" s="86">
        <v>720</v>
      </c>
      <c r="L25" s="86">
        <v>613</v>
      </c>
      <c r="M25" s="86">
        <v>225</v>
      </c>
      <c r="N25" s="86">
        <v>240</v>
      </c>
      <c r="O25" s="1020">
        <f t="shared" si="0"/>
        <v>40264</v>
      </c>
      <c r="P25" s="1020">
        <f t="shared" si="1"/>
        <v>38175</v>
      </c>
      <c r="Q25" s="1020">
        <f t="shared" si="2"/>
        <v>78439</v>
      </c>
      <c r="R25" s="1178" t="s">
        <v>183</v>
      </c>
      <c r="S25" s="1178"/>
    </row>
    <row r="26" spans="1:19" ht="19.5" customHeight="1">
      <c r="A26" s="1170" t="s">
        <v>71</v>
      </c>
      <c r="B26" s="1170"/>
      <c r="C26" s="86">
        <v>2151</v>
      </c>
      <c r="D26" s="86">
        <v>1582</v>
      </c>
      <c r="E26" s="86">
        <v>17980</v>
      </c>
      <c r="F26" s="86">
        <v>15699</v>
      </c>
      <c r="G26" s="86">
        <v>7912</v>
      </c>
      <c r="H26" s="86">
        <v>5380</v>
      </c>
      <c r="I26" s="86">
        <v>2687</v>
      </c>
      <c r="J26" s="86">
        <v>3212</v>
      </c>
      <c r="K26" s="86">
        <v>1420</v>
      </c>
      <c r="L26" s="86">
        <v>1255</v>
      </c>
      <c r="M26" s="86">
        <v>1119</v>
      </c>
      <c r="N26" s="86">
        <v>1047</v>
      </c>
      <c r="O26" s="1020">
        <f t="shared" si="0"/>
        <v>33269</v>
      </c>
      <c r="P26" s="1020">
        <f t="shared" si="1"/>
        <v>28175</v>
      </c>
      <c r="Q26" s="1020">
        <f t="shared" si="2"/>
        <v>61444</v>
      </c>
      <c r="R26" s="1178" t="s">
        <v>671</v>
      </c>
      <c r="S26" s="1178"/>
    </row>
    <row r="27" spans="1:19" ht="19.5" customHeight="1" thickBot="1">
      <c r="A27" s="1172" t="s">
        <v>72</v>
      </c>
      <c r="B27" s="1172"/>
      <c r="C27" s="635">
        <v>2644</v>
      </c>
      <c r="D27" s="635">
        <v>2506</v>
      </c>
      <c r="E27" s="635">
        <v>35556</v>
      </c>
      <c r="F27" s="635">
        <v>37680</v>
      </c>
      <c r="G27" s="635">
        <v>8299</v>
      </c>
      <c r="H27" s="635">
        <v>8882</v>
      </c>
      <c r="I27" s="635">
        <v>2394</v>
      </c>
      <c r="J27" s="635">
        <v>2072</v>
      </c>
      <c r="K27" s="635">
        <v>711</v>
      </c>
      <c r="L27" s="635">
        <v>559</v>
      </c>
      <c r="M27" s="635">
        <v>136</v>
      </c>
      <c r="N27" s="635">
        <v>117</v>
      </c>
      <c r="O27" s="1015">
        <f t="shared" si="0"/>
        <v>49740</v>
      </c>
      <c r="P27" s="1015">
        <f t="shared" si="1"/>
        <v>51816</v>
      </c>
      <c r="Q27" s="1015">
        <f t="shared" si="2"/>
        <v>101556</v>
      </c>
      <c r="R27" s="1267" t="s">
        <v>327</v>
      </c>
      <c r="S27" s="1267"/>
    </row>
    <row r="28" spans="1:19" ht="19.5" customHeight="1" thickBot="1">
      <c r="A28" s="1359" t="s">
        <v>32</v>
      </c>
      <c r="B28" s="1359"/>
      <c r="C28" s="203">
        <f>SUM(C8:C27)</f>
        <v>41377</v>
      </c>
      <c r="D28" s="203">
        <f t="shared" ref="D28:Q28" si="3">SUM(D8:D27)</f>
        <v>39228</v>
      </c>
      <c r="E28" s="203">
        <f t="shared" si="3"/>
        <v>416192</v>
      </c>
      <c r="F28" s="203">
        <f t="shared" si="3"/>
        <v>404191</v>
      </c>
      <c r="G28" s="203">
        <f t="shared" si="3"/>
        <v>103282</v>
      </c>
      <c r="H28" s="203">
        <f t="shared" si="3"/>
        <v>95921</v>
      </c>
      <c r="I28" s="203">
        <f t="shared" si="3"/>
        <v>30858</v>
      </c>
      <c r="J28" s="203">
        <f t="shared" si="3"/>
        <v>28330</v>
      </c>
      <c r="K28" s="203">
        <f t="shared" si="3"/>
        <v>11714</v>
      </c>
      <c r="L28" s="203">
        <f t="shared" si="3"/>
        <v>10623</v>
      </c>
      <c r="M28" s="203">
        <f t="shared" si="3"/>
        <v>5286</v>
      </c>
      <c r="N28" s="203">
        <f t="shared" si="3"/>
        <v>4289</v>
      </c>
      <c r="O28" s="203">
        <f t="shared" si="3"/>
        <v>608709</v>
      </c>
      <c r="P28" s="203">
        <f t="shared" si="3"/>
        <v>582582</v>
      </c>
      <c r="Q28" s="203">
        <f t="shared" si="3"/>
        <v>1191291</v>
      </c>
      <c r="R28" s="1175" t="s">
        <v>169</v>
      </c>
      <c r="S28" s="1175"/>
    </row>
    <row r="29" spans="1:19" ht="12.75" customHeight="1" thickTop="1">
      <c r="A29" s="1358"/>
      <c r="B29" s="1358"/>
      <c r="C29" s="1358"/>
      <c r="D29" s="1358"/>
      <c r="E29" s="1358"/>
      <c r="F29" s="1358"/>
      <c r="G29" s="1358"/>
      <c r="H29" s="1358"/>
      <c r="I29" s="1358"/>
      <c r="J29" s="1358"/>
      <c r="K29" s="1358"/>
      <c r="L29" s="1358"/>
      <c r="M29" s="1358"/>
      <c r="N29" s="1358"/>
      <c r="O29" s="1358"/>
      <c r="P29" s="1358"/>
      <c r="Q29" s="1358"/>
      <c r="R29" s="332"/>
      <c r="S29" s="332"/>
    </row>
    <row r="30" spans="1:19" ht="12.75" customHeight="1">
      <c r="A30" s="650"/>
      <c r="B30" s="650"/>
      <c r="C30" s="650"/>
      <c r="D30" s="650"/>
      <c r="E30" s="650"/>
      <c r="F30" s="650"/>
      <c r="G30" s="650"/>
      <c r="H30" s="650"/>
      <c r="I30" s="650"/>
      <c r="J30" s="650"/>
      <c r="K30" s="650"/>
      <c r="L30" s="650"/>
      <c r="M30" s="650"/>
      <c r="N30" s="650"/>
      <c r="O30" s="650"/>
      <c r="P30" s="650"/>
      <c r="Q30" s="650"/>
      <c r="R30" s="332"/>
      <c r="S30" s="332"/>
    </row>
    <row r="31" spans="1:19" ht="12.75" customHeight="1">
      <c r="A31" s="650"/>
      <c r="B31" s="650"/>
      <c r="C31" s="650"/>
      <c r="D31" s="650"/>
      <c r="E31" s="650"/>
      <c r="F31" s="650"/>
      <c r="G31" s="650"/>
      <c r="H31" s="650"/>
      <c r="I31" s="650"/>
      <c r="J31" s="650"/>
      <c r="K31" s="650"/>
      <c r="L31" s="650"/>
      <c r="M31" s="650"/>
      <c r="N31" s="650"/>
      <c r="O31" s="650"/>
      <c r="P31" s="650"/>
      <c r="Q31" s="650"/>
      <c r="R31" s="332"/>
      <c r="S31" s="332"/>
    </row>
    <row r="32" spans="1:19" ht="12.75" customHeight="1">
      <c r="A32" s="650"/>
      <c r="B32" s="650"/>
      <c r="C32" s="650"/>
      <c r="D32" s="650"/>
      <c r="E32" s="650"/>
      <c r="F32" s="650"/>
      <c r="G32" s="650"/>
      <c r="H32" s="650"/>
      <c r="I32" s="650"/>
      <c r="J32" s="650"/>
      <c r="K32" s="650"/>
      <c r="L32" s="650"/>
      <c r="M32" s="650"/>
      <c r="N32" s="650"/>
      <c r="O32" s="650"/>
      <c r="P32" s="650"/>
      <c r="Q32" s="650"/>
      <c r="R32" s="332"/>
      <c r="S32" s="332"/>
    </row>
    <row r="33" spans="1:19" ht="12.75" customHeight="1">
      <c r="A33" s="650"/>
      <c r="B33" s="650"/>
      <c r="C33" s="650"/>
      <c r="D33" s="650"/>
      <c r="E33" s="650"/>
      <c r="F33" s="650"/>
      <c r="G33" s="650"/>
      <c r="H33" s="650"/>
      <c r="I33" s="650"/>
      <c r="J33" s="650"/>
      <c r="K33" s="650"/>
      <c r="L33" s="650"/>
      <c r="M33" s="650"/>
      <c r="N33" s="650"/>
      <c r="O33" s="650"/>
      <c r="P33" s="650"/>
      <c r="Q33" s="650"/>
      <c r="R33" s="332"/>
      <c r="S33" s="332"/>
    </row>
    <row r="34" spans="1:19" ht="12.75" customHeight="1">
      <c r="A34" s="650"/>
      <c r="B34" s="650"/>
      <c r="C34" s="650"/>
      <c r="D34" s="650"/>
      <c r="E34" s="650"/>
      <c r="F34" s="650"/>
      <c r="G34" s="650"/>
      <c r="H34" s="650"/>
      <c r="I34" s="650"/>
      <c r="J34" s="650"/>
      <c r="K34" s="650"/>
      <c r="L34" s="650"/>
      <c r="M34" s="650"/>
      <c r="N34" s="650"/>
      <c r="O34" s="650"/>
      <c r="P34" s="650"/>
      <c r="Q34" s="650"/>
      <c r="R34" s="332"/>
      <c r="S34" s="332"/>
    </row>
    <row r="35" spans="1:19" ht="12.75" customHeight="1">
      <c r="A35" s="650"/>
      <c r="B35" s="650"/>
      <c r="C35" s="650"/>
      <c r="D35" s="650"/>
      <c r="E35" s="650"/>
      <c r="F35" s="650"/>
      <c r="G35" s="650"/>
      <c r="H35" s="650"/>
      <c r="I35" s="650"/>
      <c r="J35" s="650"/>
      <c r="K35" s="650"/>
      <c r="L35" s="650"/>
      <c r="M35" s="650"/>
      <c r="N35" s="650"/>
      <c r="O35" s="650"/>
      <c r="P35" s="650"/>
      <c r="Q35" s="650"/>
      <c r="R35" s="332"/>
      <c r="S35" s="332"/>
    </row>
    <row r="36" spans="1:19" ht="12.75" customHeight="1">
      <c r="A36" s="650"/>
      <c r="B36" s="650"/>
      <c r="C36" s="650"/>
      <c r="D36" s="650"/>
      <c r="E36" s="650"/>
      <c r="F36" s="650"/>
      <c r="G36" s="650"/>
      <c r="H36" s="650"/>
      <c r="I36" s="650"/>
      <c r="J36" s="650"/>
      <c r="K36" s="650"/>
      <c r="L36" s="650"/>
      <c r="M36" s="650"/>
      <c r="N36" s="650"/>
      <c r="O36" s="650"/>
      <c r="P36" s="650"/>
      <c r="Q36" s="650"/>
      <c r="R36" s="332"/>
      <c r="S36" s="332"/>
    </row>
    <row r="37" spans="1:19" ht="14.25" customHeight="1">
      <c r="A37" s="336"/>
      <c r="B37" s="336"/>
      <c r="C37" s="336"/>
      <c r="D37" s="336"/>
      <c r="E37" s="336"/>
      <c r="F37" s="336"/>
      <c r="G37" s="336"/>
      <c r="H37" s="336"/>
      <c r="I37" s="336"/>
      <c r="J37" s="336"/>
      <c r="K37" s="336"/>
      <c r="L37" s="336"/>
      <c r="M37" s="336"/>
      <c r="N37" s="336"/>
      <c r="O37" s="336"/>
      <c r="P37" s="336"/>
      <c r="Q37" s="336"/>
      <c r="R37" s="332"/>
      <c r="S37" s="332"/>
    </row>
    <row r="38" spans="1:19" ht="21" customHeight="1">
      <c r="A38" s="336"/>
      <c r="B38" s="336"/>
      <c r="C38" s="336"/>
      <c r="D38" s="336"/>
      <c r="E38" s="336"/>
      <c r="F38" s="336"/>
      <c r="G38" s="336"/>
      <c r="H38" s="336"/>
      <c r="I38" s="336"/>
      <c r="J38" s="336"/>
      <c r="K38" s="336"/>
      <c r="L38" s="336"/>
      <c r="M38" s="336"/>
      <c r="N38" s="336"/>
      <c r="O38" s="336"/>
      <c r="P38" s="336"/>
      <c r="Q38" s="336"/>
      <c r="R38" s="332"/>
      <c r="S38" s="332"/>
    </row>
    <row r="39" spans="1:19" ht="19.5" customHeight="1">
      <c r="R39" s="332"/>
      <c r="S39" s="332"/>
    </row>
    <row r="40" spans="1:19" ht="16.5" customHeight="1">
      <c r="R40" s="332"/>
      <c r="S40" s="332"/>
    </row>
    <row r="41" spans="1:19" ht="16.5" customHeight="1">
      <c r="R41" s="332"/>
      <c r="S41" s="332"/>
    </row>
    <row r="42" spans="1:19" ht="16.5" customHeight="1">
      <c r="R42" s="332"/>
      <c r="S42" s="332"/>
    </row>
    <row r="43" spans="1:19" ht="16.5" customHeight="1">
      <c r="R43" s="332"/>
      <c r="S43" s="332"/>
    </row>
    <row r="44" spans="1:19" ht="16.5" customHeight="1">
      <c r="R44" s="332"/>
      <c r="S44" s="332"/>
    </row>
    <row r="45" spans="1:19" ht="16.5" customHeight="1">
      <c r="R45" s="332"/>
      <c r="S45" s="332"/>
    </row>
    <row r="46" spans="1:19" ht="16.5" customHeight="1">
      <c r="R46" s="332"/>
      <c r="S46" s="332"/>
    </row>
    <row r="47" spans="1:19" ht="16.5" customHeight="1">
      <c r="R47" s="332"/>
      <c r="S47" s="332"/>
    </row>
    <row r="48" spans="1:19" ht="16.5" customHeight="1">
      <c r="R48" s="332"/>
      <c r="S48" s="332"/>
    </row>
    <row r="49" spans="1:19" ht="16.5" customHeight="1">
      <c r="R49" s="332"/>
      <c r="S49" s="332"/>
    </row>
    <row r="50" spans="1:19" ht="16.5" customHeight="1">
      <c r="R50" s="332"/>
      <c r="S50" s="332"/>
    </row>
    <row r="51" spans="1:19" ht="16.5" customHeight="1">
      <c r="R51" s="332"/>
      <c r="S51" s="332"/>
    </row>
    <row r="52" spans="1:19" ht="16.5" customHeight="1">
      <c r="R52" s="332"/>
      <c r="S52" s="332"/>
    </row>
    <row r="53" spans="1:19" s="166" customFormat="1" ht="16.5" customHeight="1">
      <c r="A53" s="82"/>
      <c r="B53" s="82"/>
      <c r="C53" s="82"/>
      <c r="D53" s="82"/>
      <c r="E53" s="82"/>
      <c r="F53" s="82"/>
      <c r="G53" s="82"/>
      <c r="H53" s="82"/>
      <c r="I53" s="82"/>
      <c r="J53" s="82"/>
      <c r="K53" s="82"/>
      <c r="L53" s="82"/>
      <c r="M53" s="82"/>
      <c r="N53" s="82"/>
      <c r="O53" s="82"/>
      <c r="P53" s="82"/>
      <c r="Q53" s="82"/>
      <c r="R53" s="470"/>
      <c r="S53" s="470"/>
    </row>
    <row r="54" spans="1:19" ht="16.5" customHeight="1">
      <c r="R54" s="332"/>
      <c r="S54" s="332"/>
    </row>
    <row r="55" spans="1:19" ht="16.5" customHeight="1">
      <c r="R55" s="332"/>
      <c r="S55" s="332"/>
    </row>
    <row r="56" spans="1:19" ht="16.5" customHeight="1">
      <c r="R56" s="332"/>
      <c r="S56" s="332"/>
    </row>
    <row r="57" spans="1:19" ht="16.5" customHeight="1">
      <c r="R57" s="332"/>
      <c r="S57" s="332"/>
    </row>
    <row r="58" spans="1:19" ht="16.5" customHeight="1">
      <c r="R58" s="332"/>
      <c r="S58" s="332"/>
    </row>
    <row r="59" spans="1:19" ht="16.5" customHeight="1">
      <c r="R59" s="332"/>
      <c r="S59" s="332"/>
    </row>
    <row r="60" spans="1:19" ht="16.5" customHeight="1">
      <c r="R60" s="332"/>
      <c r="S60" s="332"/>
    </row>
    <row r="61" spans="1:19" ht="15" customHeight="1">
      <c r="R61" s="332"/>
      <c r="S61" s="332"/>
    </row>
    <row r="62" spans="1:19">
      <c r="R62" s="332"/>
      <c r="S62" s="332"/>
    </row>
    <row r="63" spans="1:19">
      <c r="R63" s="332"/>
      <c r="S63" s="332"/>
    </row>
    <row r="64" spans="1:19">
      <c r="R64" s="332"/>
      <c r="S64" s="332"/>
    </row>
    <row r="65" spans="18:19">
      <c r="R65" s="332"/>
      <c r="S65" s="332"/>
    </row>
    <row r="66" spans="18:19">
      <c r="R66" s="332"/>
      <c r="S66" s="332"/>
    </row>
    <row r="67" spans="18:19">
      <c r="R67" s="332"/>
      <c r="S67" s="332"/>
    </row>
    <row r="68" spans="18:19">
      <c r="R68" s="332"/>
      <c r="S68" s="332"/>
    </row>
    <row r="69" spans="18:19">
      <c r="R69" s="332"/>
      <c r="S69" s="332"/>
    </row>
    <row r="122" spans="3:15">
      <c r="C122" s="142"/>
      <c r="D122" s="142"/>
      <c r="E122" s="142"/>
      <c r="F122" s="142"/>
      <c r="G122" s="142"/>
      <c r="H122" s="142"/>
      <c r="I122" s="142"/>
      <c r="J122" s="142"/>
      <c r="K122" s="142"/>
      <c r="L122" s="142"/>
      <c r="M122" s="142"/>
      <c r="N122" s="142"/>
      <c r="O122" s="142"/>
    </row>
    <row r="123" spans="3:15">
      <c r="C123" s="142"/>
      <c r="D123" s="142"/>
      <c r="E123" s="142"/>
      <c r="F123" s="142"/>
      <c r="G123" s="142"/>
      <c r="H123" s="142"/>
      <c r="I123" s="142"/>
      <c r="J123" s="142"/>
      <c r="K123" s="142"/>
      <c r="L123" s="142"/>
      <c r="M123" s="142"/>
      <c r="N123" s="142"/>
      <c r="O123" s="142"/>
    </row>
    <row r="124" spans="3:15">
      <c r="C124" s="142"/>
      <c r="D124" s="142"/>
      <c r="E124" s="142"/>
      <c r="F124" s="142"/>
      <c r="G124" s="142"/>
      <c r="H124" s="142"/>
      <c r="I124" s="142"/>
      <c r="J124" s="142"/>
      <c r="K124" s="142"/>
      <c r="L124" s="142"/>
      <c r="M124" s="142"/>
      <c r="N124" s="142"/>
      <c r="O124" s="142"/>
    </row>
    <row r="125" spans="3:15">
      <c r="C125" s="142"/>
      <c r="D125" s="142"/>
      <c r="E125" s="142"/>
      <c r="F125" s="142"/>
      <c r="G125" s="142"/>
      <c r="H125" s="142"/>
      <c r="I125" s="142"/>
      <c r="J125" s="142"/>
      <c r="K125" s="142"/>
      <c r="L125" s="142"/>
      <c r="M125" s="142"/>
      <c r="N125" s="142"/>
      <c r="O125" s="142"/>
    </row>
  </sheetData>
  <protectedRanges>
    <protectedRange sqref="D18:N18" name="نطاق1"/>
  </protectedRanges>
  <mergeCells count="52">
    <mergeCell ref="A2:S2"/>
    <mergeCell ref="A23:B23"/>
    <mergeCell ref="R23:S23"/>
    <mergeCell ref="A24:B24"/>
    <mergeCell ref="R24:S24"/>
    <mergeCell ref="A22:B22"/>
    <mergeCell ref="R22:S22"/>
    <mergeCell ref="A12:A17"/>
    <mergeCell ref="S12:S17"/>
    <mergeCell ref="A18:B18"/>
    <mergeCell ref="R18:S18"/>
    <mergeCell ref="A19:B19"/>
    <mergeCell ref="R19:S19"/>
    <mergeCell ref="A20:B20"/>
    <mergeCell ref="R20:S20"/>
    <mergeCell ref="A10:B10"/>
    <mergeCell ref="A25:B25"/>
    <mergeCell ref="R25:S25"/>
    <mergeCell ref="A29:Q29"/>
    <mergeCell ref="A26:B26"/>
    <mergeCell ref="R26:S26"/>
    <mergeCell ref="A27:B27"/>
    <mergeCell ref="R27:S27"/>
    <mergeCell ref="A28:B28"/>
    <mergeCell ref="R28:S28"/>
    <mergeCell ref="R10:S10"/>
    <mergeCell ref="A11:B11"/>
    <mergeCell ref="R11:S11"/>
    <mergeCell ref="A21:B21"/>
    <mergeCell ref="R21:S21"/>
    <mergeCell ref="K5:L5"/>
    <mergeCell ref="M5:N5"/>
    <mergeCell ref="A9:B9"/>
    <mergeCell ref="R9:S9"/>
    <mergeCell ref="R8:S8"/>
    <mergeCell ref="A8:B8"/>
    <mergeCell ref="A1:S1"/>
    <mergeCell ref="A3:B3"/>
    <mergeCell ref="R3:S3"/>
    <mergeCell ref="A4:B7"/>
    <mergeCell ref="C4:D4"/>
    <mergeCell ref="E4:F4"/>
    <mergeCell ref="G4:H4"/>
    <mergeCell ref="I4:J4"/>
    <mergeCell ref="K4:L4"/>
    <mergeCell ref="M4:N4"/>
    <mergeCell ref="O4:Q4"/>
    <mergeCell ref="R4:S7"/>
    <mergeCell ref="C5:D5"/>
    <mergeCell ref="E5:F5"/>
    <mergeCell ref="G5:H5"/>
    <mergeCell ref="I5:J5"/>
  </mergeCells>
  <printOptions horizontalCentered="1"/>
  <pageMargins left="0.75" right="0.75" top="1" bottom="1" header="1" footer="1"/>
  <pageSetup paperSize="9" scale="80" firstPageNumber="41" orientation="landscape" useFirstPageNumber="1"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sheetPr>
  <dimension ref="A2:K14"/>
  <sheetViews>
    <sheetView rightToLeft="1" view="pageBreakPreview" zoomScale="80" zoomScaleNormal="75" zoomScaleSheetLayoutView="80" workbookViewId="0">
      <selection activeCell="Q5" sqref="Q5"/>
    </sheetView>
  </sheetViews>
  <sheetFormatPr defaultRowHeight="12.75"/>
  <cols>
    <col min="1" max="1" width="17.7109375" style="82" customWidth="1"/>
    <col min="2" max="10" width="11.85546875" style="82" customWidth="1"/>
    <col min="11" max="11" width="20.7109375" style="82" customWidth="1"/>
    <col min="12" max="12" width="7.85546875" style="82" customWidth="1"/>
    <col min="13" max="13" width="13" style="82" customWidth="1"/>
    <col min="14" max="16384" width="9.140625" style="82"/>
  </cols>
  <sheetData>
    <row r="2" spans="1:11" ht="65.25" customHeight="1">
      <c r="A2" s="1139" t="s">
        <v>1330</v>
      </c>
      <c r="B2" s="1139"/>
      <c r="C2" s="1139"/>
      <c r="D2" s="1139"/>
      <c r="E2" s="1139"/>
      <c r="F2" s="1139"/>
      <c r="G2" s="1139"/>
      <c r="H2" s="1139"/>
      <c r="I2" s="1139"/>
      <c r="J2" s="1139"/>
      <c r="K2" s="1139"/>
    </row>
    <row r="3" spans="1:11" ht="65.25" customHeight="1">
      <c r="A3" s="1139" t="s">
        <v>968</v>
      </c>
      <c r="B3" s="1139"/>
      <c r="C3" s="1139"/>
      <c r="D3" s="1139"/>
      <c r="E3" s="1139"/>
      <c r="F3" s="1139"/>
      <c r="G3" s="1139"/>
      <c r="H3" s="1139"/>
      <c r="I3" s="1139"/>
      <c r="J3" s="1139"/>
      <c r="K3" s="1139"/>
    </row>
    <row r="4" spans="1:11" ht="29.25" customHeight="1" thickBot="1">
      <c r="A4" s="587" t="s">
        <v>978</v>
      </c>
      <c r="K4" s="335" t="s">
        <v>673</v>
      </c>
    </row>
    <row r="5" spans="1:11" ht="33.75" customHeight="1" thickTop="1">
      <c r="A5" s="1140" t="s">
        <v>645</v>
      </c>
      <c r="B5" s="1135" t="s">
        <v>656</v>
      </c>
      <c r="C5" s="1135"/>
      <c r="D5" s="1135"/>
      <c r="E5" s="1135" t="s">
        <v>657</v>
      </c>
      <c r="F5" s="1135"/>
      <c r="G5" s="1135"/>
      <c r="H5" s="1135" t="s">
        <v>658</v>
      </c>
      <c r="I5" s="1135"/>
      <c r="J5" s="1135"/>
      <c r="K5" s="1118" t="s">
        <v>648</v>
      </c>
    </row>
    <row r="6" spans="1:11" ht="25.5" customHeight="1">
      <c r="A6" s="1141"/>
      <c r="B6" s="1136" t="s">
        <v>659</v>
      </c>
      <c r="C6" s="1136"/>
      <c r="D6" s="1136"/>
      <c r="E6" s="1136" t="s">
        <v>660</v>
      </c>
      <c r="F6" s="1136"/>
      <c r="G6" s="1136"/>
      <c r="H6" s="1136" t="s">
        <v>661</v>
      </c>
      <c r="I6" s="1136"/>
      <c r="J6" s="1136"/>
      <c r="K6" s="1119"/>
    </row>
    <row r="7" spans="1:11" ht="21.75" customHeight="1">
      <c r="A7" s="1141"/>
      <c r="B7" s="951" t="s">
        <v>127</v>
      </c>
      <c r="C7" s="952" t="s">
        <v>34</v>
      </c>
      <c r="D7" s="952" t="s">
        <v>35</v>
      </c>
      <c r="E7" s="951" t="s">
        <v>127</v>
      </c>
      <c r="F7" s="952" t="s">
        <v>34</v>
      </c>
      <c r="G7" s="952" t="s">
        <v>35</v>
      </c>
      <c r="H7" s="951" t="s">
        <v>127</v>
      </c>
      <c r="I7" s="952" t="s">
        <v>34</v>
      </c>
      <c r="J7" s="952" t="s">
        <v>35</v>
      </c>
      <c r="K7" s="1119"/>
    </row>
    <row r="8" spans="1:11" ht="28.5" customHeight="1" thickBot="1">
      <c r="A8" s="1142"/>
      <c r="B8" s="961" t="s">
        <v>173</v>
      </c>
      <c r="C8" s="961" t="s">
        <v>172</v>
      </c>
      <c r="D8" s="961" t="s">
        <v>169</v>
      </c>
      <c r="E8" s="961" t="s">
        <v>173</v>
      </c>
      <c r="F8" s="961" t="s">
        <v>172</v>
      </c>
      <c r="G8" s="961" t="s">
        <v>169</v>
      </c>
      <c r="H8" s="961" t="s">
        <v>173</v>
      </c>
      <c r="I8" s="961" t="s">
        <v>172</v>
      </c>
      <c r="J8" s="961" t="s">
        <v>169</v>
      </c>
      <c r="K8" s="1120"/>
    </row>
    <row r="9" spans="1:11" ht="24" hidden="1" customHeight="1">
      <c r="A9" s="972" t="s">
        <v>165</v>
      </c>
      <c r="B9" s="588"/>
      <c r="C9" s="588"/>
      <c r="D9" s="588"/>
      <c r="E9" s="588"/>
      <c r="F9" s="588"/>
      <c r="G9" s="588"/>
      <c r="H9" s="588"/>
      <c r="I9" s="588"/>
      <c r="J9" s="588"/>
      <c r="K9" s="1137" t="s">
        <v>649</v>
      </c>
    </row>
    <row r="10" spans="1:11" ht="36" customHeight="1">
      <c r="A10" s="971" t="s">
        <v>1176</v>
      </c>
      <c r="B10" s="966">
        <v>2620893</v>
      </c>
      <c r="C10" s="966">
        <v>2550802</v>
      </c>
      <c r="D10" s="966">
        <f>SUM(B10:C10)</f>
        <v>5171695</v>
      </c>
      <c r="E10" s="966">
        <v>553554</v>
      </c>
      <c r="F10" s="966">
        <v>333188</v>
      </c>
      <c r="G10" s="966">
        <f>SUM(E10:F10)</f>
        <v>886742</v>
      </c>
      <c r="H10" s="966">
        <v>65946</v>
      </c>
      <c r="I10" s="966">
        <v>62243</v>
      </c>
      <c r="J10" s="966">
        <f>SUM(H10:I10)</f>
        <v>128189</v>
      </c>
      <c r="K10" s="1138"/>
    </row>
    <row r="11" spans="1:11" ht="36" customHeight="1">
      <c r="A11" s="968" t="s">
        <v>1177</v>
      </c>
      <c r="B11" s="965">
        <v>156657</v>
      </c>
      <c r="C11" s="965">
        <v>87248</v>
      </c>
      <c r="D11" s="965">
        <f>SUM(B11:C11)</f>
        <v>243905</v>
      </c>
      <c r="E11" s="965">
        <v>3704</v>
      </c>
      <c r="F11" s="965">
        <v>1373</v>
      </c>
      <c r="G11" s="965">
        <f>SUM(E11:F11)</f>
        <v>5077</v>
      </c>
      <c r="H11" s="965">
        <v>1159</v>
      </c>
      <c r="I11" s="965">
        <v>485</v>
      </c>
      <c r="J11" s="965">
        <f>SUM(H11:I11)</f>
        <v>1644</v>
      </c>
      <c r="K11" s="589" t="s">
        <v>652</v>
      </c>
    </row>
    <row r="12" spans="1:11" ht="37.5" customHeight="1" thickBot="1">
      <c r="A12" s="969" t="s">
        <v>1178</v>
      </c>
      <c r="B12" s="244">
        <v>2754</v>
      </c>
      <c r="C12" s="244">
        <v>4165</v>
      </c>
      <c r="D12" s="244">
        <f>SUM(B12:C12)</f>
        <v>6919</v>
      </c>
      <c r="E12" s="244">
        <v>233</v>
      </c>
      <c r="F12" s="244">
        <v>236</v>
      </c>
      <c r="G12" s="244">
        <f>SUM(E12:F12)</f>
        <v>469</v>
      </c>
      <c r="H12" s="244">
        <v>18</v>
      </c>
      <c r="I12" s="244">
        <v>35</v>
      </c>
      <c r="J12" s="244">
        <f>SUM(H12:I12)</f>
        <v>53</v>
      </c>
      <c r="K12" s="590" t="s">
        <v>662</v>
      </c>
    </row>
    <row r="13" spans="1:11" ht="39" customHeight="1" thickBot="1">
      <c r="A13" s="975" t="s">
        <v>663</v>
      </c>
      <c r="B13" s="970">
        <f>SUM(B10:B12)</f>
        <v>2780304</v>
      </c>
      <c r="C13" s="970">
        <f t="shared" ref="C13:J13" si="0">SUM(C10:C12)</f>
        <v>2642215</v>
      </c>
      <c r="D13" s="970">
        <f t="shared" si="0"/>
        <v>5422519</v>
      </c>
      <c r="E13" s="970">
        <f t="shared" si="0"/>
        <v>557491</v>
      </c>
      <c r="F13" s="970">
        <f t="shared" si="0"/>
        <v>334797</v>
      </c>
      <c r="G13" s="970">
        <f t="shared" si="0"/>
        <v>892288</v>
      </c>
      <c r="H13" s="970">
        <f t="shared" si="0"/>
        <v>67123</v>
      </c>
      <c r="I13" s="970">
        <f t="shared" si="0"/>
        <v>62763</v>
      </c>
      <c r="J13" s="970">
        <f t="shared" si="0"/>
        <v>129886</v>
      </c>
      <c r="K13" s="591" t="s">
        <v>169</v>
      </c>
    </row>
    <row r="14" spans="1:11" ht="13.5" thickTop="1"/>
  </sheetData>
  <mergeCells count="11">
    <mergeCell ref="K9:K10"/>
    <mergeCell ref="A2:K2"/>
    <mergeCell ref="A3:K3"/>
    <mergeCell ref="A5:A8"/>
    <mergeCell ref="B5:D5"/>
    <mergeCell ref="E5:G5"/>
    <mergeCell ref="H5:J5"/>
    <mergeCell ref="K5:K8"/>
    <mergeCell ref="B6:D6"/>
    <mergeCell ref="E6:G6"/>
    <mergeCell ref="H6:J6"/>
  </mergeCells>
  <printOptions horizontalCentered="1"/>
  <pageMargins left="0.222" right="0.222" top="1" bottom="1" header="1" footer="1"/>
  <pageSetup paperSize="9" scale="85" firstPageNumber="29" fitToWidth="0" fitToHeight="0" orientation="landscape" useFirstPageNumber="1"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theme="9" tint="-0.499984740745262"/>
  </sheetPr>
  <dimension ref="A1:R115"/>
  <sheetViews>
    <sheetView rightToLeft="1" view="pageBreakPreview" zoomScale="80" zoomScaleNormal="75" zoomScaleSheetLayoutView="80" workbookViewId="0">
      <selection activeCell="M4" sqref="M4:Q7"/>
    </sheetView>
  </sheetViews>
  <sheetFormatPr defaultRowHeight="12.75"/>
  <cols>
    <col min="1" max="1" width="5" style="82" customWidth="1"/>
    <col min="2" max="2" width="9.28515625" style="82" customWidth="1"/>
    <col min="3" max="3" width="9" style="82" customWidth="1"/>
    <col min="4" max="4" width="9.5703125" style="82" customWidth="1"/>
    <col min="5" max="5" width="8.5703125" style="82" customWidth="1"/>
    <col min="6" max="6" width="8.85546875" style="82" customWidth="1"/>
    <col min="7" max="7" width="9" style="82" customWidth="1"/>
    <col min="8" max="8" width="9.42578125" style="82" customWidth="1"/>
    <col min="9" max="11" width="9.28515625" style="82" customWidth="1"/>
    <col min="12" max="12" width="9.42578125" style="82" customWidth="1"/>
    <col min="13" max="13" width="11.7109375" style="82" customWidth="1"/>
    <col min="14" max="14" width="10" style="82" customWidth="1"/>
    <col min="15" max="15" width="9.85546875" style="82" customWidth="1"/>
    <col min="16" max="16" width="13.7109375" style="121" customWidth="1"/>
    <col min="17" max="17" width="4.140625" style="121" customWidth="1"/>
    <col min="18" max="16384" width="9.140625" style="82"/>
  </cols>
  <sheetData>
    <row r="1" spans="1:17" ht="23.25" customHeight="1">
      <c r="A1" s="1205" t="s">
        <v>1226</v>
      </c>
      <c r="B1" s="1205"/>
      <c r="C1" s="1205"/>
      <c r="D1" s="1205"/>
      <c r="E1" s="1205"/>
      <c r="F1" s="1205"/>
      <c r="G1" s="1205"/>
      <c r="H1" s="1205"/>
      <c r="I1" s="1205"/>
      <c r="J1" s="1205"/>
      <c r="K1" s="1205"/>
      <c r="L1" s="1205"/>
      <c r="M1" s="1205"/>
      <c r="N1" s="1205"/>
      <c r="O1" s="1205"/>
      <c r="P1" s="1205"/>
      <c r="Q1" s="1205"/>
    </row>
    <row r="2" spans="1:17" ht="25.5" customHeight="1">
      <c r="A2" s="1193" t="s">
        <v>730</v>
      </c>
      <c r="B2" s="1193"/>
      <c r="C2" s="1193"/>
      <c r="D2" s="1193"/>
      <c r="E2" s="1193"/>
      <c r="F2" s="1193"/>
      <c r="G2" s="1193"/>
      <c r="H2" s="1193"/>
      <c r="I2" s="1193"/>
      <c r="J2" s="1193"/>
      <c r="K2" s="1193"/>
      <c r="L2" s="1193"/>
      <c r="M2" s="1193"/>
      <c r="N2" s="1193"/>
      <c r="O2" s="1193"/>
      <c r="P2" s="1193"/>
      <c r="Q2" s="1193"/>
    </row>
    <row r="3" spans="1:17" s="121" customFormat="1" ht="22.5" customHeight="1" thickBot="1">
      <c r="A3" s="1153" t="s">
        <v>731</v>
      </c>
      <c r="B3" s="1153"/>
      <c r="C3" s="134"/>
      <c r="D3" s="134"/>
      <c r="E3" s="134"/>
      <c r="F3" s="134"/>
      <c r="G3" s="134"/>
      <c r="H3" s="134"/>
      <c r="I3" s="134"/>
      <c r="J3" s="134"/>
      <c r="K3" s="134"/>
      <c r="L3" s="134"/>
      <c r="M3" s="134"/>
      <c r="N3" s="134"/>
      <c r="O3" s="134"/>
      <c r="P3" s="1177" t="s">
        <v>941</v>
      </c>
      <c r="Q3" s="1177"/>
    </row>
    <row r="4" spans="1:17" ht="20.25" customHeight="1" thickTop="1">
      <c r="A4" s="1140" t="s">
        <v>40</v>
      </c>
      <c r="B4" s="1140"/>
      <c r="C4" s="1188" t="s">
        <v>43</v>
      </c>
      <c r="D4" s="1140"/>
      <c r="E4" s="1188" t="s">
        <v>75</v>
      </c>
      <c r="F4" s="1140"/>
      <c r="G4" s="1188" t="s">
        <v>44</v>
      </c>
      <c r="H4" s="1140"/>
      <c r="I4" s="1188" t="s">
        <v>76</v>
      </c>
      <c r="J4" s="1140"/>
      <c r="K4" s="1188" t="s">
        <v>77</v>
      </c>
      <c r="L4" s="1188"/>
      <c r="M4" s="1188" t="s">
        <v>1335</v>
      </c>
      <c r="N4" s="1188"/>
      <c r="O4" s="1188"/>
      <c r="P4" s="1164" t="s">
        <v>168</v>
      </c>
      <c r="Q4" s="1164"/>
    </row>
    <row r="5" spans="1:17" ht="20.25" customHeight="1">
      <c r="A5" s="1141"/>
      <c r="B5" s="1141"/>
      <c r="C5" s="1168" t="s">
        <v>349</v>
      </c>
      <c r="D5" s="1168"/>
      <c r="E5" s="1168" t="s">
        <v>350</v>
      </c>
      <c r="F5" s="1168"/>
      <c r="G5" s="1168" t="s">
        <v>351</v>
      </c>
      <c r="H5" s="1168"/>
      <c r="I5" s="1168" t="s">
        <v>352</v>
      </c>
      <c r="J5" s="1168"/>
      <c r="K5" s="1168" t="s">
        <v>353</v>
      </c>
      <c r="L5" s="1168"/>
      <c r="M5" s="1168" t="s">
        <v>169</v>
      </c>
      <c r="N5" s="1168"/>
      <c r="O5" s="1168"/>
      <c r="P5" s="1165"/>
      <c r="Q5" s="1165"/>
    </row>
    <row r="6" spans="1:17" ht="20.25" customHeight="1">
      <c r="A6" s="1141"/>
      <c r="B6" s="1141"/>
      <c r="C6" s="718" t="s">
        <v>127</v>
      </c>
      <c r="D6" s="718" t="s">
        <v>34</v>
      </c>
      <c r="E6" s="718" t="s">
        <v>127</v>
      </c>
      <c r="F6" s="718" t="s">
        <v>34</v>
      </c>
      <c r="G6" s="718" t="s">
        <v>127</v>
      </c>
      <c r="H6" s="718" t="s">
        <v>34</v>
      </c>
      <c r="I6" s="718" t="s">
        <v>127</v>
      </c>
      <c r="J6" s="718" t="s">
        <v>34</v>
      </c>
      <c r="K6" s="718" t="s">
        <v>127</v>
      </c>
      <c r="L6" s="718" t="s">
        <v>34</v>
      </c>
      <c r="M6" s="718" t="s">
        <v>127</v>
      </c>
      <c r="N6" s="718" t="s">
        <v>34</v>
      </c>
      <c r="O6" s="718" t="s">
        <v>35</v>
      </c>
      <c r="P6" s="1165"/>
      <c r="Q6" s="1165"/>
    </row>
    <row r="7" spans="1:17" ht="20.25" customHeight="1" thickBot="1">
      <c r="A7" s="1142"/>
      <c r="B7" s="1142"/>
      <c r="C7" s="721" t="s">
        <v>173</v>
      </c>
      <c r="D7" s="721" t="s">
        <v>172</v>
      </c>
      <c r="E7" s="721" t="s">
        <v>173</v>
      </c>
      <c r="F7" s="721" t="s">
        <v>172</v>
      </c>
      <c r="G7" s="721" t="s">
        <v>173</v>
      </c>
      <c r="H7" s="721" t="s">
        <v>172</v>
      </c>
      <c r="I7" s="721" t="s">
        <v>173</v>
      </c>
      <c r="J7" s="721" t="s">
        <v>172</v>
      </c>
      <c r="K7" s="721" t="s">
        <v>173</v>
      </c>
      <c r="L7" s="721" t="s">
        <v>172</v>
      </c>
      <c r="M7" s="721" t="s">
        <v>173</v>
      </c>
      <c r="N7" s="721" t="s">
        <v>172</v>
      </c>
      <c r="O7" s="721" t="s">
        <v>169</v>
      </c>
      <c r="P7" s="1166"/>
      <c r="Q7" s="1166"/>
    </row>
    <row r="8" spans="1:17" ht="19.5" customHeight="1">
      <c r="A8" s="1183" t="s">
        <v>52</v>
      </c>
      <c r="B8" s="1183"/>
      <c r="C8" s="718">
        <v>36601</v>
      </c>
      <c r="D8" s="718">
        <v>35440</v>
      </c>
      <c r="E8" s="718">
        <v>13146</v>
      </c>
      <c r="F8" s="718">
        <v>12199</v>
      </c>
      <c r="G8" s="718">
        <v>6716</v>
      </c>
      <c r="H8" s="718">
        <v>6004</v>
      </c>
      <c r="I8" s="718">
        <v>3471</v>
      </c>
      <c r="J8" s="718">
        <v>3201</v>
      </c>
      <c r="K8" s="718">
        <v>787</v>
      </c>
      <c r="L8" s="718">
        <v>708</v>
      </c>
      <c r="M8" s="718">
        <f>SUM(C8,E8,G8,I8,K8)</f>
        <v>60721</v>
      </c>
      <c r="N8" s="718">
        <f>SUM(D8,F8,H8,J8,L8)</f>
        <v>57552</v>
      </c>
      <c r="O8" s="718">
        <f>SUM(M8:N8)</f>
        <v>118273</v>
      </c>
      <c r="P8" s="1197" t="s">
        <v>583</v>
      </c>
      <c r="Q8" s="1197"/>
    </row>
    <row r="9" spans="1:17" ht="19.5" customHeight="1">
      <c r="A9" s="1170" t="s">
        <v>53</v>
      </c>
      <c r="B9" s="1170"/>
      <c r="C9" s="715">
        <v>8478</v>
      </c>
      <c r="D9" s="715">
        <v>8074</v>
      </c>
      <c r="E9" s="715">
        <v>6102</v>
      </c>
      <c r="F9" s="715">
        <v>7318</v>
      </c>
      <c r="G9" s="715">
        <v>5222</v>
      </c>
      <c r="H9" s="715">
        <v>5498</v>
      </c>
      <c r="I9" s="715">
        <v>7668</v>
      </c>
      <c r="J9" s="715">
        <v>3408</v>
      </c>
      <c r="K9" s="715">
        <v>4920</v>
      </c>
      <c r="L9" s="715">
        <v>6074</v>
      </c>
      <c r="M9" s="715">
        <f t="shared" ref="M9:M27" si="0">SUM(C9,E9,G9,I9,K9)</f>
        <v>32390</v>
      </c>
      <c r="N9" s="715">
        <f t="shared" ref="N9:N27" si="1">SUM(D9,F9,H9,J9,L9)</f>
        <v>30372</v>
      </c>
      <c r="O9" s="715">
        <f t="shared" ref="O9:O27" si="2">SUM(M9:N9)</f>
        <v>62762</v>
      </c>
      <c r="P9" s="1159" t="s">
        <v>284</v>
      </c>
      <c r="Q9" s="1159"/>
    </row>
    <row r="10" spans="1:17" ht="19.5" customHeight="1">
      <c r="A10" s="1170" t="s">
        <v>54</v>
      </c>
      <c r="B10" s="1170"/>
      <c r="C10" s="715">
        <v>14159</v>
      </c>
      <c r="D10" s="715">
        <v>13118</v>
      </c>
      <c r="E10" s="715">
        <v>7864</v>
      </c>
      <c r="F10" s="715">
        <v>8161</v>
      </c>
      <c r="G10" s="715">
        <v>1857</v>
      </c>
      <c r="H10" s="715">
        <v>1578</v>
      </c>
      <c r="I10" s="715">
        <v>558</v>
      </c>
      <c r="J10" s="715">
        <v>574</v>
      </c>
      <c r="K10" s="715">
        <v>179</v>
      </c>
      <c r="L10" s="715">
        <v>190</v>
      </c>
      <c r="M10" s="715">
        <f t="shared" si="0"/>
        <v>24617</v>
      </c>
      <c r="N10" s="715">
        <f t="shared" si="1"/>
        <v>23621</v>
      </c>
      <c r="O10" s="715">
        <f t="shared" si="2"/>
        <v>48238</v>
      </c>
      <c r="P10" s="1178" t="s">
        <v>175</v>
      </c>
      <c r="Q10" s="1178"/>
    </row>
    <row r="11" spans="1:17" ht="19.5" customHeight="1">
      <c r="A11" s="1170" t="s">
        <v>55</v>
      </c>
      <c r="B11" s="1170"/>
      <c r="C11" s="715">
        <v>20274</v>
      </c>
      <c r="D11" s="715">
        <v>19911</v>
      </c>
      <c r="E11" s="715">
        <v>4371</v>
      </c>
      <c r="F11" s="715">
        <v>4115</v>
      </c>
      <c r="G11" s="715">
        <v>1542</v>
      </c>
      <c r="H11" s="715">
        <v>1289</v>
      </c>
      <c r="I11" s="715">
        <v>542</v>
      </c>
      <c r="J11" s="715">
        <v>434</v>
      </c>
      <c r="K11" s="715">
        <v>196</v>
      </c>
      <c r="L11" s="715">
        <v>118</v>
      </c>
      <c r="M11" s="715">
        <f t="shared" si="0"/>
        <v>26925</v>
      </c>
      <c r="N11" s="715">
        <f t="shared" si="1"/>
        <v>25867</v>
      </c>
      <c r="O11" s="715">
        <f t="shared" si="2"/>
        <v>52792</v>
      </c>
      <c r="P11" s="1178" t="s">
        <v>676</v>
      </c>
      <c r="Q11" s="1178"/>
    </row>
    <row r="12" spans="1:17" ht="19.5" customHeight="1">
      <c r="A12" s="1189" t="s">
        <v>279</v>
      </c>
      <c r="B12" s="186" t="s">
        <v>250</v>
      </c>
      <c r="C12" s="715">
        <v>16569</v>
      </c>
      <c r="D12" s="715">
        <v>17379</v>
      </c>
      <c r="E12" s="715">
        <v>2373</v>
      </c>
      <c r="F12" s="715">
        <v>1895</v>
      </c>
      <c r="G12" s="715">
        <v>950</v>
      </c>
      <c r="H12" s="715">
        <v>815</v>
      </c>
      <c r="I12" s="715">
        <v>277</v>
      </c>
      <c r="J12" s="715">
        <v>247</v>
      </c>
      <c r="K12" s="715">
        <v>71</v>
      </c>
      <c r="L12" s="715">
        <v>64</v>
      </c>
      <c r="M12" s="715">
        <f t="shared" si="0"/>
        <v>20240</v>
      </c>
      <c r="N12" s="715">
        <f t="shared" si="1"/>
        <v>20400</v>
      </c>
      <c r="O12" s="715">
        <f t="shared" si="2"/>
        <v>40640</v>
      </c>
      <c r="P12" s="399" t="s">
        <v>288</v>
      </c>
      <c r="Q12" s="1220" t="s">
        <v>167</v>
      </c>
    </row>
    <row r="13" spans="1:17" ht="19.5" customHeight="1">
      <c r="A13" s="1189"/>
      <c r="B13" s="186" t="s">
        <v>251</v>
      </c>
      <c r="C13" s="715">
        <v>30621</v>
      </c>
      <c r="D13" s="715">
        <v>31026</v>
      </c>
      <c r="E13" s="715">
        <v>5708</v>
      </c>
      <c r="F13" s="715">
        <v>4815</v>
      </c>
      <c r="G13" s="715">
        <v>2212</v>
      </c>
      <c r="H13" s="715">
        <v>1830</v>
      </c>
      <c r="I13" s="715">
        <v>864</v>
      </c>
      <c r="J13" s="715">
        <v>651</v>
      </c>
      <c r="K13" s="715">
        <v>322</v>
      </c>
      <c r="L13" s="715">
        <v>156</v>
      </c>
      <c r="M13" s="715">
        <f t="shared" si="0"/>
        <v>39727</v>
      </c>
      <c r="N13" s="715">
        <f t="shared" si="1"/>
        <v>38478</v>
      </c>
      <c r="O13" s="715">
        <f t="shared" si="2"/>
        <v>78205</v>
      </c>
      <c r="P13" s="399" t="s">
        <v>289</v>
      </c>
      <c r="Q13" s="1220"/>
    </row>
    <row r="14" spans="1:17" ht="19.5" customHeight="1">
      <c r="A14" s="1189"/>
      <c r="B14" s="186" t="s">
        <v>252</v>
      </c>
      <c r="C14" s="715">
        <v>10301</v>
      </c>
      <c r="D14" s="715">
        <v>9988</v>
      </c>
      <c r="E14" s="715">
        <v>5030</v>
      </c>
      <c r="F14" s="715">
        <v>6126</v>
      </c>
      <c r="G14" s="715">
        <v>1373</v>
      </c>
      <c r="H14" s="715">
        <v>1097</v>
      </c>
      <c r="I14" s="715">
        <v>341</v>
      </c>
      <c r="J14" s="715">
        <v>256</v>
      </c>
      <c r="K14" s="715">
        <v>139</v>
      </c>
      <c r="L14" s="715">
        <v>82</v>
      </c>
      <c r="M14" s="715">
        <f t="shared" si="0"/>
        <v>17184</v>
      </c>
      <c r="N14" s="715">
        <f t="shared" si="1"/>
        <v>17549</v>
      </c>
      <c r="O14" s="715">
        <f t="shared" si="2"/>
        <v>34733</v>
      </c>
      <c r="P14" s="399" t="s">
        <v>290</v>
      </c>
      <c r="Q14" s="1220"/>
    </row>
    <row r="15" spans="1:17" ht="19.5" customHeight="1">
      <c r="A15" s="1189"/>
      <c r="B15" s="186" t="s">
        <v>604</v>
      </c>
      <c r="C15" s="715">
        <v>7806</v>
      </c>
      <c r="D15" s="715">
        <v>7186</v>
      </c>
      <c r="E15" s="715">
        <v>3861</v>
      </c>
      <c r="F15" s="715">
        <v>4224</v>
      </c>
      <c r="G15" s="715">
        <v>900</v>
      </c>
      <c r="H15" s="715">
        <v>801</v>
      </c>
      <c r="I15" s="715">
        <v>340</v>
      </c>
      <c r="J15" s="715">
        <v>251</v>
      </c>
      <c r="K15" s="715">
        <v>147</v>
      </c>
      <c r="L15" s="715">
        <v>103</v>
      </c>
      <c r="M15" s="715">
        <f t="shared" si="0"/>
        <v>13054</v>
      </c>
      <c r="N15" s="715">
        <f t="shared" si="1"/>
        <v>12565</v>
      </c>
      <c r="O15" s="715">
        <f t="shared" si="2"/>
        <v>25619</v>
      </c>
      <c r="P15" s="399" t="s">
        <v>291</v>
      </c>
      <c r="Q15" s="1220"/>
    </row>
    <row r="16" spans="1:17" ht="19.5" customHeight="1">
      <c r="A16" s="1189"/>
      <c r="B16" s="186" t="s">
        <v>605</v>
      </c>
      <c r="C16" s="715">
        <v>19298</v>
      </c>
      <c r="D16" s="715">
        <v>19036</v>
      </c>
      <c r="E16" s="715">
        <v>3179</v>
      </c>
      <c r="F16" s="715">
        <v>2896</v>
      </c>
      <c r="G16" s="715">
        <v>1158</v>
      </c>
      <c r="H16" s="715">
        <v>895</v>
      </c>
      <c r="I16" s="715">
        <v>448</v>
      </c>
      <c r="J16" s="715">
        <v>300</v>
      </c>
      <c r="K16" s="715">
        <v>103</v>
      </c>
      <c r="L16" s="715">
        <v>76</v>
      </c>
      <c r="M16" s="715">
        <f t="shared" si="0"/>
        <v>24186</v>
      </c>
      <c r="N16" s="715">
        <f t="shared" si="1"/>
        <v>23203</v>
      </c>
      <c r="O16" s="715">
        <f t="shared" si="2"/>
        <v>47389</v>
      </c>
      <c r="P16" s="399" t="s">
        <v>292</v>
      </c>
      <c r="Q16" s="1220"/>
    </row>
    <row r="17" spans="1:18" ht="19.5" customHeight="1">
      <c r="A17" s="1189"/>
      <c r="B17" s="186" t="s">
        <v>606</v>
      </c>
      <c r="C17" s="715">
        <v>11576</v>
      </c>
      <c r="D17" s="715">
        <v>10462</v>
      </c>
      <c r="E17" s="715">
        <v>4289</v>
      </c>
      <c r="F17" s="715">
        <v>4920</v>
      </c>
      <c r="G17" s="715">
        <v>990</v>
      </c>
      <c r="H17" s="715">
        <v>869</v>
      </c>
      <c r="I17" s="715">
        <v>345</v>
      </c>
      <c r="J17" s="715">
        <v>277</v>
      </c>
      <c r="K17" s="715">
        <v>87</v>
      </c>
      <c r="L17" s="715">
        <v>76</v>
      </c>
      <c r="M17" s="715">
        <f t="shared" si="0"/>
        <v>17287</v>
      </c>
      <c r="N17" s="715">
        <f t="shared" si="1"/>
        <v>16604</v>
      </c>
      <c r="O17" s="715">
        <f t="shared" si="2"/>
        <v>33891</v>
      </c>
      <c r="P17" s="399" t="s">
        <v>293</v>
      </c>
      <c r="Q17" s="1220"/>
    </row>
    <row r="18" spans="1:18" ht="19.5" customHeight="1">
      <c r="A18" s="1170" t="s">
        <v>63</v>
      </c>
      <c r="B18" s="1170"/>
      <c r="C18" s="715">
        <v>20155</v>
      </c>
      <c r="D18" s="715">
        <v>17231</v>
      </c>
      <c r="E18" s="715">
        <v>9759</v>
      </c>
      <c r="F18" s="715">
        <v>10644</v>
      </c>
      <c r="G18" s="86">
        <v>4279</v>
      </c>
      <c r="H18" s="715">
        <v>4073</v>
      </c>
      <c r="I18" s="715">
        <v>1733</v>
      </c>
      <c r="J18" s="86">
        <v>1737</v>
      </c>
      <c r="K18" s="715">
        <v>633</v>
      </c>
      <c r="L18" s="715">
        <v>723</v>
      </c>
      <c r="M18" s="715">
        <f t="shared" si="0"/>
        <v>36559</v>
      </c>
      <c r="N18" s="715">
        <f t="shared" si="1"/>
        <v>34408</v>
      </c>
      <c r="O18" s="715">
        <f t="shared" si="2"/>
        <v>70967</v>
      </c>
      <c r="P18" s="1178" t="s">
        <v>297</v>
      </c>
      <c r="Q18" s="1178"/>
    </row>
    <row r="19" spans="1:18" ht="19.5" customHeight="1">
      <c r="A19" s="1170" t="s">
        <v>64</v>
      </c>
      <c r="B19" s="1170"/>
      <c r="C19" s="715">
        <v>17861</v>
      </c>
      <c r="D19" s="715">
        <v>16492</v>
      </c>
      <c r="E19" s="715">
        <v>11917</v>
      </c>
      <c r="F19" s="715">
        <v>13147</v>
      </c>
      <c r="G19" s="715">
        <v>3702</v>
      </c>
      <c r="H19" s="715">
        <v>3586</v>
      </c>
      <c r="I19" s="715">
        <v>1654</v>
      </c>
      <c r="J19" s="715">
        <v>1337</v>
      </c>
      <c r="K19" s="715">
        <v>1165</v>
      </c>
      <c r="L19" s="715">
        <v>1054</v>
      </c>
      <c r="M19" s="715">
        <f t="shared" si="0"/>
        <v>36299</v>
      </c>
      <c r="N19" s="715">
        <f t="shared" si="1"/>
        <v>35616</v>
      </c>
      <c r="O19" s="715">
        <f t="shared" si="2"/>
        <v>71915</v>
      </c>
      <c r="P19" s="1178" t="s">
        <v>177</v>
      </c>
      <c r="Q19" s="1178"/>
    </row>
    <row r="20" spans="1:18" ht="19.5" customHeight="1">
      <c r="A20" s="1170" t="s">
        <v>65</v>
      </c>
      <c r="B20" s="1170"/>
      <c r="C20" s="715">
        <v>14892</v>
      </c>
      <c r="D20" s="715">
        <v>14603</v>
      </c>
      <c r="E20" s="715">
        <v>4634</v>
      </c>
      <c r="F20" s="715">
        <v>5056</v>
      </c>
      <c r="G20" s="715">
        <v>1947</v>
      </c>
      <c r="H20" s="715">
        <v>1736</v>
      </c>
      <c r="I20" s="715">
        <v>762</v>
      </c>
      <c r="J20" s="715">
        <v>681</v>
      </c>
      <c r="K20" s="715">
        <v>324</v>
      </c>
      <c r="L20" s="715">
        <v>192</v>
      </c>
      <c r="M20" s="715">
        <f t="shared" si="0"/>
        <v>22559</v>
      </c>
      <c r="N20" s="715">
        <f t="shared" si="1"/>
        <v>22268</v>
      </c>
      <c r="O20" s="715">
        <f t="shared" si="2"/>
        <v>44827</v>
      </c>
      <c r="P20" s="1178" t="s">
        <v>178</v>
      </c>
      <c r="Q20" s="1178"/>
    </row>
    <row r="21" spans="1:18" ht="19.5" customHeight="1">
      <c r="A21" s="1170" t="s">
        <v>66</v>
      </c>
      <c r="B21" s="1170"/>
      <c r="C21" s="715">
        <v>14613</v>
      </c>
      <c r="D21" s="715">
        <v>14812</v>
      </c>
      <c r="E21" s="715">
        <v>5943</v>
      </c>
      <c r="F21" s="715">
        <v>6401</v>
      </c>
      <c r="G21" s="715">
        <v>2551</v>
      </c>
      <c r="H21" s="715">
        <v>2392</v>
      </c>
      <c r="I21" s="715">
        <v>1101</v>
      </c>
      <c r="J21" s="715">
        <v>934</v>
      </c>
      <c r="K21" s="715">
        <v>447</v>
      </c>
      <c r="L21" s="715">
        <v>348</v>
      </c>
      <c r="M21" s="715">
        <f t="shared" si="0"/>
        <v>24655</v>
      </c>
      <c r="N21" s="715">
        <f t="shared" si="1"/>
        <v>24887</v>
      </c>
      <c r="O21" s="715">
        <f t="shared" si="2"/>
        <v>49542</v>
      </c>
      <c r="P21" s="1178" t="s">
        <v>285</v>
      </c>
      <c r="Q21" s="1178"/>
      <c r="R21" s="156"/>
    </row>
    <row r="22" spans="1:18" ht="19.5" customHeight="1">
      <c r="A22" s="1170" t="s">
        <v>133</v>
      </c>
      <c r="B22" s="1170"/>
      <c r="C22" s="715">
        <v>15437</v>
      </c>
      <c r="D22" s="715">
        <v>13209</v>
      </c>
      <c r="E22" s="715">
        <v>5261</v>
      </c>
      <c r="F22" s="715">
        <v>5519</v>
      </c>
      <c r="G22" s="715">
        <v>1699</v>
      </c>
      <c r="H22" s="715">
        <v>1564</v>
      </c>
      <c r="I22" s="715">
        <v>518</v>
      </c>
      <c r="J22" s="715">
        <v>532</v>
      </c>
      <c r="K22" s="715">
        <v>177</v>
      </c>
      <c r="L22" s="715">
        <v>161</v>
      </c>
      <c r="M22" s="715">
        <f t="shared" si="0"/>
        <v>23092</v>
      </c>
      <c r="N22" s="715">
        <f t="shared" si="1"/>
        <v>20985</v>
      </c>
      <c r="O22" s="715">
        <f t="shared" si="2"/>
        <v>44077</v>
      </c>
      <c r="P22" s="1178" t="s">
        <v>853</v>
      </c>
      <c r="Q22" s="1178"/>
    </row>
    <row r="23" spans="1:18" ht="19.5" customHeight="1">
      <c r="A23" s="1170" t="s">
        <v>68</v>
      </c>
      <c r="B23" s="1170"/>
      <c r="C23" s="715">
        <v>8133</v>
      </c>
      <c r="D23" s="715">
        <v>7935</v>
      </c>
      <c r="E23" s="715">
        <v>4485</v>
      </c>
      <c r="F23" s="715">
        <v>4239</v>
      </c>
      <c r="G23" s="715">
        <v>1588</v>
      </c>
      <c r="H23" s="715">
        <v>1336</v>
      </c>
      <c r="I23" s="715">
        <v>608</v>
      </c>
      <c r="J23" s="715">
        <v>400</v>
      </c>
      <c r="K23" s="715">
        <v>287</v>
      </c>
      <c r="L23" s="715">
        <v>135</v>
      </c>
      <c r="M23" s="715">
        <f t="shared" si="0"/>
        <v>15101</v>
      </c>
      <c r="N23" s="715">
        <f t="shared" si="1"/>
        <v>14045</v>
      </c>
      <c r="O23" s="715">
        <f t="shared" si="2"/>
        <v>29146</v>
      </c>
      <c r="P23" s="1178" t="s">
        <v>287</v>
      </c>
      <c r="Q23" s="1178"/>
    </row>
    <row r="24" spans="1:18" ht="19.5" customHeight="1">
      <c r="A24" s="1170" t="s">
        <v>69</v>
      </c>
      <c r="B24" s="1170"/>
      <c r="C24" s="715">
        <v>13632</v>
      </c>
      <c r="D24" s="715">
        <v>12196</v>
      </c>
      <c r="E24" s="715">
        <v>7499</v>
      </c>
      <c r="F24" s="715">
        <v>7352</v>
      </c>
      <c r="G24" s="715">
        <v>2678</v>
      </c>
      <c r="H24" s="715">
        <v>2235</v>
      </c>
      <c r="I24" s="715">
        <v>1121</v>
      </c>
      <c r="J24" s="715">
        <v>804</v>
      </c>
      <c r="K24" s="715">
        <v>432</v>
      </c>
      <c r="L24" s="715">
        <v>261</v>
      </c>
      <c r="M24" s="715">
        <f t="shared" si="0"/>
        <v>25362</v>
      </c>
      <c r="N24" s="715">
        <f t="shared" si="1"/>
        <v>22848</v>
      </c>
      <c r="O24" s="715">
        <f t="shared" si="2"/>
        <v>48210</v>
      </c>
      <c r="P24" s="1178" t="s">
        <v>182</v>
      </c>
      <c r="Q24" s="1178"/>
    </row>
    <row r="25" spans="1:18" ht="19.5" customHeight="1">
      <c r="A25" s="1170" t="s">
        <v>70</v>
      </c>
      <c r="B25" s="1170"/>
      <c r="C25" s="715">
        <v>17981</v>
      </c>
      <c r="D25" s="715">
        <v>14742</v>
      </c>
      <c r="E25" s="715">
        <v>12752</v>
      </c>
      <c r="F25" s="715">
        <v>13644</v>
      </c>
      <c r="G25" s="715">
        <v>4549</v>
      </c>
      <c r="H25" s="715">
        <v>4391</v>
      </c>
      <c r="I25" s="715">
        <v>1694</v>
      </c>
      <c r="J25" s="715">
        <v>1462</v>
      </c>
      <c r="K25" s="715">
        <v>1203</v>
      </c>
      <c r="L25" s="715">
        <v>955</v>
      </c>
      <c r="M25" s="715">
        <f t="shared" si="0"/>
        <v>38179</v>
      </c>
      <c r="N25" s="715">
        <f t="shared" si="1"/>
        <v>35194</v>
      </c>
      <c r="O25" s="715">
        <f t="shared" si="2"/>
        <v>73373</v>
      </c>
      <c r="P25" s="1178" t="s">
        <v>183</v>
      </c>
      <c r="Q25" s="1178"/>
    </row>
    <row r="26" spans="1:18" ht="19.5" customHeight="1">
      <c r="A26" s="1170" t="s">
        <v>71</v>
      </c>
      <c r="B26" s="1170"/>
      <c r="C26" s="715">
        <v>15123</v>
      </c>
      <c r="D26" s="715">
        <v>11142</v>
      </c>
      <c r="E26" s="715">
        <v>7207</v>
      </c>
      <c r="F26" s="715">
        <v>6230</v>
      </c>
      <c r="G26" s="715">
        <v>3975</v>
      </c>
      <c r="H26" s="715">
        <v>1998</v>
      </c>
      <c r="I26" s="715">
        <v>2619</v>
      </c>
      <c r="J26" s="715">
        <v>1210</v>
      </c>
      <c r="K26" s="715">
        <v>784</v>
      </c>
      <c r="L26" s="715">
        <v>171</v>
      </c>
      <c r="M26" s="715">
        <f t="shared" si="0"/>
        <v>29708</v>
      </c>
      <c r="N26" s="715">
        <f t="shared" si="1"/>
        <v>20751</v>
      </c>
      <c r="O26" s="715">
        <f t="shared" si="2"/>
        <v>50459</v>
      </c>
      <c r="P26" s="1178" t="s">
        <v>671</v>
      </c>
      <c r="Q26" s="1178"/>
    </row>
    <row r="27" spans="1:18" ht="19.5" customHeight="1" thickBot="1">
      <c r="A27" s="1191" t="s">
        <v>72</v>
      </c>
      <c r="B27" s="1191"/>
      <c r="C27" s="718">
        <v>28606</v>
      </c>
      <c r="D27" s="718">
        <v>26992</v>
      </c>
      <c r="E27" s="718">
        <v>13244</v>
      </c>
      <c r="F27" s="718">
        <v>16930</v>
      </c>
      <c r="G27" s="718">
        <v>3964</v>
      </c>
      <c r="H27" s="718">
        <v>3791</v>
      </c>
      <c r="I27" s="718">
        <v>1351</v>
      </c>
      <c r="J27" s="718">
        <v>995</v>
      </c>
      <c r="K27" s="718">
        <v>451</v>
      </c>
      <c r="L27" s="718">
        <v>342</v>
      </c>
      <c r="M27" s="718">
        <f t="shared" si="0"/>
        <v>47616</v>
      </c>
      <c r="N27" s="718">
        <f t="shared" si="1"/>
        <v>49050</v>
      </c>
      <c r="O27" s="718">
        <f t="shared" si="2"/>
        <v>96666</v>
      </c>
      <c r="P27" s="1267" t="s">
        <v>327</v>
      </c>
      <c r="Q27" s="1267"/>
    </row>
    <row r="28" spans="1:18" ht="19.5" customHeight="1" thickBot="1">
      <c r="A28" s="1174" t="s">
        <v>32</v>
      </c>
      <c r="B28" s="1174"/>
      <c r="C28" s="720">
        <f>SUM(C8:C27)</f>
        <v>342116</v>
      </c>
      <c r="D28" s="720">
        <f t="shared" ref="D28:O28" si="3">SUM(D8:D27)</f>
        <v>320974</v>
      </c>
      <c r="E28" s="720">
        <f t="shared" si="3"/>
        <v>138624</v>
      </c>
      <c r="F28" s="720">
        <f t="shared" si="3"/>
        <v>145831</v>
      </c>
      <c r="G28" s="720">
        <f t="shared" si="3"/>
        <v>53852</v>
      </c>
      <c r="H28" s="720">
        <f t="shared" si="3"/>
        <v>47778</v>
      </c>
      <c r="I28" s="720">
        <f t="shared" si="3"/>
        <v>28015</v>
      </c>
      <c r="J28" s="720">
        <f t="shared" si="3"/>
        <v>19691</v>
      </c>
      <c r="K28" s="720">
        <f t="shared" si="3"/>
        <v>12854</v>
      </c>
      <c r="L28" s="720">
        <f t="shared" si="3"/>
        <v>11989</v>
      </c>
      <c r="M28" s="720">
        <f t="shared" si="3"/>
        <v>575461</v>
      </c>
      <c r="N28" s="720">
        <f t="shared" si="3"/>
        <v>546263</v>
      </c>
      <c r="O28" s="720">
        <f t="shared" si="3"/>
        <v>1121724</v>
      </c>
      <c r="P28" s="1175" t="s">
        <v>169</v>
      </c>
      <c r="Q28" s="1175"/>
    </row>
    <row r="29" spans="1:18" ht="13.5" thickTop="1">
      <c r="C29" s="336"/>
      <c r="D29" s="336"/>
      <c r="E29" s="336"/>
      <c r="F29" s="336"/>
      <c r="G29" s="336"/>
      <c r="H29" s="336"/>
      <c r="I29" s="336"/>
      <c r="J29" s="336"/>
      <c r="K29" s="336"/>
      <c r="L29" s="336"/>
      <c r="M29" s="336"/>
      <c r="N29" s="336"/>
      <c r="O29" s="336"/>
      <c r="P29" s="331"/>
      <c r="Q29" s="331"/>
    </row>
    <row r="30" spans="1:18">
      <c r="C30" s="336"/>
      <c r="D30" s="336"/>
      <c r="E30" s="336"/>
      <c r="F30" s="336"/>
      <c r="G30" s="336"/>
      <c r="H30" s="336"/>
      <c r="I30" s="336"/>
      <c r="J30" s="336"/>
      <c r="K30" s="336"/>
      <c r="L30" s="336"/>
      <c r="M30" s="336"/>
      <c r="N30" s="336"/>
      <c r="O30" s="336"/>
    </row>
    <row r="31" spans="1:18">
      <c r="C31" s="336"/>
      <c r="D31" s="336"/>
      <c r="E31" s="336"/>
      <c r="F31" s="336"/>
      <c r="G31" s="336"/>
      <c r="H31" s="336"/>
      <c r="I31" s="336"/>
      <c r="J31" s="336"/>
      <c r="K31" s="336"/>
      <c r="L31" s="336"/>
      <c r="M31" s="336"/>
      <c r="N31" s="336"/>
      <c r="O31" s="336"/>
    </row>
    <row r="32" spans="1:18">
      <c r="C32" s="336"/>
      <c r="D32" s="336"/>
      <c r="E32" s="336"/>
      <c r="F32" s="336"/>
      <c r="G32" s="336"/>
      <c r="H32" s="336"/>
      <c r="I32" s="336"/>
      <c r="J32" s="336"/>
      <c r="K32" s="336"/>
      <c r="L32" s="336"/>
      <c r="M32" s="336"/>
      <c r="N32" s="336"/>
      <c r="O32" s="336"/>
    </row>
    <row r="33" spans="3:15">
      <c r="C33" s="336"/>
      <c r="D33" s="336"/>
      <c r="E33" s="336"/>
      <c r="F33" s="336"/>
      <c r="G33" s="336"/>
      <c r="H33" s="336"/>
      <c r="I33" s="336"/>
      <c r="J33" s="336"/>
      <c r="K33" s="336"/>
      <c r="L33" s="336"/>
      <c r="M33" s="336"/>
      <c r="N33" s="336"/>
      <c r="O33" s="336"/>
    </row>
    <row r="34" spans="3:15">
      <c r="C34" s="336"/>
      <c r="D34" s="336"/>
      <c r="E34" s="336"/>
      <c r="F34" s="336"/>
      <c r="G34" s="336"/>
      <c r="H34" s="336"/>
      <c r="I34" s="336"/>
      <c r="J34" s="336"/>
      <c r="K34" s="336"/>
      <c r="L34" s="336"/>
      <c r="M34" s="336"/>
      <c r="N34" s="336"/>
      <c r="O34" s="336"/>
    </row>
    <row r="35" spans="3:15">
      <c r="C35" s="336"/>
      <c r="D35" s="336"/>
      <c r="E35" s="336"/>
      <c r="F35" s="336"/>
      <c r="G35" s="336"/>
      <c r="H35" s="336"/>
      <c r="I35" s="336"/>
      <c r="J35" s="336"/>
      <c r="K35" s="336"/>
      <c r="L35" s="336"/>
      <c r="M35" s="336"/>
      <c r="N35" s="336"/>
      <c r="O35" s="336"/>
    </row>
    <row r="36" spans="3:15">
      <c r="C36" s="336"/>
      <c r="D36" s="336"/>
      <c r="E36" s="336"/>
      <c r="F36" s="336"/>
      <c r="G36" s="336"/>
      <c r="H36" s="336"/>
      <c r="I36" s="336"/>
      <c r="J36" s="336"/>
      <c r="K36" s="336"/>
      <c r="L36" s="336"/>
      <c r="M36" s="336"/>
      <c r="N36" s="336"/>
      <c r="O36" s="336"/>
    </row>
    <row r="37" spans="3:15">
      <c r="C37" s="336"/>
      <c r="D37" s="336"/>
      <c r="E37" s="336"/>
      <c r="F37" s="336"/>
      <c r="G37" s="336"/>
      <c r="H37" s="336"/>
      <c r="I37" s="336"/>
      <c r="J37" s="336"/>
      <c r="K37" s="336"/>
      <c r="L37" s="336"/>
      <c r="M37" s="336"/>
      <c r="N37" s="336"/>
      <c r="O37" s="336"/>
    </row>
    <row r="38" spans="3:15">
      <c r="C38" s="336"/>
      <c r="D38" s="336"/>
      <c r="E38" s="336"/>
      <c r="F38" s="336"/>
      <c r="G38" s="336"/>
      <c r="H38" s="336"/>
      <c r="I38" s="336"/>
      <c r="J38" s="336"/>
      <c r="K38" s="336"/>
      <c r="L38" s="336"/>
      <c r="M38" s="336"/>
      <c r="N38" s="336"/>
      <c r="O38" s="336"/>
    </row>
    <row r="39" spans="3:15">
      <c r="C39" s="336"/>
      <c r="D39" s="336"/>
      <c r="E39" s="336"/>
      <c r="F39" s="336"/>
      <c r="G39" s="336"/>
      <c r="H39" s="336"/>
      <c r="I39" s="336"/>
      <c r="J39" s="336"/>
      <c r="K39" s="336"/>
      <c r="L39" s="336"/>
      <c r="M39" s="336"/>
      <c r="N39" s="336"/>
      <c r="O39" s="336"/>
    </row>
    <row r="112" spans="3:14">
      <c r="C112" s="142"/>
      <c r="D112" s="142"/>
      <c r="E112" s="142"/>
      <c r="F112" s="142"/>
      <c r="G112" s="142"/>
      <c r="H112" s="142"/>
      <c r="I112" s="142"/>
      <c r="J112" s="142"/>
      <c r="K112" s="142"/>
      <c r="L112" s="142"/>
      <c r="M112" s="142"/>
      <c r="N112" s="142"/>
    </row>
    <row r="113" spans="3:14">
      <c r="C113" s="142"/>
      <c r="D113" s="142"/>
      <c r="E113" s="142"/>
      <c r="F113" s="142"/>
      <c r="G113" s="142"/>
      <c r="H113" s="142"/>
      <c r="I113" s="142"/>
      <c r="J113" s="142"/>
      <c r="K113" s="142"/>
      <c r="L113" s="142"/>
      <c r="M113" s="142"/>
      <c r="N113" s="142"/>
    </row>
    <row r="114" spans="3:14">
      <c r="C114" s="142"/>
      <c r="D114" s="142"/>
      <c r="E114" s="142"/>
      <c r="F114" s="142"/>
      <c r="G114" s="142"/>
      <c r="H114" s="142"/>
      <c r="I114" s="142"/>
      <c r="J114" s="142"/>
      <c r="K114" s="142"/>
      <c r="L114" s="142"/>
      <c r="M114" s="142"/>
      <c r="N114" s="142"/>
    </row>
    <row r="115" spans="3:14">
      <c r="C115" s="142"/>
      <c r="D115" s="142"/>
      <c r="E115" s="142"/>
      <c r="F115" s="142"/>
      <c r="G115" s="142"/>
      <c r="H115" s="142"/>
      <c r="I115" s="142"/>
      <c r="J115" s="142"/>
      <c r="K115" s="142"/>
      <c r="L115" s="142"/>
      <c r="M115" s="142"/>
      <c r="N115" s="142"/>
    </row>
  </sheetData>
  <protectedRanges>
    <protectedRange sqref="D18:L18" name="نطاق1"/>
  </protectedRanges>
  <mergeCells count="50">
    <mergeCell ref="A1:Q1"/>
    <mergeCell ref="A2:Q2"/>
    <mergeCell ref="A8:B8"/>
    <mergeCell ref="A20:B20"/>
    <mergeCell ref="P20:Q20"/>
    <mergeCell ref="K5:L5"/>
    <mergeCell ref="P19:Q19"/>
    <mergeCell ref="A9:B9"/>
    <mergeCell ref="P9:Q9"/>
    <mergeCell ref="A10:B10"/>
    <mergeCell ref="P10:Q10"/>
    <mergeCell ref="A11:B11"/>
    <mergeCell ref="P11:Q11"/>
    <mergeCell ref="P8:Q8"/>
    <mergeCell ref="A12:A17"/>
    <mergeCell ref="Q12:Q17"/>
    <mergeCell ref="A28:B28"/>
    <mergeCell ref="P28:Q28"/>
    <mergeCell ref="A23:B23"/>
    <mergeCell ref="P23:Q23"/>
    <mergeCell ref="A24:B24"/>
    <mergeCell ref="P24:Q24"/>
    <mergeCell ref="A25:B25"/>
    <mergeCell ref="P25:Q25"/>
    <mergeCell ref="A26:B26"/>
    <mergeCell ref="P26:Q26"/>
    <mergeCell ref="A27:B27"/>
    <mergeCell ref="P27:Q27"/>
    <mergeCell ref="A21:B21"/>
    <mergeCell ref="P21:Q21"/>
    <mergeCell ref="A22:B22"/>
    <mergeCell ref="P22:Q22"/>
    <mergeCell ref="I5:J5"/>
    <mergeCell ref="A18:B18"/>
    <mergeCell ref="P18:Q18"/>
    <mergeCell ref="A19:B19"/>
    <mergeCell ref="M5:O5"/>
    <mergeCell ref="A3:B3"/>
    <mergeCell ref="P3:Q3"/>
    <mergeCell ref="A4:B7"/>
    <mergeCell ref="C4:D4"/>
    <mergeCell ref="E4:F4"/>
    <mergeCell ref="G4:H4"/>
    <mergeCell ref="I4:J4"/>
    <mergeCell ref="K4:L4"/>
    <mergeCell ref="M4:O4"/>
    <mergeCell ref="P4:Q7"/>
    <mergeCell ref="C5:D5"/>
    <mergeCell ref="E5:F5"/>
    <mergeCell ref="G5:H5"/>
  </mergeCells>
  <printOptions horizontalCentered="1"/>
  <pageMargins left="1" right="1" top="1" bottom="1" header="1" footer="1"/>
  <pageSetup paperSize="9" scale="80" firstPageNumber="42" orientation="landscape" useFirstPageNumber="1"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9" tint="-0.499984740745262"/>
  </sheetPr>
  <dimension ref="A1:S103"/>
  <sheetViews>
    <sheetView rightToLeft="1" view="pageBreakPreview" topLeftCell="A55" zoomScale="75" zoomScaleNormal="75" zoomScaleSheetLayoutView="75" workbookViewId="0">
      <selection activeCell="U83" sqref="U83"/>
    </sheetView>
  </sheetViews>
  <sheetFormatPr defaultRowHeight="12.75"/>
  <cols>
    <col min="1" max="1" width="4" style="82" customWidth="1"/>
    <col min="2" max="2" width="10.140625" style="82" customWidth="1"/>
    <col min="3" max="3" width="9.85546875" style="82" customWidth="1"/>
    <col min="4" max="4" width="10.85546875" style="82" customWidth="1"/>
    <col min="5" max="5" width="9.85546875" style="82" customWidth="1"/>
    <col min="6" max="6" width="9" style="82" customWidth="1"/>
    <col min="7" max="7" width="7.7109375" style="82" customWidth="1"/>
    <col min="8" max="8" width="8.28515625" style="82" customWidth="1"/>
    <col min="9" max="9" width="8.7109375" style="82" customWidth="1"/>
    <col min="10" max="10" width="8.140625" style="82" customWidth="1"/>
    <col min="11" max="11" width="7.85546875" style="82" customWidth="1"/>
    <col min="12" max="12" width="9.7109375" style="82" customWidth="1"/>
    <col min="13" max="14" width="10.5703125" style="82" customWidth="1"/>
    <col min="15" max="15" width="10.7109375" style="82" customWidth="1"/>
    <col min="16" max="16" width="16" style="82" customWidth="1"/>
    <col min="17" max="17" width="4.42578125" style="121" customWidth="1"/>
    <col min="18" max="16384" width="9.140625" style="82"/>
  </cols>
  <sheetData>
    <row r="1" spans="1:17" ht="26.25" customHeight="1">
      <c r="A1" s="1205" t="s">
        <v>1227</v>
      </c>
      <c r="B1" s="1205"/>
      <c r="C1" s="1205"/>
      <c r="D1" s="1205"/>
      <c r="E1" s="1205"/>
      <c r="F1" s="1205"/>
      <c r="G1" s="1205"/>
      <c r="H1" s="1205"/>
      <c r="I1" s="1205"/>
      <c r="J1" s="1205"/>
      <c r="K1" s="1205"/>
      <c r="L1" s="1205"/>
      <c r="M1" s="1205"/>
      <c r="N1" s="1205"/>
      <c r="O1" s="1205"/>
      <c r="P1" s="1205"/>
      <c r="Q1" s="1205"/>
    </row>
    <row r="2" spans="1:17" ht="21" customHeight="1">
      <c r="A2" s="1206" t="s">
        <v>734</v>
      </c>
      <c r="B2" s="1206"/>
      <c r="C2" s="1206"/>
      <c r="D2" s="1206"/>
      <c r="E2" s="1206"/>
      <c r="F2" s="1206"/>
      <c r="G2" s="1206"/>
      <c r="H2" s="1206"/>
      <c r="I2" s="1206"/>
      <c r="J2" s="1206"/>
      <c r="K2" s="1206"/>
      <c r="L2" s="1206"/>
      <c r="M2" s="1206"/>
      <c r="N2" s="1206"/>
      <c r="O2" s="1206"/>
      <c r="P2" s="1206"/>
      <c r="Q2" s="1206"/>
    </row>
    <row r="3" spans="1:17" ht="26.25" customHeight="1" thickBot="1">
      <c r="A3" s="1176" t="s">
        <v>1010</v>
      </c>
      <c r="B3" s="1176"/>
      <c r="C3" s="1176"/>
      <c r="D3" s="184"/>
      <c r="E3" s="184"/>
      <c r="F3" s="184"/>
      <c r="G3" s="184"/>
      <c r="H3" s="184"/>
      <c r="I3" s="184"/>
      <c r="J3" s="184"/>
      <c r="K3" s="184"/>
      <c r="L3" s="184"/>
      <c r="M3" s="184"/>
      <c r="N3" s="184"/>
      <c r="O3" s="184"/>
      <c r="P3" s="1154" t="s">
        <v>942</v>
      </c>
      <c r="Q3" s="1154"/>
    </row>
    <row r="4" spans="1:17" ht="20.25" customHeight="1" thickTop="1">
      <c r="A4" s="1140" t="s">
        <v>40</v>
      </c>
      <c r="B4" s="1140"/>
      <c r="C4" s="1188" t="s">
        <v>73</v>
      </c>
      <c r="D4" s="1140"/>
      <c r="E4" s="1188" t="s">
        <v>44</v>
      </c>
      <c r="F4" s="1140"/>
      <c r="G4" s="1188" t="s">
        <v>74</v>
      </c>
      <c r="H4" s="1140"/>
      <c r="I4" s="1188" t="s">
        <v>78</v>
      </c>
      <c r="J4" s="1140"/>
      <c r="K4" s="1188" t="s">
        <v>79</v>
      </c>
      <c r="L4" s="1188"/>
      <c r="M4" s="1188" t="s">
        <v>1337</v>
      </c>
      <c r="N4" s="1188"/>
      <c r="O4" s="1188"/>
      <c r="P4" s="1164" t="s">
        <v>168</v>
      </c>
      <c r="Q4" s="1164"/>
    </row>
    <row r="5" spans="1:17" ht="20.25" customHeight="1">
      <c r="A5" s="1141"/>
      <c r="B5" s="1141"/>
      <c r="C5" s="1168" t="s">
        <v>201</v>
      </c>
      <c r="D5" s="1165"/>
      <c r="E5" s="1168" t="s">
        <v>202</v>
      </c>
      <c r="F5" s="1165"/>
      <c r="G5" s="1168" t="s">
        <v>217</v>
      </c>
      <c r="H5" s="1165"/>
      <c r="I5" s="1168" t="s">
        <v>204</v>
      </c>
      <c r="J5" s="1165"/>
      <c r="K5" s="1168" t="s">
        <v>205</v>
      </c>
      <c r="L5" s="1165"/>
      <c r="M5" s="1168" t="s">
        <v>169</v>
      </c>
      <c r="N5" s="1168"/>
      <c r="O5" s="1168"/>
      <c r="P5" s="1165"/>
      <c r="Q5" s="1165"/>
    </row>
    <row r="6" spans="1:17" ht="17.25" customHeight="1">
      <c r="A6" s="1141"/>
      <c r="B6" s="1141"/>
      <c r="C6" s="718" t="s">
        <v>127</v>
      </c>
      <c r="D6" s="718" t="s">
        <v>34</v>
      </c>
      <c r="E6" s="718" t="s">
        <v>127</v>
      </c>
      <c r="F6" s="718" t="s">
        <v>34</v>
      </c>
      <c r="G6" s="718" t="s">
        <v>127</v>
      </c>
      <c r="H6" s="718" t="s">
        <v>34</v>
      </c>
      <c r="I6" s="718" t="s">
        <v>127</v>
      </c>
      <c r="J6" s="718" t="s">
        <v>34</v>
      </c>
      <c r="K6" s="718" t="s">
        <v>127</v>
      </c>
      <c r="L6" s="718" t="s">
        <v>34</v>
      </c>
      <c r="M6" s="718" t="s">
        <v>127</v>
      </c>
      <c r="N6" s="718" t="s">
        <v>34</v>
      </c>
      <c r="O6" s="718" t="s">
        <v>35</v>
      </c>
      <c r="P6" s="1165"/>
      <c r="Q6" s="1165"/>
    </row>
    <row r="7" spans="1:17" ht="17.25" customHeight="1" thickBot="1">
      <c r="A7" s="1142"/>
      <c r="B7" s="1142"/>
      <c r="C7" s="721" t="s">
        <v>173</v>
      </c>
      <c r="D7" s="721" t="s">
        <v>172</v>
      </c>
      <c r="E7" s="721" t="s">
        <v>173</v>
      </c>
      <c r="F7" s="721" t="s">
        <v>172</v>
      </c>
      <c r="G7" s="721" t="s">
        <v>173</v>
      </c>
      <c r="H7" s="721" t="s">
        <v>172</v>
      </c>
      <c r="I7" s="721" t="s">
        <v>173</v>
      </c>
      <c r="J7" s="721" t="s">
        <v>172</v>
      </c>
      <c r="K7" s="721" t="s">
        <v>173</v>
      </c>
      <c r="L7" s="721" t="s">
        <v>172</v>
      </c>
      <c r="M7" s="721" t="s">
        <v>173</v>
      </c>
      <c r="N7" s="721" t="s">
        <v>172</v>
      </c>
      <c r="O7" s="721" t="s">
        <v>169</v>
      </c>
      <c r="P7" s="1166"/>
      <c r="Q7" s="1166"/>
    </row>
    <row r="8" spans="1:17" ht="19.5" customHeight="1">
      <c r="A8" s="1183" t="s">
        <v>52</v>
      </c>
      <c r="B8" s="1183"/>
      <c r="C8" s="718">
        <v>32146</v>
      </c>
      <c r="D8" s="718">
        <v>30971</v>
      </c>
      <c r="E8" s="718">
        <v>13313</v>
      </c>
      <c r="F8" s="718">
        <v>12769</v>
      </c>
      <c r="G8" s="718">
        <v>6825</v>
      </c>
      <c r="H8" s="718">
        <v>6338</v>
      </c>
      <c r="I8" s="718">
        <v>3050</v>
      </c>
      <c r="J8" s="718">
        <v>2463</v>
      </c>
      <c r="K8" s="718">
        <v>886</v>
      </c>
      <c r="L8" s="718">
        <v>709</v>
      </c>
      <c r="M8" s="718">
        <f>SUM(C8,E8,G8,I8,K8)</f>
        <v>56220</v>
      </c>
      <c r="N8" s="718">
        <f>SUM(D8,F8,H8,J8,L8)</f>
        <v>53250</v>
      </c>
      <c r="O8" s="718">
        <f>SUM(M8:N8)</f>
        <v>109470</v>
      </c>
      <c r="P8" s="1197" t="s">
        <v>583</v>
      </c>
      <c r="Q8" s="1197"/>
    </row>
    <row r="9" spans="1:17" ht="19.5" customHeight="1">
      <c r="A9" s="1170" t="s">
        <v>53</v>
      </c>
      <c r="B9" s="1170"/>
      <c r="C9" s="715">
        <v>7424</v>
      </c>
      <c r="D9" s="715">
        <v>8393</v>
      </c>
      <c r="E9" s="715">
        <v>4790</v>
      </c>
      <c r="F9" s="715">
        <v>3902</v>
      </c>
      <c r="G9" s="715">
        <v>7032</v>
      </c>
      <c r="H9" s="715">
        <v>5501</v>
      </c>
      <c r="I9" s="715">
        <v>6945</v>
      </c>
      <c r="J9" s="715">
        <v>6320</v>
      </c>
      <c r="K9" s="715">
        <v>5297</v>
      </c>
      <c r="L9" s="715">
        <v>4779</v>
      </c>
      <c r="M9" s="715">
        <f t="shared" ref="M9:M27" si="0">SUM(C9,E9,G9,I9,K9)</f>
        <v>31488</v>
      </c>
      <c r="N9" s="715">
        <f t="shared" ref="N9:N27" si="1">SUM(D9,F9,H9,J9,L9)</f>
        <v>28895</v>
      </c>
      <c r="O9" s="715">
        <f t="shared" ref="O9:O27" si="2">SUM(M9:N9)</f>
        <v>60383</v>
      </c>
      <c r="P9" s="1159" t="s">
        <v>284</v>
      </c>
      <c r="Q9" s="1159"/>
    </row>
    <row r="10" spans="1:17" ht="19.5" customHeight="1">
      <c r="A10" s="1170" t="s">
        <v>54</v>
      </c>
      <c r="B10" s="1170"/>
      <c r="C10" s="715">
        <v>13201</v>
      </c>
      <c r="D10" s="715">
        <v>12537</v>
      </c>
      <c r="E10" s="715">
        <v>8412</v>
      </c>
      <c r="F10" s="715">
        <v>8079</v>
      </c>
      <c r="G10" s="715">
        <v>2226</v>
      </c>
      <c r="H10" s="715">
        <v>1897</v>
      </c>
      <c r="I10" s="715">
        <v>796</v>
      </c>
      <c r="J10" s="715">
        <v>753</v>
      </c>
      <c r="K10" s="715">
        <v>219</v>
      </c>
      <c r="L10" s="715">
        <v>165</v>
      </c>
      <c r="M10" s="715">
        <f t="shared" si="0"/>
        <v>24854</v>
      </c>
      <c r="N10" s="715">
        <f t="shared" si="1"/>
        <v>23431</v>
      </c>
      <c r="O10" s="715">
        <f t="shared" si="2"/>
        <v>48285</v>
      </c>
      <c r="P10" s="1178" t="s">
        <v>175</v>
      </c>
      <c r="Q10" s="1178"/>
    </row>
    <row r="11" spans="1:17" ht="19.5" customHeight="1">
      <c r="A11" s="1170" t="s">
        <v>55</v>
      </c>
      <c r="B11" s="1170"/>
      <c r="C11" s="715">
        <v>20002</v>
      </c>
      <c r="D11" s="715">
        <v>19826</v>
      </c>
      <c r="E11" s="715">
        <v>4446</v>
      </c>
      <c r="F11" s="715">
        <v>3838</v>
      </c>
      <c r="G11" s="715">
        <v>1849</v>
      </c>
      <c r="H11" s="715">
        <v>1472</v>
      </c>
      <c r="I11" s="715">
        <v>651</v>
      </c>
      <c r="J11" s="715">
        <v>462</v>
      </c>
      <c r="K11" s="715">
        <v>304</v>
      </c>
      <c r="L11" s="715">
        <v>128</v>
      </c>
      <c r="M11" s="715">
        <f t="shared" si="0"/>
        <v>27252</v>
      </c>
      <c r="N11" s="715">
        <f t="shared" si="1"/>
        <v>25726</v>
      </c>
      <c r="O11" s="715">
        <f t="shared" si="2"/>
        <v>52978</v>
      </c>
      <c r="P11" s="1178" t="s">
        <v>176</v>
      </c>
      <c r="Q11" s="1178"/>
    </row>
    <row r="12" spans="1:17" ht="19.5" customHeight="1">
      <c r="A12" s="1189" t="s">
        <v>279</v>
      </c>
      <c r="B12" s="186" t="s">
        <v>250</v>
      </c>
      <c r="C12" s="715">
        <v>16327</v>
      </c>
      <c r="D12" s="715">
        <v>17359</v>
      </c>
      <c r="E12" s="715">
        <v>2365</v>
      </c>
      <c r="F12" s="715">
        <v>1990</v>
      </c>
      <c r="G12" s="715">
        <v>1014</v>
      </c>
      <c r="H12" s="715">
        <v>798</v>
      </c>
      <c r="I12" s="715">
        <v>381</v>
      </c>
      <c r="J12" s="715">
        <v>226</v>
      </c>
      <c r="K12" s="715">
        <v>108</v>
      </c>
      <c r="L12" s="715">
        <v>62</v>
      </c>
      <c r="M12" s="715">
        <f t="shared" si="0"/>
        <v>20195</v>
      </c>
      <c r="N12" s="715">
        <f t="shared" si="1"/>
        <v>20435</v>
      </c>
      <c r="O12" s="715">
        <f t="shared" si="2"/>
        <v>40630</v>
      </c>
      <c r="P12" s="399" t="s">
        <v>288</v>
      </c>
      <c r="Q12" s="1220" t="s">
        <v>167</v>
      </c>
    </row>
    <row r="13" spans="1:17" ht="19.5" customHeight="1">
      <c r="A13" s="1189"/>
      <c r="B13" s="186" t="s">
        <v>251</v>
      </c>
      <c r="C13" s="715">
        <v>30957</v>
      </c>
      <c r="D13" s="715">
        <v>30268</v>
      </c>
      <c r="E13" s="715">
        <v>5179</v>
      </c>
      <c r="F13" s="715">
        <v>4504</v>
      </c>
      <c r="G13" s="715">
        <v>2210</v>
      </c>
      <c r="H13" s="715">
        <v>1838</v>
      </c>
      <c r="I13" s="715">
        <v>943</v>
      </c>
      <c r="J13" s="715">
        <v>734</v>
      </c>
      <c r="K13" s="715">
        <v>333</v>
      </c>
      <c r="L13" s="715">
        <v>201</v>
      </c>
      <c r="M13" s="715">
        <f t="shared" si="0"/>
        <v>39622</v>
      </c>
      <c r="N13" s="715">
        <f t="shared" si="1"/>
        <v>37545</v>
      </c>
      <c r="O13" s="715">
        <f t="shared" si="2"/>
        <v>77167</v>
      </c>
      <c r="P13" s="399" t="s">
        <v>289</v>
      </c>
      <c r="Q13" s="1220"/>
    </row>
    <row r="14" spans="1:17" ht="19.5" customHeight="1">
      <c r="A14" s="1189"/>
      <c r="B14" s="186" t="s">
        <v>252</v>
      </c>
      <c r="C14" s="715">
        <v>10081</v>
      </c>
      <c r="D14" s="715">
        <v>9364</v>
      </c>
      <c r="E14" s="715">
        <v>5399</v>
      </c>
      <c r="F14" s="715">
        <v>6080</v>
      </c>
      <c r="G14" s="715">
        <v>1485</v>
      </c>
      <c r="H14" s="715">
        <v>1410</v>
      </c>
      <c r="I14" s="715">
        <v>487</v>
      </c>
      <c r="J14" s="715">
        <v>360</v>
      </c>
      <c r="K14" s="715">
        <v>214</v>
      </c>
      <c r="L14" s="715">
        <v>118</v>
      </c>
      <c r="M14" s="715">
        <f t="shared" si="0"/>
        <v>17666</v>
      </c>
      <c r="N14" s="715">
        <f t="shared" si="1"/>
        <v>17332</v>
      </c>
      <c r="O14" s="715">
        <f t="shared" si="2"/>
        <v>34998</v>
      </c>
      <c r="P14" s="399" t="s">
        <v>290</v>
      </c>
      <c r="Q14" s="1220"/>
    </row>
    <row r="15" spans="1:17" ht="19.5" customHeight="1">
      <c r="A15" s="1189"/>
      <c r="B15" s="186" t="s">
        <v>604</v>
      </c>
      <c r="C15" s="715">
        <v>7840</v>
      </c>
      <c r="D15" s="715">
        <v>7246</v>
      </c>
      <c r="E15" s="715">
        <v>4064</v>
      </c>
      <c r="F15" s="715">
        <v>4218</v>
      </c>
      <c r="G15" s="715">
        <v>934</v>
      </c>
      <c r="H15" s="715">
        <v>815</v>
      </c>
      <c r="I15" s="715">
        <v>373</v>
      </c>
      <c r="J15" s="715">
        <v>277</v>
      </c>
      <c r="K15" s="715">
        <v>166</v>
      </c>
      <c r="L15" s="715">
        <v>116</v>
      </c>
      <c r="M15" s="715">
        <f t="shared" si="0"/>
        <v>13377</v>
      </c>
      <c r="N15" s="715">
        <f t="shared" si="1"/>
        <v>12672</v>
      </c>
      <c r="O15" s="715">
        <f t="shared" si="2"/>
        <v>26049</v>
      </c>
      <c r="P15" s="399" t="s">
        <v>291</v>
      </c>
      <c r="Q15" s="1220"/>
    </row>
    <row r="16" spans="1:17" ht="19.5" customHeight="1">
      <c r="A16" s="1189"/>
      <c r="B16" s="186" t="s">
        <v>605</v>
      </c>
      <c r="C16" s="715">
        <v>20050</v>
      </c>
      <c r="D16" s="715">
        <v>19641</v>
      </c>
      <c r="E16" s="715">
        <v>3257</v>
      </c>
      <c r="F16" s="715">
        <v>2641</v>
      </c>
      <c r="G16" s="715">
        <v>1313</v>
      </c>
      <c r="H16" s="715">
        <v>1062</v>
      </c>
      <c r="I16" s="715">
        <v>523</v>
      </c>
      <c r="J16" s="715">
        <v>371</v>
      </c>
      <c r="K16" s="715">
        <v>159</v>
      </c>
      <c r="L16" s="715">
        <v>136</v>
      </c>
      <c r="M16" s="715">
        <f t="shared" si="0"/>
        <v>25302</v>
      </c>
      <c r="N16" s="715">
        <f t="shared" si="1"/>
        <v>23851</v>
      </c>
      <c r="O16" s="715">
        <f t="shared" si="2"/>
        <v>49153</v>
      </c>
      <c r="P16" s="399" t="s">
        <v>292</v>
      </c>
      <c r="Q16" s="1220"/>
    </row>
    <row r="17" spans="1:19" ht="19.5" customHeight="1">
      <c r="A17" s="1189"/>
      <c r="B17" s="186" t="s">
        <v>606</v>
      </c>
      <c r="C17" s="715">
        <v>11498</v>
      </c>
      <c r="D17" s="715">
        <v>10425</v>
      </c>
      <c r="E17" s="715">
        <v>4481</v>
      </c>
      <c r="F17" s="715">
        <v>4904</v>
      </c>
      <c r="G17" s="715">
        <v>1139</v>
      </c>
      <c r="H17" s="715">
        <v>1177</v>
      </c>
      <c r="I17" s="715">
        <v>401</v>
      </c>
      <c r="J17" s="715">
        <v>369</v>
      </c>
      <c r="K17" s="715">
        <v>164</v>
      </c>
      <c r="L17" s="715">
        <v>99</v>
      </c>
      <c r="M17" s="715">
        <f t="shared" si="0"/>
        <v>17683</v>
      </c>
      <c r="N17" s="715">
        <f t="shared" si="1"/>
        <v>16974</v>
      </c>
      <c r="O17" s="715">
        <f t="shared" si="2"/>
        <v>34657</v>
      </c>
      <c r="P17" s="399" t="s">
        <v>293</v>
      </c>
      <c r="Q17" s="1220"/>
    </row>
    <row r="18" spans="1:19" ht="19.5" customHeight="1">
      <c r="A18" s="1170" t="s">
        <v>63</v>
      </c>
      <c r="B18" s="1170"/>
      <c r="C18" s="715">
        <v>19278</v>
      </c>
      <c r="D18" s="715">
        <v>16848</v>
      </c>
      <c r="E18" s="715">
        <v>10695</v>
      </c>
      <c r="F18" s="715">
        <v>11051</v>
      </c>
      <c r="G18" s="715">
        <v>4592</v>
      </c>
      <c r="H18" s="715">
        <v>4680</v>
      </c>
      <c r="I18" s="86">
        <v>2001</v>
      </c>
      <c r="J18" s="715">
        <v>2059</v>
      </c>
      <c r="K18" s="715">
        <v>938</v>
      </c>
      <c r="L18" s="86">
        <v>1037</v>
      </c>
      <c r="M18" s="715">
        <f t="shared" si="0"/>
        <v>37504</v>
      </c>
      <c r="N18" s="715">
        <f t="shared" si="1"/>
        <v>35675</v>
      </c>
      <c r="O18" s="715">
        <f t="shared" si="2"/>
        <v>73179</v>
      </c>
      <c r="P18" s="1178" t="s">
        <v>297</v>
      </c>
      <c r="Q18" s="1178"/>
    </row>
    <row r="19" spans="1:19" ht="19.5" customHeight="1">
      <c r="A19" s="1170" t="s">
        <v>64</v>
      </c>
      <c r="B19" s="1170"/>
      <c r="C19" s="715">
        <v>12962</v>
      </c>
      <c r="D19" s="715">
        <v>15389</v>
      </c>
      <c r="E19" s="715">
        <v>15650</v>
      </c>
      <c r="F19" s="715">
        <v>12035</v>
      </c>
      <c r="G19" s="715">
        <v>3916</v>
      </c>
      <c r="H19" s="715">
        <v>3728</v>
      </c>
      <c r="I19" s="715">
        <v>1991</v>
      </c>
      <c r="J19" s="715">
        <v>1630</v>
      </c>
      <c r="K19" s="715">
        <v>1486</v>
      </c>
      <c r="L19" s="715">
        <v>1144</v>
      </c>
      <c r="M19" s="715">
        <f t="shared" si="0"/>
        <v>36005</v>
      </c>
      <c r="N19" s="715">
        <f t="shared" si="1"/>
        <v>33926</v>
      </c>
      <c r="O19" s="715">
        <f t="shared" si="2"/>
        <v>69931</v>
      </c>
      <c r="P19" s="1178" t="s">
        <v>177</v>
      </c>
      <c r="Q19" s="1178"/>
      <c r="R19" s="156"/>
      <c r="S19" s="156"/>
    </row>
    <row r="20" spans="1:19" ht="19.5" customHeight="1">
      <c r="A20" s="1170" t="s">
        <v>65</v>
      </c>
      <c r="B20" s="1170"/>
      <c r="C20" s="715">
        <v>14891</v>
      </c>
      <c r="D20" s="715">
        <v>13988</v>
      </c>
      <c r="E20" s="715">
        <v>4461</v>
      </c>
      <c r="F20" s="715">
        <v>4505</v>
      </c>
      <c r="G20" s="715">
        <v>2060</v>
      </c>
      <c r="H20" s="715">
        <v>1827</v>
      </c>
      <c r="I20" s="715">
        <v>1104</v>
      </c>
      <c r="J20" s="715">
        <v>779</v>
      </c>
      <c r="K20" s="715">
        <v>580</v>
      </c>
      <c r="L20" s="715">
        <v>428</v>
      </c>
      <c r="M20" s="715">
        <f t="shared" si="0"/>
        <v>23096</v>
      </c>
      <c r="N20" s="715">
        <f t="shared" si="1"/>
        <v>21527</v>
      </c>
      <c r="O20" s="715">
        <f t="shared" si="2"/>
        <v>44623</v>
      </c>
      <c r="P20" s="1178" t="s">
        <v>178</v>
      </c>
      <c r="Q20" s="1178"/>
    </row>
    <row r="21" spans="1:19" ht="19.5" customHeight="1">
      <c r="A21" s="1170" t="s">
        <v>66</v>
      </c>
      <c r="B21" s="1170"/>
      <c r="C21" s="715">
        <v>14426</v>
      </c>
      <c r="D21" s="715">
        <v>14199</v>
      </c>
      <c r="E21" s="715">
        <v>5788</v>
      </c>
      <c r="F21" s="715">
        <v>6153</v>
      </c>
      <c r="G21" s="715">
        <v>2623</v>
      </c>
      <c r="H21" s="715">
        <v>2370</v>
      </c>
      <c r="I21" s="715">
        <v>1342</v>
      </c>
      <c r="J21" s="715">
        <v>1079</v>
      </c>
      <c r="K21" s="715">
        <v>635</v>
      </c>
      <c r="L21" s="715">
        <v>341</v>
      </c>
      <c r="M21" s="715">
        <f t="shared" si="0"/>
        <v>24814</v>
      </c>
      <c r="N21" s="715">
        <f t="shared" si="1"/>
        <v>24142</v>
      </c>
      <c r="O21" s="715">
        <f t="shared" si="2"/>
        <v>48956</v>
      </c>
      <c r="P21" s="1178" t="s">
        <v>285</v>
      </c>
      <c r="Q21" s="1178"/>
    </row>
    <row r="22" spans="1:19" ht="19.5" customHeight="1">
      <c r="A22" s="1170" t="s">
        <v>133</v>
      </c>
      <c r="B22" s="1170"/>
      <c r="C22" s="715">
        <v>14690</v>
      </c>
      <c r="D22" s="715">
        <v>12788</v>
      </c>
      <c r="E22" s="715">
        <v>4863</v>
      </c>
      <c r="F22" s="715">
        <v>4941</v>
      </c>
      <c r="G22" s="715">
        <v>1844</v>
      </c>
      <c r="H22" s="715">
        <v>1721</v>
      </c>
      <c r="I22" s="715">
        <v>672</v>
      </c>
      <c r="J22" s="715">
        <v>584</v>
      </c>
      <c r="K22" s="715">
        <v>311</v>
      </c>
      <c r="L22" s="715">
        <v>247</v>
      </c>
      <c r="M22" s="715">
        <f t="shared" si="0"/>
        <v>22380</v>
      </c>
      <c r="N22" s="715">
        <f t="shared" si="1"/>
        <v>20281</v>
      </c>
      <c r="O22" s="715">
        <f t="shared" si="2"/>
        <v>42661</v>
      </c>
      <c r="P22" s="1178" t="s">
        <v>853</v>
      </c>
      <c r="Q22" s="1178"/>
    </row>
    <row r="23" spans="1:19" ht="19.5" customHeight="1">
      <c r="A23" s="1170" t="s">
        <v>68</v>
      </c>
      <c r="B23" s="1170"/>
      <c r="C23" s="715">
        <v>7895</v>
      </c>
      <c r="D23" s="715">
        <v>7232</v>
      </c>
      <c r="E23" s="715">
        <v>4600</v>
      </c>
      <c r="F23" s="715">
        <v>4335</v>
      </c>
      <c r="G23" s="715">
        <v>1769</v>
      </c>
      <c r="H23" s="715">
        <v>1504</v>
      </c>
      <c r="I23" s="715">
        <v>826</v>
      </c>
      <c r="J23" s="715">
        <v>543</v>
      </c>
      <c r="K23" s="715">
        <v>426</v>
      </c>
      <c r="L23" s="715">
        <v>163</v>
      </c>
      <c r="M23" s="715">
        <f t="shared" si="0"/>
        <v>15516</v>
      </c>
      <c r="N23" s="715">
        <f t="shared" si="1"/>
        <v>13777</v>
      </c>
      <c r="O23" s="715">
        <f t="shared" si="2"/>
        <v>29293</v>
      </c>
      <c r="P23" s="1178" t="s">
        <v>287</v>
      </c>
      <c r="Q23" s="1178"/>
    </row>
    <row r="24" spans="1:19" ht="19.5" customHeight="1">
      <c r="A24" s="1170" t="s">
        <v>69</v>
      </c>
      <c r="B24" s="1170"/>
      <c r="C24" s="715">
        <v>12981</v>
      </c>
      <c r="D24" s="715">
        <v>10629</v>
      </c>
      <c r="E24" s="715">
        <v>6813</v>
      </c>
      <c r="F24" s="715">
        <v>7102</v>
      </c>
      <c r="G24" s="715">
        <v>2820</v>
      </c>
      <c r="H24" s="715">
        <v>2219</v>
      </c>
      <c r="I24" s="715">
        <v>1116</v>
      </c>
      <c r="J24" s="715">
        <v>841</v>
      </c>
      <c r="K24" s="715">
        <v>635</v>
      </c>
      <c r="L24" s="715">
        <v>252</v>
      </c>
      <c r="M24" s="715">
        <f t="shared" si="0"/>
        <v>24365</v>
      </c>
      <c r="N24" s="715">
        <f t="shared" si="1"/>
        <v>21043</v>
      </c>
      <c r="O24" s="715">
        <f t="shared" si="2"/>
        <v>45408</v>
      </c>
      <c r="P24" s="1178" t="s">
        <v>182</v>
      </c>
      <c r="Q24" s="1178"/>
    </row>
    <row r="25" spans="1:19" ht="19.5" customHeight="1">
      <c r="A25" s="1170" t="s">
        <v>70</v>
      </c>
      <c r="B25" s="1170"/>
      <c r="C25" s="715">
        <v>16318</v>
      </c>
      <c r="D25" s="715">
        <v>13794</v>
      </c>
      <c r="E25" s="715">
        <v>12021</v>
      </c>
      <c r="F25" s="715">
        <v>12905</v>
      </c>
      <c r="G25" s="715">
        <v>4516</v>
      </c>
      <c r="H25" s="715">
        <v>4253</v>
      </c>
      <c r="I25" s="715">
        <v>2117</v>
      </c>
      <c r="J25" s="715">
        <v>1788</v>
      </c>
      <c r="K25" s="715">
        <v>2136</v>
      </c>
      <c r="L25" s="715">
        <v>1608</v>
      </c>
      <c r="M25" s="715">
        <f t="shared" si="0"/>
        <v>37108</v>
      </c>
      <c r="N25" s="715">
        <f t="shared" si="1"/>
        <v>34348</v>
      </c>
      <c r="O25" s="715">
        <f t="shared" si="2"/>
        <v>71456</v>
      </c>
      <c r="P25" s="1178" t="s">
        <v>183</v>
      </c>
      <c r="Q25" s="1178"/>
    </row>
    <row r="26" spans="1:19" ht="19.5" customHeight="1">
      <c r="A26" s="1170" t="s">
        <v>71</v>
      </c>
      <c r="B26" s="1170"/>
      <c r="C26" s="715">
        <v>12185</v>
      </c>
      <c r="D26" s="715">
        <v>8538</v>
      </c>
      <c r="E26" s="715">
        <v>6272</v>
      </c>
      <c r="F26" s="715">
        <v>5376</v>
      </c>
      <c r="G26" s="715">
        <v>2933</v>
      </c>
      <c r="H26" s="715">
        <v>1705</v>
      </c>
      <c r="I26" s="715">
        <v>1042</v>
      </c>
      <c r="J26" s="715">
        <v>1197</v>
      </c>
      <c r="K26" s="715">
        <v>487</v>
      </c>
      <c r="L26" s="715">
        <v>299</v>
      </c>
      <c r="M26" s="715">
        <f t="shared" si="0"/>
        <v>22919</v>
      </c>
      <c r="N26" s="715">
        <f t="shared" si="1"/>
        <v>17115</v>
      </c>
      <c r="O26" s="715">
        <f t="shared" si="2"/>
        <v>40034</v>
      </c>
      <c r="P26" s="1178" t="s">
        <v>671</v>
      </c>
      <c r="Q26" s="1178"/>
    </row>
    <row r="27" spans="1:19" ht="19.5" customHeight="1" thickBot="1">
      <c r="A27" s="1191" t="s">
        <v>72</v>
      </c>
      <c r="B27" s="1191"/>
      <c r="C27" s="718">
        <v>26977</v>
      </c>
      <c r="D27" s="718">
        <v>25910</v>
      </c>
      <c r="E27" s="718">
        <v>13058</v>
      </c>
      <c r="F27" s="718">
        <v>16210</v>
      </c>
      <c r="G27" s="718">
        <v>4672</v>
      </c>
      <c r="H27" s="718">
        <v>4274</v>
      </c>
      <c r="I27" s="718">
        <v>1669</v>
      </c>
      <c r="J27" s="718">
        <v>1427</v>
      </c>
      <c r="K27" s="718">
        <v>760</v>
      </c>
      <c r="L27" s="718">
        <v>411</v>
      </c>
      <c r="M27" s="718">
        <f t="shared" si="0"/>
        <v>47136</v>
      </c>
      <c r="N27" s="718">
        <f t="shared" si="1"/>
        <v>48232</v>
      </c>
      <c r="O27" s="718">
        <f t="shared" si="2"/>
        <v>95368</v>
      </c>
      <c r="P27" s="1267" t="s">
        <v>327</v>
      </c>
      <c r="Q27" s="1267"/>
    </row>
    <row r="28" spans="1:19" ht="19.5" customHeight="1" thickBot="1">
      <c r="A28" s="1174" t="s">
        <v>32</v>
      </c>
      <c r="B28" s="1174"/>
      <c r="C28" s="720">
        <f>SUM(C8:C27)</f>
        <v>322129</v>
      </c>
      <c r="D28" s="720">
        <f t="shared" ref="D28:O28" si="3">SUM(D8:D27)</f>
        <v>305345</v>
      </c>
      <c r="E28" s="720">
        <f t="shared" si="3"/>
        <v>139927</v>
      </c>
      <c r="F28" s="720">
        <f t="shared" si="3"/>
        <v>137538</v>
      </c>
      <c r="G28" s="720">
        <f t="shared" si="3"/>
        <v>57772</v>
      </c>
      <c r="H28" s="720">
        <f t="shared" si="3"/>
        <v>50589</v>
      </c>
      <c r="I28" s="720">
        <f t="shared" si="3"/>
        <v>28430</v>
      </c>
      <c r="J28" s="720">
        <f t="shared" si="3"/>
        <v>24262</v>
      </c>
      <c r="K28" s="720">
        <f t="shared" si="3"/>
        <v>16244</v>
      </c>
      <c r="L28" s="720">
        <f t="shared" si="3"/>
        <v>12443</v>
      </c>
      <c r="M28" s="720">
        <f t="shared" si="3"/>
        <v>564502</v>
      </c>
      <c r="N28" s="720">
        <f t="shared" si="3"/>
        <v>530177</v>
      </c>
      <c r="O28" s="720">
        <f t="shared" si="3"/>
        <v>1094679</v>
      </c>
      <c r="P28" s="1175" t="s">
        <v>169</v>
      </c>
      <c r="Q28" s="1175"/>
      <c r="S28" s="82" t="s">
        <v>305</v>
      </c>
    </row>
    <row r="29" spans="1:19" ht="9" customHeight="1" thickTop="1">
      <c r="A29" s="184"/>
      <c r="B29" s="184"/>
      <c r="C29" s="184"/>
      <c r="D29" s="184"/>
      <c r="E29" s="184"/>
      <c r="F29" s="184"/>
      <c r="G29" s="184"/>
      <c r="H29" s="184"/>
      <c r="I29" s="184"/>
      <c r="J29" s="184"/>
      <c r="K29" s="184"/>
      <c r="L29" s="184"/>
      <c r="M29" s="184"/>
      <c r="N29" s="184"/>
      <c r="O29" s="184"/>
      <c r="P29" s="187"/>
      <c r="Q29" s="187"/>
    </row>
    <row r="30" spans="1:19" ht="9" customHeight="1">
      <c r="A30" s="640"/>
      <c r="B30" s="640"/>
      <c r="C30" s="640"/>
      <c r="D30" s="640"/>
      <c r="E30" s="640"/>
      <c r="F30" s="640"/>
      <c r="G30" s="640"/>
      <c r="H30" s="640"/>
      <c r="I30" s="640"/>
      <c r="J30" s="640"/>
      <c r="K30" s="640"/>
      <c r="L30" s="640"/>
      <c r="M30" s="640"/>
      <c r="N30" s="640"/>
      <c r="O30" s="640"/>
      <c r="P30" s="647"/>
      <c r="Q30" s="647"/>
    </row>
    <row r="31" spans="1:19" ht="9" customHeight="1">
      <c r="A31" s="640"/>
      <c r="B31" s="640"/>
      <c r="C31" s="640"/>
      <c r="D31" s="640"/>
      <c r="E31" s="640"/>
      <c r="F31" s="640"/>
      <c r="G31" s="640"/>
      <c r="H31" s="640"/>
      <c r="I31" s="640"/>
      <c r="J31" s="640"/>
      <c r="K31" s="640"/>
      <c r="L31" s="640"/>
      <c r="M31" s="640"/>
      <c r="N31" s="640"/>
      <c r="O31" s="640"/>
      <c r="P31" s="647"/>
      <c r="Q31" s="647"/>
    </row>
    <row r="32" spans="1:19" ht="27.75" customHeight="1">
      <c r="A32" s="1152" t="s">
        <v>1228</v>
      </c>
      <c r="B32" s="1152"/>
      <c r="C32" s="1152"/>
      <c r="D32" s="1152"/>
      <c r="E32" s="1152"/>
      <c r="F32" s="1152"/>
      <c r="G32" s="1152"/>
      <c r="H32" s="1152"/>
      <c r="I32" s="1152"/>
      <c r="J32" s="1152"/>
      <c r="K32" s="1152"/>
      <c r="L32" s="1152"/>
      <c r="M32" s="1152"/>
      <c r="N32" s="1152"/>
      <c r="O32" s="1152"/>
      <c r="P32" s="1152"/>
      <c r="Q32" s="1152"/>
    </row>
    <row r="33" spans="1:17" ht="21" customHeight="1">
      <c r="A33" s="1206" t="s">
        <v>735</v>
      </c>
      <c r="B33" s="1206"/>
      <c r="C33" s="1206"/>
      <c r="D33" s="1206"/>
      <c r="E33" s="1206"/>
      <c r="F33" s="1206"/>
      <c r="G33" s="1206"/>
      <c r="H33" s="1206"/>
      <c r="I33" s="1206"/>
      <c r="J33" s="1206"/>
      <c r="K33" s="1206"/>
      <c r="L33" s="1206"/>
      <c r="M33" s="1206"/>
      <c r="N33" s="1206"/>
      <c r="O33" s="1206"/>
      <c r="P33" s="1206"/>
      <c r="Q33" s="1206"/>
    </row>
    <row r="34" spans="1:17" ht="21.75" customHeight="1" thickBot="1">
      <c r="A34" s="1176" t="s">
        <v>1011</v>
      </c>
      <c r="B34" s="1176"/>
      <c r="C34" s="1176"/>
      <c r="D34" s="184"/>
      <c r="E34" s="184"/>
      <c r="F34" s="184"/>
      <c r="G34" s="184"/>
      <c r="H34" s="184"/>
      <c r="I34" s="184"/>
      <c r="J34" s="184"/>
      <c r="K34" s="184"/>
      <c r="L34" s="184"/>
      <c r="M34" s="184"/>
      <c r="N34" s="184"/>
      <c r="O34" s="184"/>
      <c r="P34" s="1154" t="s">
        <v>738</v>
      </c>
      <c r="Q34" s="1154"/>
    </row>
    <row r="35" spans="1:17" ht="20.100000000000001" customHeight="1" thickTop="1">
      <c r="A35" s="1140" t="s">
        <v>40</v>
      </c>
      <c r="B35" s="1140"/>
      <c r="C35" s="1188" t="s">
        <v>44</v>
      </c>
      <c r="D35" s="1140"/>
      <c r="E35" s="1188" t="s">
        <v>74</v>
      </c>
      <c r="F35" s="1140"/>
      <c r="G35" s="1188" t="s">
        <v>80</v>
      </c>
      <c r="H35" s="1140"/>
      <c r="I35" s="1188" t="s">
        <v>81</v>
      </c>
      <c r="J35" s="1140"/>
      <c r="K35" s="1188" t="s">
        <v>82</v>
      </c>
      <c r="L35" s="1188"/>
      <c r="M35" s="1188" t="s">
        <v>1335</v>
      </c>
      <c r="N35" s="1188"/>
      <c r="O35" s="1188"/>
      <c r="P35" s="1164" t="s">
        <v>168</v>
      </c>
      <c r="Q35" s="1164"/>
    </row>
    <row r="36" spans="1:17" ht="20.100000000000001" customHeight="1">
      <c r="A36" s="1141"/>
      <c r="B36" s="1141"/>
      <c r="C36" s="1168" t="s">
        <v>202</v>
      </c>
      <c r="D36" s="1168"/>
      <c r="E36" s="1168" t="s">
        <v>203</v>
      </c>
      <c r="F36" s="1168"/>
      <c r="G36" s="1168" t="s">
        <v>204</v>
      </c>
      <c r="H36" s="1168"/>
      <c r="I36" s="1168" t="s">
        <v>205</v>
      </c>
      <c r="J36" s="1168"/>
      <c r="K36" s="1168" t="s">
        <v>206</v>
      </c>
      <c r="L36" s="1168"/>
      <c r="M36" s="379"/>
      <c r="N36" s="379" t="s">
        <v>169</v>
      </c>
      <c r="O36" s="379"/>
      <c r="P36" s="1165"/>
      <c r="Q36" s="1165"/>
    </row>
    <row r="37" spans="1:17" ht="17.25" customHeight="1">
      <c r="A37" s="1141"/>
      <c r="B37" s="1141"/>
      <c r="C37" s="718" t="s">
        <v>127</v>
      </c>
      <c r="D37" s="718" t="s">
        <v>34</v>
      </c>
      <c r="E37" s="718" t="s">
        <v>127</v>
      </c>
      <c r="F37" s="718" t="s">
        <v>34</v>
      </c>
      <c r="G37" s="718" t="s">
        <v>127</v>
      </c>
      <c r="H37" s="718" t="s">
        <v>34</v>
      </c>
      <c r="I37" s="718" t="s">
        <v>127</v>
      </c>
      <c r="J37" s="718" t="s">
        <v>34</v>
      </c>
      <c r="K37" s="718" t="s">
        <v>127</v>
      </c>
      <c r="L37" s="718" t="s">
        <v>34</v>
      </c>
      <c r="M37" s="718" t="s">
        <v>127</v>
      </c>
      <c r="N37" s="718" t="s">
        <v>34</v>
      </c>
      <c r="O37" s="1031" t="s">
        <v>35</v>
      </c>
      <c r="P37" s="1165"/>
      <c r="Q37" s="1165"/>
    </row>
    <row r="38" spans="1:17" ht="20.100000000000001" customHeight="1" thickBot="1">
      <c r="A38" s="1142"/>
      <c r="B38" s="1142"/>
      <c r="C38" s="721" t="s">
        <v>173</v>
      </c>
      <c r="D38" s="721" t="s">
        <v>172</v>
      </c>
      <c r="E38" s="721" t="s">
        <v>173</v>
      </c>
      <c r="F38" s="721" t="s">
        <v>172</v>
      </c>
      <c r="G38" s="721" t="s">
        <v>173</v>
      </c>
      <c r="H38" s="721" t="s">
        <v>172</v>
      </c>
      <c r="I38" s="721" t="s">
        <v>173</v>
      </c>
      <c r="J38" s="721" t="s">
        <v>172</v>
      </c>
      <c r="K38" s="721" t="s">
        <v>173</v>
      </c>
      <c r="L38" s="721" t="s">
        <v>172</v>
      </c>
      <c r="M38" s="721" t="s">
        <v>173</v>
      </c>
      <c r="N38" s="721" t="s">
        <v>172</v>
      </c>
      <c r="O38" s="721" t="s">
        <v>169</v>
      </c>
      <c r="P38" s="1166"/>
      <c r="Q38" s="1166"/>
    </row>
    <row r="39" spans="1:17" ht="20.100000000000001" customHeight="1">
      <c r="A39" s="1183" t="s">
        <v>52</v>
      </c>
      <c r="B39" s="1183"/>
      <c r="C39" s="381">
        <v>26832</v>
      </c>
      <c r="D39" s="381">
        <v>25249</v>
      </c>
      <c r="E39" s="381">
        <v>12286</v>
      </c>
      <c r="F39" s="381">
        <v>11768</v>
      </c>
      <c r="G39" s="381">
        <v>6984</v>
      </c>
      <c r="H39" s="381">
        <v>6025</v>
      </c>
      <c r="I39" s="381">
        <v>2556</v>
      </c>
      <c r="J39" s="381">
        <v>2017</v>
      </c>
      <c r="K39" s="381">
        <v>988</v>
      </c>
      <c r="L39" s="381">
        <v>660</v>
      </c>
      <c r="M39" s="381">
        <f>SUM(C39,E39,G39,I39,K39)</f>
        <v>49646</v>
      </c>
      <c r="N39" s="381">
        <f>SUM(D39,F39,H39,J39,L39)</f>
        <v>45719</v>
      </c>
      <c r="O39" s="381">
        <f>SUM(M39:N39)</f>
        <v>95365</v>
      </c>
      <c r="P39" s="1197" t="s">
        <v>583</v>
      </c>
      <c r="Q39" s="1197"/>
    </row>
    <row r="40" spans="1:17" ht="20.100000000000001" customHeight="1">
      <c r="A40" s="1170" t="s">
        <v>53</v>
      </c>
      <c r="B40" s="1170"/>
      <c r="C40" s="75">
        <v>7360</v>
      </c>
      <c r="D40" s="75">
        <v>7589</v>
      </c>
      <c r="E40" s="75">
        <v>7111</v>
      </c>
      <c r="F40" s="75">
        <v>7009</v>
      </c>
      <c r="G40" s="75">
        <v>5112</v>
      </c>
      <c r="H40" s="75">
        <v>5417</v>
      </c>
      <c r="I40" s="75">
        <v>5461</v>
      </c>
      <c r="J40" s="75">
        <v>4013</v>
      </c>
      <c r="K40" s="75">
        <v>6261</v>
      </c>
      <c r="L40" s="75">
        <v>4382</v>
      </c>
      <c r="M40" s="380">
        <f t="shared" ref="M40:M58" si="4">SUM(C40,E40,G40,I40,K40)</f>
        <v>31305</v>
      </c>
      <c r="N40" s="380">
        <f t="shared" ref="N40:N58" si="5">SUM(D40,F40,H40,J40,L40)</f>
        <v>28410</v>
      </c>
      <c r="O40" s="380">
        <f t="shared" ref="O40:O58" si="6">SUM(M40:N40)</f>
        <v>59715</v>
      </c>
      <c r="P40" s="1159" t="s">
        <v>284</v>
      </c>
      <c r="Q40" s="1159"/>
    </row>
    <row r="41" spans="1:17" ht="20.100000000000001" customHeight="1">
      <c r="A41" s="1170" t="s">
        <v>54</v>
      </c>
      <c r="B41" s="1170"/>
      <c r="C41" s="75">
        <v>11223</v>
      </c>
      <c r="D41" s="75">
        <v>10646</v>
      </c>
      <c r="E41" s="75">
        <v>7668</v>
      </c>
      <c r="F41" s="75">
        <v>7241</v>
      </c>
      <c r="G41" s="75">
        <v>2428</v>
      </c>
      <c r="H41" s="75">
        <v>1969</v>
      </c>
      <c r="I41" s="75">
        <v>835</v>
      </c>
      <c r="J41" s="75">
        <v>702</v>
      </c>
      <c r="K41" s="75">
        <v>295</v>
      </c>
      <c r="L41" s="75">
        <v>208</v>
      </c>
      <c r="M41" s="380">
        <f t="shared" si="4"/>
        <v>22449</v>
      </c>
      <c r="N41" s="380">
        <f t="shared" si="5"/>
        <v>20766</v>
      </c>
      <c r="O41" s="380">
        <f t="shared" si="6"/>
        <v>43215</v>
      </c>
      <c r="P41" s="1178" t="s">
        <v>175</v>
      </c>
      <c r="Q41" s="1178"/>
    </row>
    <row r="42" spans="1:17" ht="20.100000000000001" customHeight="1">
      <c r="A42" s="1170" t="s">
        <v>55</v>
      </c>
      <c r="B42" s="1170"/>
      <c r="C42" s="75">
        <v>19359</v>
      </c>
      <c r="D42" s="75">
        <v>18949</v>
      </c>
      <c r="E42" s="75">
        <v>4364</v>
      </c>
      <c r="F42" s="75">
        <v>3823</v>
      </c>
      <c r="G42" s="75">
        <v>1987</v>
      </c>
      <c r="H42" s="75">
        <v>1609</v>
      </c>
      <c r="I42" s="75">
        <v>893</v>
      </c>
      <c r="J42" s="75">
        <v>539</v>
      </c>
      <c r="K42" s="75">
        <v>465</v>
      </c>
      <c r="L42" s="75">
        <v>159</v>
      </c>
      <c r="M42" s="380">
        <f t="shared" si="4"/>
        <v>27068</v>
      </c>
      <c r="N42" s="380">
        <f t="shared" si="5"/>
        <v>25079</v>
      </c>
      <c r="O42" s="380">
        <f t="shared" si="6"/>
        <v>52147</v>
      </c>
      <c r="P42" s="1178" t="s">
        <v>176</v>
      </c>
      <c r="Q42" s="1178"/>
    </row>
    <row r="43" spans="1:17" ht="20.100000000000001" customHeight="1">
      <c r="A43" s="1189" t="s">
        <v>279</v>
      </c>
      <c r="B43" s="186" t="s">
        <v>250</v>
      </c>
      <c r="C43" s="75">
        <v>15916</v>
      </c>
      <c r="D43" s="75">
        <v>16914</v>
      </c>
      <c r="E43" s="75">
        <v>2542</v>
      </c>
      <c r="F43" s="75">
        <v>1928</v>
      </c>
      <c r="G43" s="75">
        <v>1198</v>
      </c>
      <c r="H43" s="75">
        <v>1003</v>
      </c>
      <c r="I43" s="75">
        <v>454</v>
      </c>
      <c r="J43" s="75">
        <v>282</v>
      </c>
      <c r="K43" s="75">
        <v>152</v>
      </c>
      <c r="L43" s="75">
        <v>93</v>
      </c>
      <c r="M43" s="380">
        <f t="shared" si="4"/>
        <v>20262</v>
      </c>
      <c r="N43" s="380">
        <f t="shared" si="5"/>
        <v>20220</v>
      </c>
      <c r="O43" s="380">
        <f t="shared" si="6"/>
        <v>40482</v>
      </c>
      <c r="P43" s="399" t="s">
        <v>288</v>
      </c>
      <c r="Q43" s="1220" t="s">
        <v>167</v>
      </c>
    </row>
    <row r="44" spans="1:17" ht="20.100000000000001" customHeight="1">
      <c r="A44" s="1189"/>
      <c r="B44" s="186" t="s">
        <v>251</v>
      </c>
      <c r="C44" s="75">
        <v>29531</v>
      </c>
      <c r="D44" s="75">
        <v>30121</v>
      </c>
      <c r="E44" s="75">
        <v>5593</v>
      </c>
      <c r="F44" s="75">
        <v>4796</v>
      </c>
      <c r="G44" s="75">
        <v>2447</v>
      </c>
      <c r="H44" s="75">
        <v>1865</v>
      </c>
      <c r="I44" s="75">
        <v>1057</v>
      </c>
      <c r="J44" s="75">
        <v>696</v>
      </c>
      <c r="K44" s="75">
        <v>491</v>
      </c>
      <c r="L44" s="75">
        <v>179</v>
      </c>
      <c r="M44" s="380">
        <f t="shared" si="4"/>
        <v>39119</v>
      </c>
      <c r="N44" s="380">
        <f t="shared" si="5"/>
        <v>37657</v>
      </c>
      <c r="O44" s="380">
        <f t="shared" si="6"/>
        <v>76776</v>
      </c>
      <c r="P44" s="399" t="s">
        <v>289</v>
      </c>
      <c r="Q44" s="1220"/>
    </row>
    <row r="45" spans="1:17" ht="20.100000000000001" customHeight="1">
      <c r="A45" s="1189"/>
      <c r="B45" s="186" t="s">
        <v>252</v>
      </c>
      <c r="C45" s="75">
        <v>9553</v>
      </c>
      <c r="D45" s="75">
        <v>9148</v>
      </c>
      <c r="E45" s="75">
        <v>5347</v>
      </c>
      <c r="F45" s="75">
        <v>5482</v>
      </c>
      <c r="G45" s="75">
        <v>1789</v>
      </c>
      <c r="H45" s="75">
        <v>1779</v>
      </c>
      <c r="I45" s="75">
        <v>728</v>
      </c>
      <c r="J45" s="75">
        <v>472</v>
      </c>
      <c r="K45" s="75">
        <v>386</v>
      </c>
      <c r="L45" s="75">
        <v>165</v>
      </c>
      <c r="M45" s="380">
        <f t="shared" si="4"/>
        <v>17803</v>
      </c>
      <c r="N45" s="380">
        <f t="shared" si="5"/>
        <v>17046</v>
      </c>
      <c r="O45" s="380">
        <f t="shared" si="6"/>
        <v>34849</v>
      </c>
      <c r="P45" s="399" t="s">
        <v>290</v>
      </c>
      <c r="Q45" s="1220"/>
    </row>
    <row r="46" spans="1:17" ht="20.100000000000001" customHeight="1">
      <c r="A46" s="1189"/>
      <c r="B46" s="186" t="s">
        <v>604</v>
      </c>
      <c r="C46" s="75">
        <v>7401</v>
      </c>
      <c r="D46" s="75">
        <v>7134</v>
      </c>
      <c r="E46" s="75">
        <v>4212</v>
      </c>
      <c r="F46" s="75">
        <v>4000</v>
      </c>
      <c r="G46" s="75">
        <v>1082</v>
      </c>
      <c r="H46" s="75">
        <v>862</v>
      </c>
      <c r="I46" s="75">
        <v>490</v>
      </c>
      <c r="J46" s="75">
        <v>352</v>
      </c>
      <c r="K46" s="75">
        <v>223</v>
      </c>
      <c r="L46" s="75">
        <v>174</v>
      </c>
      <c r="M46" s="380">
        <f t="shared" si="4"/>
        <v>13408</v>
      </c>
      <c r="N46" s="380">
        <f t="shared" si="5"/>
        <v>12522</v>
      </c>
      <c r="O46" s="380">
        <f t="shared" si="6"/>
        <v>25930</v>
      </c>
      <c r="P46" s="399" t="s">
        <v>291</v>
      </c>
      <c r="Q46" s="1220"/>
    </row>
    <row r="47" spans="1:17" ht="20.100000000000001" customHeight="1">
      <c r="A47" s="1189"/>
      <c r="B47" s="186" t="s">
        <v>605</v>
      </c>
      <c r="C47" s="75">
        <v>19383</v>
      </c>
      <c r="D47" s="75">
        <v>19180</v>
      </c>
      <c r="E47" s="75">
        <v>3408</v>
      </c>
      <c r="F47" s="75">
        <v>2944</v>
      </c>
      <c r="G47" s="75">
        <v>1412</v>
      </c>
      <c r="H47" s="75">
        <v>1067</v>
      </c>
      <c r="I47" s="75">
        <v>631</v>
      </c>
      <c r="J47" s="75">
        <v>431</v>
      </c>
      <c r="K47" s="75">
        <v>278</v>
      </c>
      <c r="L47" s="75">
        <v>116</v>
      </c>
      <c r="M47" s="380">
        <f t="shared" si="4"/>
        <v>25112</v>
      </c>
      <c r="N47" s="380">
        <f t="shared" si="5"/>
        <v>23738</v>
      </c>
      <c r="O47" s="380">
        <f t="shared" si="6"/>
        <v>48850</v>
      </c>
      <c r="P47" s="399" t="s">
        <v>292</v>
      </c>
      <c r="Q47" s="1220"/>
    </row>
    <row r="48" spans="1:17" ht="20.100000000000001" customHeight="1">
      <c r="A48" s="1189"/>
      <c r="B48" s="186" t="s">
        <v>606</v>
      </c>
      <c r="C48" s="75">
        <v>11165</v>
      </c>
      <c r="D48" s="75">
        <v>10153</v>
      </c>
      <c r="E48" s="75">
        <v>5026</v>
      </c>
      <c r="F48" s="75">
        <v>5194</v>
      </c>
      <c r="G48" s="75">
        <v>1331</v>
      </c>
      <c r="H48" s="75">
        <v>1293</v>
      </c>
      <c r="I48" s="75">
        <v>687</v>
      </c>
      <c r="J48" s="75">
        <v>548</v>
      </c>
      <c r="K48" s="75">
        <v>317</v>
      </c>
      <c r="L48" s="75">
        <v>143</v>
      </c>
      <c r="M48" s="380">
        <f t="shared" si="4"/>
        <v>18526</v>
      </c>
      <c r="N48" s="380">
        <f t="shared" si="5"/>
        <v>17331</v>
      </c>
      <c r="O48" s="380">
        <f t="shared" si="6"/>
        <v>35857</v>
      </c>
      <c r="P48" s="399" t="s">
        <v>293</v>
      </c>
      <c r="Q48" s="1220"/>
    </row>
    <row r="49" spans="1:17" ht="20.100000000000001" customHeight="1">
      <c r="A49" s="1170" t="s">
        <v>63</v>
      </c>
      <c r="B49" s="1170"/>
      <c r="C49" s="380">
        <v>18029</v>
      </c>
      <c r="D49" s="380">
        <v>15599</v>
      </c>
      <c r="E49" s="380">
        <v>10248</v>
      </c>
      <c r="F49" s="380">
        <v>10851</v>
      </c>
      <c r="G49" s="380">
        <v>5183</v>
      </c>
      <c r="H49" s="380">
        <v>4928</v>
      </c>
      <c r="I49" s="75">
        <v>2330</v>
      </c>
      <c r="J49" s="380">
        <v>2248</v>
      </c>
      <c r="K49" s="380">
        <v>1057</v>
      </c>
      <c r="L49" s="75">
        <v>978</v>
      </c>
      <c r="M49" s="380">
        <f t="shared" si="4"/>
        <v>36847</v>
      </c>
      <c r="N49" s="380">
        <f t="shared" si="5"/>
        <v>34604</v>
      </c>
      <c r="O49" s="380">
        <f t="shared" si="6"/>
        <v>71451</v>
      </c>
      <c r="P49" s="1178" t="s">
        <v>281</v>
      </c>
      <c r="Q49" s="1178"/>
    </row>
    <row r="50" spans="1:17" ht="20.100000000000001" customHeight="1">
      <c r="A50" s="1170" t="s">
        <v>64</v>
      </c>
      <c r="B50" s="1170"/>
      <c r="C50" s="75">
        <v>15442</v>
      </c>
      <c r="D50" s="75">
        <v>13787</v>
      </c>
      <c r="E50" s="75">
        <v>12240</v>
      </c>
      <c r="F50" s="75">
        <v>11852</v>
      </c>
      <c r="G50" s="75">
        <v>4518</v>
      </c>
      <c r="H50" s="75">
        <v>4091</v>
      </c>
      <c r="I50" s="75">
        <v>2438</v>
      </c>
      <c r="J50" s="75">
        <v>1898</v>
      </c>
      <c r="K50" s="75">
        <v>2138</v>
      </c>
      <c r="L50" s="75">
        <v>1558</v>
      </c>
      <c r="M50" s="380">
        <f t="shared" si="4"/>
        <v>36776</v>
      </c>
      <c r="N50" s="380">
        <f t="shared" si="5"/>
        <v>33186</v>
      </c>
      <c r="O50" s="380">
        <f t="shared" si="6"/>
        <v>69962</v>
      </c>
      <c r="P50" s="1178" t="s">
        <v>177</v>
      </c>
      <c r="Q50" s="1178"/>
    </row>
    <row r="51" spans="1:17" ht="20.100000000000001" customHeight="1">
      <c r="A51" s="1170" t="s">
        <v>65</v>
      </c>
      <c r="B51" s="1170"/>
      <c r="C51" s="75">
        <v>14013</v>
      </c>
      <c r="D51" s="75">
        <v>13044</v>
      </c>
      <c r="E51" s="75">
        <v>4774</v>
      </c>
      <c r="F51" s="75">
        <v>4764</v>
      </c>
      <c r="G51" s="75">
        <v>2583</v>
      </c>
      <c r="H51" s="75">
        <v>2191</v>
      </c>
      <c r="I51" s="75">
        <v>1469</v>
      </c>
      <c r="J51" s="75">
        <v>1004</v>
      </c>
      <c r="K51" s="75">
        <v>961</v>
      </c>
      <c r="L51" s="75">
        <v>499</v>
      </c>
      <c r="M51" s="380">
        <f t="shared" si="4"/>
        <v>23800</v>
      </c>
      <c r="N51" s="380">
        <f t="shared" si="5"/>
        <v>21502</v>
      </c>
      <c r="O51" s="380">
        <f t="shared" si="6"/>
        <v>45302</v>
      </c>
      <c r="P51" s="1178" t="s">
        <v>178</v>
      </c>
      <c r="Q51" s="1178"/>
    </row>
    <row r="52" spans="1:17" ht="20.100000000000001" customHeight="1">
      <c r="A52" s="1170" t="s">
        <v>66</v>
      </c>
      <c r="B52" s="1170"/>
      <c r="C52" s="75">
        <v>14030</v>
      </c>
      <c r="D52" s="75">
        <v>13359</v>
      </c>
      <c r="E52" s="75">
        <v>5611</v>
      </c>
      <c r="F52" s="75">
        <v>6479</v>
      </c>
      <c r="G52" s="75">
        <v>2854</v>
      </c>
      <c r="H52" s="75">
        <v>2640</v>
      </c>
      <c r="I52" s="75">
        <v>1653</v>
      </c>
      <c r="J52" s="75">
        <v>1229</v>
      </c>
      <c r="K52" s="75">
        <v>817</v>
      </c>
      <c r="L52" s="75">
        <v>438</v>
      </c>
      <c r="M52" s="380">
        <f t="shared" si="4"/>
        <v>24965</v>
      </c>
      <c r="N52" s="380">
        <f t="shared" si="5"/>
        <v>24145</v>
      </c>
      <c r="O52" s="380">
        <f t="shared" si="6"/>
        <v>49110</v>
      </c>
      <c r="P52" s="1178" t="s">
        <v>285</v>
      </c>
      <c r="Q52" s="1178"/>
    </row>
    <row r="53" spans="1:17" ht="20.100000000000001" customHeight="1">
      <c r="A53" s="1170" t="s">
        <v>133</v>
      </c>
      <c r="B53" s="1170"/>
      <c r="C53" s="75">
        <v>13879</v>
      </c>
      <c r="D53" s="75">
        <v>11652</v>
      </c>
      <c r="E53" s="75">
        <v>4866</v>
      </c>
      <c r="F53" s="75">
        <v>4829</v>
      </c>
      <c r="G53" s="75">
        <v>2001</v>
      </c>
      <c r="H53" s="75">
        <v>1799</v>
      </c>
      <c r="I53" s="75">
        <v>923</v>
      </c>
      <c r="J53" s="75">
        <v>684</v>
      </c>
      <c r="K53" s="75">
        <v>432</v>
      </c>
      <c r="L53" s="75">
        <v>303</v>
      </c>
      <c r="M53" s="380">
        <f t="shared" si="4"/>
        <v>22101</v>
      </c>
      <c r="N53" s="380">
        <f t="shared" si="5"/>
        <v>19267</v>
      </c>
      <c r="O53" s="380">
        <f t="shared" si="6"/>
        <v>41368</v>
      </c>
      <c r="P53" s="1178" t="s">
        <v>853</v>
      </c>
      <c r="Q53" s="1178"/>
    </row>
    <row r="54" spans="1:17" ht="20.100000000000001" customHeight="1">
      <c r="A54" s="1170" t="s">
        <v>68</v>
      </c>
      <c r="B54" s="1170"/>
      <c r="C54" s="75">
        <v>7250</v>
      </c>
      <c r="D54" s="75">
        <v>6728</v>
      </c>
      <c r="E54" s="75">
        <v>4396</v>
      </c>
      <c r="F54" s="75">
        <v>4251</v>
      </c>
      <c r="G54" s="75">
        <v>2067</v>
      </c>
      <c r="H54" s="75">
        <v>1589</v>
      </c>
      <c r="I54" s="75">
        <v>993</v>
      </c>
      <c r="J54" s="75">
        <v>630</v>
      </c>
      <c r="K54" s="75">
        <v>716</v>
      </c>
      <c r="L54" s="75">
        <v>237</v>
      </c>
      <c r="M54" s="380">
        <f t="shared" si="4"/>
        <v>15422</v>
      </c>
      <c r="N54" s="380">
        <f t="shared" si="5"/>
        <v>13435</v>
      </c>
      <c r="O54" s="380">
        <f t="shared" si="6"/>
        <v>28857</v>
      </c>
      <c r="P54" s="1178" t="s">
        <v>287</v>
      </c>
      <c r="Q54" s="1178"/>
    </row>
    <row r="55" spans="1:17" ht="20.100000000000001" customHeight="1">
      <c r="A55" s="1170" t="s">
        <v>69</v>
      </c>
      <c r="B55" s="1170"/>
      <c r="C55" s="75">
        <v>12257</v>
      </c>
      <c r="D55" s="75">
        <v>10277</v>
      </c>
      <c r="E55" s="75">
        <v>6854</v>
      </c>
      <c r="F55" s="75">
        <v>6837</v>
      </c>
      <c r="G55" s="75">
        <v>3014</v>
      </c>
      <c r="H55" s="75">
        <v>2395</v>
      </c>
      <c r="I55" s="75">
        <v>1414</v>
      </c>
      <c r="J55" s="75">
        <v>889</v>
      </c>
      <c r="K55" s="75">
        <v>816</v>
      </c>
      <c r="L55" s="75">
        <v>322</v>
      </c>
      <c r="M55" s="380">
        <f t="shared" si="4"/>
        <v>24355</v>
      </c>
      <c r="N55" s="380">
        <f t="shared" si="5"/>
        <v>20720</v>
      </c>
      <c r="O55" s="380">
        <f t="shared" si="6"/>
        <v>45075</v>
      </c>
      <c r="P55" s="1178" t="s">
        <v>182</v>
      </c>
      <c r="Q55" s="1178"/>
    </row>
    <row r="56" spans="1:17" ht="20.100000000000001" customHeight="1">
      <c r="A56" s="1170" t="s">
        <v>70</v>
      </c>
      <c r="B56" s="1170"/>
      <c r="C56" s="75">
        <v>15518</v>
      </c>
      <c r="D56" s="75">
        <v>12563</v>
      </c>
      <c r="E56" s="75">
        <v>11371</v>
      </c>
      <c r="F56" s="75">
        <v>12219</v>
      </c>
      <c r="G56" s="75">
        <v>4939</v>
      </c>
      <c r="H56" s="75">
        <v>4266</v>
      </c>
      <c r="I56" s="75">
        <v>2446</v>
      </c>
      <c r="J56" s="75">
        <v>1753</v>
      </c>
      <c r="K56" s="75">
        <v>1479</v>
      </c>
      <c r="L56" s="75">
        <v>1323</v>
      </c>
      <c r="M56" s="380">
        <f t="shared" si="4"/>
        <v>35753</v>
      </c>
      <c r="N56" s="380">
        <f t="shared" si="5"/>
        <v>32124</v>
      </c>
      <c r="O56" s="380">
        <f t="shared" si="6"/>
        <v>67877</v>
      </c>
      <c r="P56" s="1178" t="s">
        <v>183</v>
      </c>
      <c r="Q56" s="1178"/>
    </row>
    <row r="57" spans="1:17" ht="20.100000000000001" customHeight="1">
      <c r="A57" s="1170" t="s">
        <v>71</v>
      </c>
      <c r="B57" s="1170"/>
      <c r="C57" s="75">
        <v>10163</v>
      </c>
      <c r="D57" s="75">
        <v>4085</v>
      </c>
      <c r="E57" s="75">
        <v>5160</v>
      </c>
      <c r="F57" s="75">
        <v>5175</v>
      </c>
      <c r="G57" s="75">
        <v>2788</v>
      </c>
      <c r="H57" s="75">
        <v>2127</v>
      </c>
      <c r="I57" s="75">
        <v>1138</v>
      </c>
      <c r="J57" s="75">
        <v>1100</v>
      </c>
      <c r="K57" s="75">
        <v>641</v>
      </c>
      <c r="L57" s="75">
        <v>301</v>
      </c>
      <c r="M57" s="380">
        <f t="shared" si="4"/>
        <v>19890</v>
      </c>
      <c r="N57" s="380">
        <f t="shared" si="5"/>
        <v>12788</v>
      </c>
      <c r="O57" s="380">
        <f t="shared" si="6"/>
        <v>32678</v>
      </c>
      <c r="P57" s="1178" t="s">
        <v>671</v>
      </c>
      <c r="Q57" s="1178"/>
    </row>
    <row r="58" spans="1:17" ht="20.100000000000001" customHeight="1" thickBot="1">
      <c r="A58" s="1191" t="s">
        <v>72</v>
      </c>
      <c r="B58" s="1191"/>
      <c r="C58" s="146">
        <v>26621</v>
      </c>
      <c r="D58" s="146">
        <v>25403</v>
      </c>
      <c r="E58" s="146">
        <v>13213</v>
      </c>
      <c r="F58" s="146">
        <v>15468</v>
      </c>
      <c r="G58" s="146">
        <v>5019</v>
      </c>
      <c r="H58" s="146">
        <v>4283</v>
      </c>
      <c r="I58" s="146">
        <v>2269</v>
      </c>
      <c r="J58" s="146">
        <v>1660</v>
      </c>
      <c r="K58" s="146">
        <v>1027</v>
      </c>
      <c r="L58" s="146">
        <v>591</v>
      </c>
      <c r="M58" s="381">
        <f t="shared" si="4"/>
        <v>48149</v>
      </c>
      <c r="N58" s="381">
        <f t="shared" si="5"/>
        <v>47405</v>
      </c>
      <c r="O58" s="381">
        <f t="shared" si="6"/>
        <v>95554</v>
      </c>
      <c r="P58" s="1267" t="s">
        <v>327</v>
      </c>
      <c r="Q58" s="1267"/>
    </row>
    <row r="59" spans="1:17" ht="20.100000000000001" customHeight="1" thickBot="1">
      <c r="A59" s="1174" t="s">
        <v>32</v>
      </c>
      <c r="B59" s="1174"/>
      <c r="C59" s="305">
        <f>SUM(C39:C58)</f>
        <v>304925</v>
      </c>
      <c r="D59" s="305">
        <f t="shared" ref="D59:O59" si="7">SUM(D39:D58)</f>
        <v>281580</v>
      </c>
      <c r="E59" s="305">
        <f t="shared" si="7"/>
        <v>136290</v>
      </c>
      <c r="F59" s="305">
        <f t="shared" si="7"/>
        <v>136910</v>
      </c>
      <c r="G59" s="305">
        <f t="shared" si="7"/>
        <v>60736</v>
      </c>
      <c r="H59" s="305">
        <f t="shared" si="7"/>
        <v>53198</v>
      </c>
      <c r="I59" s="305">
        <f t="shared" si="7"/>
        <v>30865</v>
      </c>
      <c r="J59" s="305">
        <f t="shared" si="7"/>
        <v>23147</v>
      </c>
      <c r="K59" s="305">
        <f t="shared" si="7"/>
        <v>19940</v>
      </c>
      <c r="L59" s="305">
        <f t="shared" si="7"/>
        <v>12829</v>
      </c>
      <c r="M59" s="305">
        <f t="shared" si="7"/>
        <v>552756</v>
      </c>
      <c r="N59" s="305">
        <f t="shared" si="7"/>
        <v>507664</v>
      </c>
      <c r="O59" s="305">
        <f t="shared" si="7"/>
        <v>1060420</v>
      </c>
      <c r="P59" s="1175" t="s">
        <v>169</v>
      </c>
      <c r="Q59" s="1175"/>
    </row>
    <row r="60" spans="1:17" ht="6.75" customHeight="1" thickTop="1">
      <c r="A60" s="167"/>
      <c r="B60" s="167"/>
      <c r="C60" s="167"/>
      <c r="D60" s="167"/>
      <c r="E60" s="167"/>
      <c r="F60" s="167"/>
      <c r="G60" s="167"/>
      <c r="H60" s="167"/>
      <c r="I60" s="167"/>
      <c r="J60" s="167"/>
      <c r="K60" s="167"/>
      <c r="L60" s="167"/>
      <c r="M60" s="167"/>
      <c r="N60" s="167"/>
      <c r="O60" s="167"/>
      <c r="P60" s="167"/>
      <c r="Q60" s="167"/>
    </row>
    <row r="61" spans="1:17" ht="6.75" customHeight="1">
      <c r="A61" s="167"/>
      <c r="B61" s="167"/>
      <c r="C61" s="167"/>
      <c r="D61" s="167"/>
      <c r="E61" s="167"/>
      <c r="F61" s="167"/>
      <c r="G61" s="167"/>
      <c r="H61" s="167"/>
      <c r="I61" s="167"/>
      <c r="J61" s="167"/>
      <c r="K61" s="167"/>
      <c r="L61" s="167"/>
      <c r="M61" s="167"/>
      <c r="N61" s="167"/>
      <c r="O61" s="167"/>
      <c r="P61" s="167"/>
      <c r="Q61" s="167"/>
    </row>
    <row r="62" spans="1:17" ht="24" customHeight="1">
      <c r="A62" s="1205" t="s">
        <v>1229</v>
      </c>
      <c r="B62" s="1205"/>
      <c r="C62" s="1205"/>
      <c r="D62" s="1205"/>
      <c r="E62" s="1205"/>
      <c r="F62" s="1205"/>
      <c r="G62" s="1205"/>
      <c r="H62" s="1205"/>
      <c r="I62" s="1205"/>
      <c r="J62" s="1205"/>
      <c r="K62" s="1205"/>
      <c r="L62" s="1205"/>
      <c r="M62" s="1205"/>
      <c r="N62" s="1205"/>
      <c r="O62" s="1205"/>
      <c r="P62" s="1205"/>
      <c r="Q62" s="1205"/>
    </row>
    <row r="63" spans="1:17" ht="24" customHeight="1">
      <c r="A63" s="1206" t="s">
        <v>736</v>
      </c>
      <c r="B63" s="1206"/>
      <c r="C63" s="1206"/>
      <c r="D63" s="1206"/>
      <c r="E63" s="1206"/>
      <c r="F63" s="1206"/>
      <c r="G63" s="1206"/>
      <c r="H63" s="1206"/>
      <c r="I63" s="1206"/>
      <c r="J63" s="1206"/>
      <c r="K63" s="1206"/>
      <c r="L63" s="1206"/>
      <c r="M63" s="1206"/>
      <c r="N63" s="1206"/>
      <c r="O63" s="1206"/>
      <c r="P63" s="1206"/>
      <c r="Q63" s="1206"/>
    </row>
    <row r="64" spans="1:17" ht="19.5" customHeight="1" thickBot="1">
      <c r="A64" s="1176" t="s">
        <v>1012</v>
      </c>
      <c r="B64" s="1176"/>
      <c r="C64" s="1176"/>
      <c r="D64" s="95"/>
      <c r="E64" s="95"/>
      <c r="F64" s="95"/>
      <c r="G64" s="95"/>
      <c r="H64" s="95"/>
      <c r="I64" s="95"/>
      <c r="J64" s="95"/>
      <c r="K64" s="95"/>
      <c r="L64" s="95"/>
      <c r="M64" s="95"/>
      <c r="N64" s="95"/>
      <c r="O64" s="95"/>
      <c r="P64" s="1154" t="s">
        <v>1013</v>
      </c>
      <c r="Q64" s="1154"/>
    </row>
    <row r="65" spans="1:17" ht="16.5" thickTop="1">
      <c r="A65" s="1140" t="s">
        <v>40</v>
      </c>
      <c r="B65" s="1140"/>
      <c r="C65" s="1188" t="s">
        <v>633</v>
      </c>
      <c r="D65" s="1140"/>
      <c r="E65" s="1188" t="s">
        <v>80</v>
      </c>
      <c r="F65" s="1140"/>
      <c r="G65" s="1188" t="s">
        <v>79</v>
      </c>
      <c r="H65" s="1140"/>
      <c r="I65" s="1188" t="s">
        <v>83</v>
      </c>
      <c r="J65" s="1140"/>
      <c r="K65" s="1188" t="s">
        <v>84</v>
      </c>
      <c r="L65" s="1188"/>
      <c r="M65" s="1188" t="s">
        <v>1335</v>
      </c>
      <c r="N65" s="1188"/>
      <c r="O65" s="1188"/>
      <c r="P65" s="1164" t="s">
        <v>168</v>
      </c>
      <c r="Q65" s="1164"/>
    </row>
    <row r="66" spans="1:17" ht="20.25" customHeight="1">
      <c r="A66" s="1141"/>
      <c r="B66" s="1141"/>
      <c r="C66" s="1168" t="s">
        <v>217</v>
      </c>
      <c r="D66" s="1168"/>
      <c r="E66" s="1168" t="s">
        <v>218</v>
      </c>
      <c r="F66" s="1168"/>
      <c r="G66" s="1168" t="s">
        <v>219</v>
      </c>
      <c r="H66" s="1168"/>
      <c r="I66" s="1168" t="s">
        <v>220</v>
      </c>
      <c r="J66" s="1168"/>
      <c r="K66" s="1168" t="s">
        <v>216</v>
      </c>
      <c r="L66" s="1168"/>
      <c r="M66" s="379"/>
      <c r="N66" s="379" t="s">
        <v>169</v>
      </c>
      <c r="O66" s="373"/>
      <c r="P66" s="1165"/>
      <c r="Q66" s="1165"/>
    </row>
    <row r="67" spans="1:17" ht="18" customHeight="1">
      <c r="A67" s="1141"/>
      <c r="B67" s="1141"/>
      <c r="C67" s="718" t="s">
        <v>127</v>
      </c>
      <c r="D67" s="718" t="s">
        <v>34</v>
      </c>
      <c r="E67" s="718" t="s">
        <v>127</v>
      </c>
      <c r="F67" s="718" t="s">
        <v>34</v>
      </c>
      <c r="G67" s="718" t="s">
        <v>127</v>
      </c>
      <c r="H67" s="718" t="s">
        <v>34</v>
      </c>
      <c r="I67" s="718" t="s">
        <v>127</v>
      </c>
      <c r="J67" s="718" t="s">
        <v>34</v>
      </c>
      <c r="K67" s="718" t="s">
        <v>127</v>
      </c>
      <c r="L67" s="718" t="s">
        <v>34</v>
      </c>
      <c r="M67" s="718" t="s">
        <v>127</v>
      </c>
      <c r="N67" s="718" t="s">
        <v>34</v>
      </c>
      <c r="O67" s="1031" t="s">
        <v>35</v>
      </c>
      <c r="P67" s="1165"/>
      <c r="Q67" s="1165"/>
    </row>
    <row r="68" spans="1:17" ht="16.5" thickBot="1">
      <c r="A68" s="1142"/>
      <c r="B68" s="1142"/>
      <c r="C68" s="721" t="s">
        <v>173</v>
      </c>
      <c r="D68" s="721" t="s">
        <v>172</v>
      </c>
      <c r="E68" s="721" t="s">
        <v>173</v>
      </c>
      <c r="F68" s="721" t="s">
        <v>172</v>
      </c>
      <c r="G68" s="721" t="s">
        <v>173</v>
      </c>
      <c r="H68" s="721" t="s">
        <v>172</v>
      </c>
      <c r="I68" s="721" t="s">
        <v>173</v>
      </c>
      <c r="J68" s="721" t="s">
        <v>172</v>
      </c>
      <c r="K68" s="721" t="s">
        <v>173</v>
      </c>
      <c r="L68" s="721" t="s">
        <v>172</v>
      </c>
      <c r="M68" s="721" t="s">
        <v>173</v>
      </c>
      <c r="N68" s="721" t="s">
        <v>172</v>
      </c>
      <c r="O68" s="721" t="s">
        <v>169</v>
      </c>
      <c r="P68" s="1166"/>
      <c r="Q68" s="1166"/>
    </row>
    <row r="69" spans="1:17" ht="20.25" customHeight="1">
      <c r="A69" s="1183" t="s">
        <v>52</v>
      </c>
      <c r="B69" s="1183"/>
      <c r="C69" s="381">
        <v>22065</v>
      </c>
      <c r="D69" s="381">
        <v>18815</v>
      </c>
      <c r="E69" s="381">
        <v>11809</v>
      </c>
      <c r="F69" s="381">
        <v>10014</v>
      </c>
      <c r="G69" s="381">
        <v>7633</v>
      </c>
      <c r="H69" s="381">
        <v>5922</v>
      </c>
      <c r="I69" s="381">
        <v>4459</v>
      </c>
      <c r="J69" s="381">
        <v>2477</v>
      </c>
      <c r="K69" s="381">
        <v>1665</v>
      </c>
      <c r="L69" s="381">
        <v>729</v>
      </c>
      <c r="M69" s="381">
        <f>SUM(C69,E69,G69,I69,K69)</f>
        <v>47631</v>
      </c>
      <c r="N69" s="381">
        <f>SUM(D69,F69,H69,J69,L69)</f>
        <v>37957</v>
      </c>
      <c r="O69" s="381">
        <f>SUM(M69:N69)</f>
        <v>85588</v>
      </c>
      <c r="P69" s="383"/>
      <c r="Q69" s="383" t="s">
        <v>583</v>
      </c>
    </row>
    <row r="70" spans="1:17" ht="20.25" customHeight="1">
      <c r="A70" s="1170" t="s">
        <v>53</v>
      </c>
      <c r="B70" s="1170"/>
      <c r="C70" s="380">
        <v>8235</v>
      </c>
      <c r="D70" s="380">
        <v>6880</v>
      </c>
      <c r="E70" s="380">
        <v>6520</v>
      </c>
      <c r="F70" s="380">
        <v>4613</v>
      </c>
      <c r="G70" s="380">
        <v>5660</v>
      </c>
      <c r="H70" s="380">
        <v>5613</v>
      </c>
      <c r="I70" s="380">
        <v>4508</v>
      </c>
      <c r="J70" s="380">
        <v>5030</v>
      </c>
      <c r="K70" s="380">
        <v>4174</v>
      </c>
      <c r="L70" s="380">
        <v>3034</v>
      </c>
      <c r="M70" s="380">
        <f t="shared" ref="M70:M88" si="8">SUM(C70,E70,G70,I70,K70)</f>
        <v>29097</v>
      </c>
      <c r="N70" s="380">
        <f t="shared" ref="N70:N88" si="9">SUM(D70,F70,H70,J70,L70)</f>
        <v>25170</v>
      </c>
      <c r="O70" s="380">
        <f t="shared" ref="O70:O88" si="10">SUM(M70:N70)</f>
        <v>54267</v>
      </c>
      <c r="P70" s="1159" t="s">
        <v>284</v>
      </c>
      <c r="Q70" s="1159"/>
    </row>
    <row r="71" spans="1:17" ht="20.25" customHeight="1">
      <c r="A71" s="1170" t="s">
        <v>54</v>
      </c>
      <c r="B71" s="1170"/>
      <c r="C71" s="380">
        <v>10564</v>
      </c>
      <c r="D71" s="380">
        <v>10038</v>
      </c>
      <c r="E71" s="380">
        <v>7930</v>
      </c>
      <c r="F71" s="380">
        <v>6811</v>
      </c>
      <c r="G71" s="380">
        <v>2676</v>
      </c>
      <c r="H71" s="380">
        <v>2027</v>
      </c>
      <c r="I71" s="380">
        <v>1149</v>
      </c>
      <c r="J71" s="380">
        <v>727</v>
      </c>
      <c r="K71" s="380">
        <v>406</v>
      </c>
      <c r="L71" s="380">
        <v>167</v>
      </c>
      <c r="M71" s="380">
        <f t="shared" si="8"/>
        <v>22725</v>
      </c>
      <c r="N71" s="380">
        <f t="shared" si="9"/>
        <v>19770</v>
      </c>
      <c r="O71" s="380">
        <f t="shared" si="10"/>
        <v>42495</v>
      </c>
      <c r="P71" s="1178" t="s">
        <v>175</v>
      </c>
      <c r="Q71" s="1178"/>
    </row>
    <row r="72" spans="1:17" ht="20.25" customHeight="1">
      <c r="A72" s="1170" t="s">
        <v>55</v>
      </c>
      <c r="B72" s="1170"/>
      <c r="C72" s="380">
        <v>17949</v>
      </c>
      <c r="D72" s="380">
        <v>17370</v>
      </c>
      <c r="E72" s="380">
        <v>5242</v>
      </c>
      <c r="F72" s="380">
        <v>4548</v>
      </c>
      <c r="G72" s="380">
        <v>2533</v>
      </c>
      <c r="H72" s="380">
        <v>1783</v>
      </c>
      <c r="I72" s="380">
        <v>1418</v>
      </c>
      <c r="J72" s="380">
        <v>768</v>
      </c>
      <c r="K72" s="380">
        <v>790</v>
      </c>
      <c r="L72" s="380">
        <v>230</v>
      </c>
      <c r="M72" s="380">
        <f t="shared" si="8"/>
        <v>27932</v>
      </c>
      <c r="N72" s="380">
        <f t="shared" si="9"/>
        <v>24699</v>
      </c>
      <c r="O72" s="380">
        <f t="shared" si="10"/>
        <v>52631</v>
      </c>
      <c r="P72" s="1178" t="s">
        <v>676</v>
      </c>
      <c r="Q72" s="1178"/>
    </row>
    <row r="73" spans="1:17" ht="20.25" customHeight="1">
      <c r="A73" s="1189" t="s">
        <v>279</v>
      </c>
      <c r="B73" s="186" t="s">
        <v>250</v>
      </c>
      <c r="C73" s="380">
        <v>15458</v>
      </c>
      <c r="D73" s="380">
        <v>16193</v>
      </c>
      <c r="E73" s="380">
        <v>3315</v>
      </c>
      <c r="F73" s="380">
        <v>2325</v>
      </c>
      <c r="G73" s="380">
        <v>1507</v>
      </c>
      <c r="H73" s="380">
        <v>1080</v>
      </c>
      <c r="I73" s="380">
        <v>694</v>
      </c>
      <c r="J73" s="380">
        <v>373</v>
      </c>
      <c r="K73" s="380">
        <v>301</v>
      </c>
      <c r="L73" s="380">
        <v>140</v>
      </c>
      <c r="M73" s="380">
        <f t="shared" si="8"/>
        <v>21275</v>
      </c>
      <c r="N73" s="380">
        <f t="shared" si="9"/>
        <v>20111</v>
      </c>
      <c r="O73" s="380">
        <f t="shared" si="10"/>
        <v>41386</v>
      </c>
      <c r="P73" s="399" t="s">
        <v>288</v>
      </c>
      <c r="Q73" s="1220" t="s">
        <v>167</v>
      </c>
    </row>
    <row r="74" spans="1:17" ht="20.25" customHeight="1">
      <c r="A74" s="1189"/>
      <c r="B74" s="186" t="s">
        <v>251</v>
      </c>
      <c r="C74" s="380">
        <v>28378</v>
      </c>
      <c r="D74" s="380">
        <v>28031</v>
      </c>
      <c r="E74" s="380">
        <v>6442</v>
      </c>
      <c r="F74" s="380">
        <v>5867</v>
      </c>
      <c r="G74" s="380">
        <v>3274</v>
      </c>
      <c r="H74" s="380">
        <v>2372</v>
      </c>
      <c r="I74" s="380">
        <v>1749</v>
      </c>
      <c r="J74" s="380">
        <v>1074</v>
      </c>
      <c r="K74" s="380">
        <v>802</v>
      </c>
      <c r="L74" s="380">
        <v>368</v>
      </c>
      <c r="M74" s="380">
        <f t="shared" si="8"/>
        <v>40645</v>
      </c>
      <c r="N74" s="380">
        <f t="shared" si="9"/>
        <v>37712</v>
      </c>
      <c r="O74" s="380">
        <f t="shared" si="10"/>
        <v>78357</v>
      </c>
      <c r="P74" s="399" t="s">
        <v>289</v>
      </c>
      <c r="Q74" s="1220"/>
    </row>
    <row r="75" spans="1:17" ht="20.25" customHeight="1">
      <c r="A75" s="1189"/>
      <c r="B75" s="186" t="s">
        <v>252</v>
      </c>
      <c r="C75" s="380">
        <v>9224</v>
      </c>
      <c r="D75" s="380">
        <v>8703</v>
      </c>
      <c r="E75" s="380">
        <v>5511</v>
      </c>
      <c r="F75" s="380">
        <v>5483</v>
      </c>
      <c r="G75" s="380">
        <v>2466</v>
      </c>
      <c r="H75" s="380">
        <v>1966</v>
      </c>
      <c r="I75" s="380">
        <v>1261</v>
      </c>
      <c r="J75" s="380">
        <v>747</v>
      </c>
      <c r="K75" s="380">
        <v>695</v>
      </c>
      <c r="L75" s="380">
        <v>315</v>
      </c>
      <c r="M75" s="380">
        <f t="shared" si="8"/>
        <v>19157</v>
      </c>
      <c r="N75" s="380">
        <f t="shared" si="9"/>
        <v>17214</v>
      </c>
      <c r="O75" s="380">
        <f t="shared" si="10"/>
        <v>36371</v>
      </c>
      <c r="P75" s="399" t="s">
        <v>290</v>
      </c>
      <c r="Q75" s="1220"/>
    </row>
    <row r="76" spans="1:17" ht="20.25" customHeight="1">
      <c r="A76" s="1189"/>
      <c r="B76" s="186" t="s">
        <v>604</v>
      </c>
      <c r="C76" s="380">
        <v>7410</v>
      </c>
      <c r="D76" s="380">
        <v>6640</v>
      </c>
      <c r="E76" s="380">
        <v>4396</v>
      </c>
      <c r="F76" s="380">
        <v>4083</v>
      </c>
      <c r="G76" s="380">
        <v>1396</v>
      </c>
      <c r="H76" s="380">
        <v>1026</v>
      </c>
      <c r="I76" s="380">
        <v>745</v>
      </c>
      <c r="J76" s="380">
        <v>455</v>
      </c>
      <c r="K76" s="380">
        <v>395</v>
      </c>
      <c r="L76" s="380">
        <v>153</v>
      </c>
      <c r="M76" s="380">
        <f t="shared" si="8"/>
        <v>14342</v>
      </c>
      <c r="N76" s="380">
        <f t="shared" si="9"/>
        <v>12357</v>
      </c>
      <c r="O76" s="380">
        <f t="shared" si="10"/>
        <v>26699</v>
      </c>
      <c r="P76" s="399" t="s">
        <v>291</v>
      </c>
      <c r="Q76" s="1220"/>
    </row>
    <row r="77" spans="1:17" ht="20.25" customHeight="1">
      <c r="A77" s="1189"/>
      <c r="B77" s="186" t="s">
        <v>605</v>
      </c>
      <c r="C77" s="380">
        <v>18766</v>
      </c>
      <c r="D77" s="380">
        <v>18357</v>
      </c>
      <c r="E77" s="380">
        <v>4285</v>
      </c>
      <c r="F77" s="380">
        <v>3815</v>
      </c>
      <c r="G77" s="380">
        <v>1935</v>
      </c>
      <c r="H77" s="380">
        <v>1392</v>
      </c>
      <c r="I77" s="380">
        <v>1033</v>
      </c>
      <c r="J77" s="380">
        <v>596</v>
      </c>
      <c r="K77" s="380">
        <v>425</v>
      </c>
      <c r="L77" s="380">
        <v>178</v>
      </c>
      <c r="M77" s="380">
        <f t="shared" si="8"/>
        <v>26444</v>
      </c>
      <c r="N77" s="380">
        <f t="shared" si="9"/>
        <v>24338</v>
      </c>
      <c r="O77" s="380">
        <f t="shared" si="10"/>
        <v>50782</v>
      </c>
      <c r="P77" s="399" t="s">
        <v>292</v>
      </c>
      <c r="Q77" s="1220"/>
    </row>
    <row r="78" spans="1:17" ht="20.25" customHeight="1">
      <c r="A78" s="1189"/>
      <c r="B78" s="186" t="s">
        <v>606</v>
      </c>
      <c r="C78" s="380">
        <v>10495</v>
      </c>
      <c r="D78" s="380">
        <v>8543</v>
      </c>
      <c r="E78" s="380">
        <v>5158</v>
      </c>
      <c r="F78" s="380">
        <v>5706</v>
      </c>
      <c r="G78" s="380">
        <v>1767</v>
      </c>
      <c r="H78" s="380">
        <v>1643</v>
      </c>
      <c r="I78" s="380">
        <v>990</v>
      </c>
      <c r="J78" s="380">
        <v>696</v>
      </c>
      <c r="K78" s="380">
        <v>514</v>
      </c>
      <c r="L78" s="380">
        <v>246</v>
      </c>
      <c r="M78" s="380">
        <f t="shared" si="8"/>
        <v>18924</v>
      </c>
      <c r="N78" s="380">
        <f t="shared" si="9"/>
        <v>16834</v>
      </c>
      <c r="O78" s="380">
        <f t="shared" si="10"/>
        <v>35758</v>
      </c>
      <c r="P78" s="399" t="s">
        <v>293</v>
      </c>
      <c r="Q78" s="1220"/>
    </row>
    <row r="79" spans="1:17" ht="20.25" customHeight="1">
      <c r="A79" s="1170" t="s">
        <v>63</v>
      </c>
      <c r="B79" s="1170"/>
      <c r="C79" s="380">
        <v>14103</v>
      </c>
      <c r="D79" s="380">
        <v>11623</v>
      </c>
      <c r="E79" s="380">
        <v>8490</v>
      </c>
      <c r="F79" s="380">
        <v>8888</v>
      </c>
      <c r="G79" s="380">
        <v>4488</v>
      </c>
      <c r="H79" s="380">
        <v>4287</v>
      </c>
      <c r="I79" s="75">
        <v>2301</v>
      </c>
      <c r="J79" s="380">
        <v>2110</v>
      </c>
      <c r="K79" s="380">
        <v>1231</v>
      </c>
      <c r="L79" s="75">
        <v>926</v>
      </c>
      <c r="M79" s="380">
        <f t="shared" si="8"/>
        <v>30613</v>
      </c>
      <c r="N79" s="380">
        <f t="shared" si="9"/>
        <v>27834</v>
      </c>
      <c r="O79" s="380">
        <f t="shared" si="10"/>
        <v>58447</v>
      </c>
      <c r="P79" s="1178" t="s">
        <v>281</v>
      </c>
      <c r="Q79" s="1178"/>
    </row>
    <row r="80" spans="1:17" ht="20.25" customHeight="1">
      <c r="A80" s="1170" t="s">
        <v>64</v>
      </c>
      <c r="B80" s="1170"/>
      <c r="C80" s="380">
        <v>14337</v>
      </c>
      <c r="D80" s="380">
        <v>13282</v>
      </c>
      <c r="E80" s="380">
        <v>12371</v>
      </c>
      <c r="F80" s="380">
        <v>11124</v>
      </c>
      <c r="G80" s="380">
        <v>5357</v>
      </c>
      <c r="H80" s="380">
        <v>4677</v>
      </c>
      <c r="I80" s="380">
        <v>3542</v>
      </c>
      <c r="J80" s="380">
        <v>2524</v>
      </c>
      <c r="K80" s="380">
        <v>2937</v>
      </c>
      <c r="L80" s="380">
        <v>1867</v>
      </c>
      <c r="M80" s="380">
        <f t="shared" si="8"/>
        <v>38544</v>
      </c>
      <c r="N80" s="380">
        <f t="shared" si="9"/>
        <v>33474</v>
      </c>
      <c r="O80" s="380">
        <f t="shared" si="10"/>
        <v>72018</v>
      </c>
      <c r="P80" s="1178" t="s">
        <v>177</v>
      </c>
      <c r="Q80" s="1178"/>
    </row>
    <row r="81" spans="1:17" ht="20.25" customHeight="1">
      <c r="A81" s="1170" t="s">
        <v>65</v>
      </c>
      <c r="B81" s="1170"/>
      <c r="C81" s="380">
        <v>12844</v>
      </c>
      <c r="D81" s="380">
        <v>11851</v>
      </c>
      <c r="E81" s="380">
        <v>5407</v>
      </c>
      <c r="F81" s="380">
        <v>5526</v>
      </c>
      <c r="G81" s="380">
        <v>3362</v>
      </c>
      <c r="H81" s="380">
        <v>2967</v>
      </c>
      <c r="I81" s="380">
        <v>2240</v>
      </c>
      <c r="J81" s="380">
        <v>1651</v>
      </c>
      <c r="K81" s="380">
        <v>1403</v>
      </c>
      <c r="L81" s="380">
        <v>883</v>
      </c>
      <c r="M81" s="380">
        <f t="shared" si="8"/>
        <v>25256</v>
      </c>
      <c r="N81" s="380">
        <f t="shared" si="9"/>
        <v>22878</v>
      </c>
      <c r="O81" s="380">
        <f t="shared" si="10"/>
        <v>48134</v>
      </c>
      <c r="P81" s="1178" t="s">
        <v>178</v>
      </c>
      <c r="Q81" s="1178"/>
    </row>
    <row r="82" spans="1:17" ht="20.25" customHeight="1">
      <c r="A82" s="1170" t="s">
        <v>66</v>
      </c>
      <c r="B82" s="1170"/>
      <c r="C82" s="380">
        <v>13443</v>
      </c>
      <c r="D82" s="380">
        <v>12316</v>
      </c>
      <c r="E82" s="380">
        <v>6210</v>
      </c>
      <c r="F82" s="380">
        <v>6511</v>
      </c>
      <c r="G82" s="380">
        <v>3498</v>
      </c>
      <c r="H82" s="380">
        <v>3246</v>
      </c>
      <c r="I82" s="380">
        <v>2302</v>
      </c>
      <c r="J82" s="380">
        <v>1528</v>
      </c>
      <c r="K82" s="380">
        <v>1220</v>
      </c>
      <c r="L82" s="380">
        <v>736</v>
      </c>
      <c r="M82" s="380">
        <f t="shared" si="8"/>
        <v>26673</v>
      </c>
      <c r="N82" s="380">
        <f t="shared" si="9"/>
        <v>24337</v>
      </c>
      <c r="O82" s="380">
        <f t="shared" si="10"/>
        <v>51010</v>
      </c>
      <c r="P82" s="1178" t="s">
        <v>285</v>
      </c>
      <c r="Q82" s="1178"/>
    </row>
    <row r="83" spans="1:17" ht="20.25" customHeight="1">
      <c r="A83" s="1170" t="s">
        <v>133</v>
      </c>
      <c r="B83" s="1170"/>
      <c r="C83" s="380">
        <v>13480</v>
      </c>
      <c r="D83" s="380">
        <v>11339</v>
      </c>
      <c r="E83" s="380">
        <v>5816</v>
      </c>
      <c r="F83" s="380">
        <v>5329</v>
      </c>
      <c r="G83" s="380">
        <v>2594</v>
      </c>
      <c r="H83" s="380">
        <v>2306</v>
      </c>
      <c r="I83" s="380">
        <v>1379</v>
      </c>
      <c r="J83" s="380">
        <v>1033</v>
      </c>
      <c r="K83" s="380">
        <v>750</v>
      </c>
      <c r="L83" s="380">
        <v>441</v>
      </c>
      <c r="M83" s="380">
        <f t="shared" si="8"/>
        <v>24019</v>
      </c>
      <c r="N83" s="380">
        <f t="shared" si="9"/>
        <v>20448</v>
      </c>
      <c r="O83" s="380">
        <f t="shared" si="10"/>
        <v>44467</v>
      </c>
      <c r="P83" s="1178" t="s">
        <v>853</v>
      </c>
      <c r="Q83" s="1178"/>
    </row>
    <row r="84" spans="1:17" ht="20.25" customHeight="1">
      <c r="A84" s="1170" t="s">
        <v>68</v>
      </c>
      <c r="B84" s="1170"/>
      <c r="C84" s="380">
        <v>6851</v>
      </c>
      <c r="D84" s="380">
        <v>6265</v>
      </c>
      <c r="E84" s="380">
        <v>4821</v>
      </c>
      <c r="F84" s="380">
        <v>4267</v>
      </c>
      <c r="G84" s="380">
        <v>2753</v>
      </c>
      <c r="H84" s="380">
        <v>1986</v>
      </c>
      <c r="I84" s="380">
        <v>1608</v>
      </c>
      <c r="J84" s="380">
        <v>884</v>
      </c>
      <c r="K84" s="380">
        <v>1067</v>
      </c>
      <c r="L84" s="380">
        <v>318</v>
      </c>
      <c r="M84" s="380">
        <f t="shared" si="8"/>
        <v>17100</v>
      </c>
      <c r="N84" s="380">
        <f t="shared" si="9"/>
        <v>13720</v>
      </c>
      <c r="O84" s="380">
        <f t="shared" si="10"/>
        <v>30820</v>
      </c>
      <c r="P84" s="1178" t="s">
        <v>287</v>
      </c>
      <c r="Q84" s="1178"/>
    </row>
    <row r="85" spans="1:17" ht="20.25" customHeight="1">
      <c r="A85" s="1170" t="s">
        <v>69</v>
      </c>
      <c r="B85" s="1170"/>
      <c r="C85" s="380">
        <v>11017</v>
      </c>
      <c r="D85" s="380">
        <v>9155</v>
      </c>
      <c r="E85" s="380">
        <v>7786</v>
      </c>
      <c r="F85" s="380">
        <v>7244</v>
      </c>
      <c r="G85" s="380">
        <v>4213</v>
      </c>
      <c r="H85" s="380">
        <v>2979</v>
      </c>
      <c r="I85" s="380">
        <v>2418</v>
      </c>
      <c r="J85" s="380">
        <v>1306</v>
      </c>
      <c r="K85" s="380">
        <v>1442</v>
      </c>
      <c r="L85" s="380">
        <v>500</v>
      </c>
      <c r="M85" s="380">
        <f t="shared" si="8"/>
        <v>26876</v>
      </c>
      <c r="N85" s="380">
        <f t="shared" si="9"/>
        <v>21184</v>
      </c>
      <c r="O85" s="380">
        <f t="shared" si="10"/>
        <v>48060</v>
      </c>
      <c r="P85" s="1178" t="s">
        <v>182</v>
      </c>
      <c r="Q85" s="1178"/>
    </row>
    <row r="86" spans="1:17" ht="20.25" customHeight="1">
      <c r="A86" s="1170" t="s">
        <v>70</v>
      </c>
      <c r="B86" s="1170"/>
      <c r="C86" s="380">
        <v>14690</v>
      </c>
      <c r="D86" s="380">
        <v>11687</v>
      </c>
      <c r="E86" s="380">
        <v>11915</v>
      </c>
      <c r="F86" s="380">
        <v>12123</v>
      </c>
      <c r="G86" s="380">
        <v>6277</v>
      </c>
      <c r="H86" s="380">
        <v>5205</v>
      </c>
      <c r="I86" s="380">
        <v>3909</v>
      </c>
      <c r="J86" s="380">
        <v>2373</v>
      </c>
      <c r="K86" s="380">
        <v>2615</v>
      </c>
      <c r="L86" s="380">
        <v>1113</v>
      </c>
      <c r="M86" s="380">
        <f t="shared" si="8"/>
        <v>39406</v>
      </c>
      <c r="N86" s="380">
        <f t="shared" si="9"/>
        <v>32501</v>
      </c>
      <c r="O86" s="380">
        <f t="shared" si="10"/>
        <v>71907</v>
      </c>
      <c r="P86" s="1178" t="s">
        <v>183</v>
      </c>
      <c r="Q86" s="1178"/>
    </row>
    <row r="87" spans="1:17" ht="20.25" customHeight="1">
      <c r="A87" s="1170" t="s">
        <v>71</v>
      </c>
      <c r="B87" s="1170"/>
      <c r="C87" s="380">
        <v>9073</v>
      </c>
      <c r="D87" s="380">
        <v>6470</v>
      </c>
      <c r="E87" s="380">
        <v>6261</v>
      </c>
      <c r="F87" s="380">
        <v>5031</v>
      </c>
      <c r="G87" s="380">
        <v>3268</v>
      </c>
      <c r="H87" s="380">
        <v>2513</v>
      </c>
      <c r="I87" s="380">
        <v>1614</v>
      </c>
      <c r="J87" s="380">
        <v>1230</v>
      </c>
      <c r="K87" s="380">
        <v>1018</v>
      </c>
      <c r="L87" s="380">
        <v>415</v>
      </c>
      <c r="M87" s="380">
        <f t="shared" si="8"/>
        <v>21234</v>
      </c>
      <c r="N87" s="380">
        <f t="shared" si="9"/>
        <v>15659</v>
      </c>
      <c r="O87" s="380">
        <f t="shared" si="10"/>
        <v>36893</v>
      </c>
      <c r="P87" s="1178" t="s">
        <v>671</v>
      </c>
      <c r="Q87" s="1178"/>
    </row>
    <row r="88" spans="1:17" ht="20.25" customHeight="1" thickBot="1">
      <c r="A88" s="1191" t="s">
        <v>72</v>
      </c>
      <c r="B88" s="1191"/>
      <c r="C88" s="381">
        <v>24867</v>
      </c>
      <c r="D88" s="381">
        <v>23787</v>
      </c>
      <c r="E88" s="381">
        <v>14471</v>
      </c>
      <c r="F88" s="381">
        <v>16158</v>
      </c>
      <c r="G88" s="381">
        <v>6531</v>
      </c>
      <c r="H88" s="381">
        <v>5338</v>
      </c>
      <c r="I88" s="381">
        <v>3553</v>
      </c>
      <c r="J88" s="381">
        <v>2129</v>
      </c>
      <c r="K88" s="381">
        <v>1701</v>
      </c>
      <c r="L88" s="381">
        <v>724</v>
      </c>
      <c r="M88" s="381">
        <f t="shared" si="8"/>
        <v>51123</v>
      </c>
      <c r="N88" s="381">
        <f t="shared" si="9"/>
        <v>48136</v>
      </c>
      <c r="O88" s="381">
        <f t="shared" si="10"/>
        <v>99259</v>
      </c>
      <c r="P88" s="1267" t="s">
        <v>327</v>
      </c>
      <c r="Q88" s="1267"/>
    </row>
    <row r="89" spans="1:17" ht="20.25" customHeight="1" thickBot="1">
      <c r="A89" s="1174" t="s">
        <v>32</v>
      </c>
      <c r="B89" s="1174"/>
      <c r="C89" s="308">
        <f>SUM(C69:C88)</f>
        <v>283249</v>
      </c>
      <c r="D89" s="308">
        <f t="shared" ref="D89:O89" si="11">SUM(D69:D88)</f>
        <v>257345</v>
      </c>
      <c r="E89" s="308">
        <f t="shared" si="11"/>
        <v>144156</v>
      </c>
      <c r="F89" s="308">
        <f t="shared" si="11"/>
        <v>135466</v>
      </c>
      <c r="G89" s="308">
        <f t="shared" si="11"/>
        <v>73188</v>
      </c>
      <c r="H89" s="308">
        <f t="shared" si="11"/>
        <v>60328</v>
      </c>
      <c r="I89" s="308">
        <f t="shared" si="11"/>
        <v>42872</v>
      </c>
      <c r="J89" s="308">
        <f t="shared" si="11"/>
        <v>29711</v>
      </c>
      <c r="K89" s="308">
        <f t="shared" si="11"/>
        <v>25551</v>
      </c>
      <c r="L89" s="308">
        <f t="shared" si="11"/>
        <v>13483</v>
      </c>
      <c r="M89" s="308">
        <f t="shared" si="11"/>
        <v>569016</v>
      </c>
      <c r="N89" s="308">
        <f t="shared" si="11"/>
        <v>496333</v>
      </c>
      <c r="O89" s="308">
        <f t="shared" si="11"/>
        <v>1065349</v>
      </c>
      <c r="P89" s="1175" t="s">
        <v>169</v>
      </c>
      <c r="Q89" s="1175"/>
    </row>
    <row r="90" spans="1:17" ht="13.5" thickTop="1">
      <c r="C90" s="336"/>
      <c r="D90" s="336"/>
      <c r="E90" s="336"/>
      <c r="F90" s="336"/>
      <c r="G90" s="336"/>
      <c r="H90" s="336"/>
      <c r="I90" s="336"/>
      <c r="J90" s="336"/>
      <c r="K90" s="336"/>
      <c r="L90" s="336"/>
      <c r="M90" s="336"/>
      <c r="N90" s="336"/>
      <c r="O90" s="336"/>
      <c r="P90" s="332"/>
      <c r="Q90" s="331"/>
    </row>
    <row r="91" spans="1:17">
      <c r="C91" s="336"/>
      <c r="D91" s="336"/>
      <c r="E91" s="336"/>
      <c r="F91" s="336"/>
      <c r="G91" s="336"/>
      <c r="H91" s="336"/>
      <c r="I91" s="336"/>
      <c r="J91" s="336"/>
      <c r="K91" s="336"/>
      <c r="L91" s="336"/>
      <c r="M91" s="336"/>
      <c r="N91" s="336"/>
      <c r="O91" s="336"/>
      <c r="P91" s="332"/>
      <c r="Q91" s="331"/>
    </row>
    <row r="92" spans="1:17">
      <c r="P92" s="332"/>
      <c r="Q92" s="331"/>
    </row>
    <row r="93" spans="1:17">
      <c r="P93" s="332"/>
      <c r="Q93" s="331"/>
    </row>
    <row r="94" spans="1:17">
      <c r="P94" s="332"/>
      <c r="Q94" s="331"/>
    </row>
    <row r="95" spans="1:17">
      <c r="P95" s="332"/>
      <c r="Q95" s="331"/>
    </row>
    <row r="96" spans="1:17">
      <c r="P96" s="332"/>
      <c r="Q96" s="331"/>
    </row>
    <row r="97" spans="3:17">
      <c r="P97" s="332"/>
      <c r="Q97" s="331"/>
    </row>
    <row r="98" spans="3:17">
      <c r="P98" s="332"/>
      <c r="Q98" s="331"/>
    </row>
    <row r="99" spans="3:17">
      <c r="P99" s="332"/>
      <c r="Q99" s="331"/>
    </row>
    <row r="100" spans="3:17">
      <c r="C100" s="142"/>
      <c r="D100" s="142"/>
      <c r="E100" s="142"/>
      <c r="F100" s="142"/>
      <c r="G100" s="142"/>
      <c r="H100" s="142"/>
      <c r="I100" s="142"/>
      <c r="J100" s="142"/>
      <c r="K100" s="142"/>
      <c r="L100" s="142"/>
      <c r="M100" s="142"/>
      <c r="N100" s="142"/>
      <c r="O100" s="142"/>
    </row>
    <row r="101" spans="3:17">
      <c r="C101" s="142"/>
      <c r="D101" s="142"/>
      <c r="E101" s="142"/>
      <c r="F101" s="142"/>
      <c r="G101" s="142"/>
      <c r="H101" s="142"/>
      <c r="I101" s="142"/>
      <c r="J101" s="142"/>
      <c r="K101" s="142"/>
      <c r="L101" s="142"/>
      <c r="M101" s="142"/>
      <c r="N101" s="142"/>
      <c r="O101" s="142"/>
    </row>
    <row r="102" spans="3:17">
      <c r="C102" s="142"/>
      <c r="D102" s="142"/>
      <c r="E102" s="142"/>
      <c r="F102" s="142"/>
      <c r="G102" s="142"/>
      <c r="H102" s="142"/>
      <c r="I102" s="142"/>
      <c r="J102" s="142"/>
      <c r="K102" s="142"/>
      <c r="L102" s="142"/>
      <c r="M102" s="142"/>
      <c r="N102" s="142"/>
      <c r="O102" s="142"/>
    </row>
    <row r="103" spans="3:17">
      <c r="C103" s="142"/>
      <c r="D103" s="142"/>
      <c r="E103" s="142"/>
      <c r="F103" s="142"/>
      <c r="G103" s="142"/>
      <c r="H103" s="142"/>
      <c r="I103" s="142"/>
      <c r="J103" s="142"/>
      <c r="K103" s="142"/>
      <c r="L103" s="142"/>
      <c r="M103" s="142"/>
      <c r="N103" s="142"/>
      <c r="O103" s="142"/>
    </row>
  </sheetData>
  <protectedRanges>
    <protectedRange sqref="F18:L18 F49:L49 F79:L79" name="نطاق1"/>
  </protectedRanges>
  <mergeCells count="147">
    <mergeCell ref="A87:B87"/>
    <mergeCell ref="P87:Q87"/>
    <mergeCell ref="A88:B88"/>
    <mergeCell ref="P88:Q88"/>
    <mergeCell ref="A89:B89"/>
    <mergeCell ref="P89:Q89"/>
    <mergeCell ref="A84:B84"/>
    <mergeCell ref="P84:Q84"/>
    <mergeCell ref="A85:B85"/>
    <mergeCell ref="P85:Q85"/>
    <mergeCell ref="A86:B86"/>
    <mergeCell ref="P86:Q86"/>
    <mergeCell ref="A81:B81"/>
    <mergeCell ref="P81:Q81"/>
    <mergeCell ref="A82:B82"/>
    <mergeCell ref="P82:Q82"/>
    <mergeCell ref="A83:B83"/>
    <mergeCell ref="P83:Q83"/>
    <mergeCell ref="A73:A78"/>
    <mergeCell ref="Q73:Q78"/>
    <mergeCell ref="A79:B79"/>
    <mergeCell ref="P79:Q79"/>
    <mergeCell ref="A80:B80"/>
    <mergeCell ref="P80:Q80"/>
    <mergeCell ref="A70:B70"/>
    <mergeCell ref="P70:Q70"/>
    <mergeCell ref="A71:B71"/>
    <mergeCell ref="P71:Q71"/>
    <mergeCell ref="A72:B72"/>
    <mergeCell ref="P72:Q72"/>
    <mergeCell ref="M65:O65"/>
    <mergeCell ref="P65:Q68"/>
    <mergeCell ref="C66:D66"/>
    <mergeCell ref="E66:F66"/>
    <mergeCell ref="G66:H66"/>
    <mergeCell ref="I66:J66"/>
    <mergeCell ref="K66:L66"/>
    <mergeCell ref="A69:B69"/>
    <mergeCell ref="P64:Q64"/>
    <mergeCell ref="A65:B68"/>
    <mergeCell ref="C65:D65"/>
    <mergeCell ref="E65:F65"/>
    <mergeCell ref="G65:H65"/>
    <mergeCell ref="I65:J65"/>
    <mergeCell ref="K65:L65"/>
    <mergeCell ref="A62:Q62"/>
    <mergeCell ref="A63:Q63"/>
    <mergeCell ref="A64:C64"/>
    <mergeCell ref="A57:B57"/>
    <mergeCell ref="P57:Q57"/>
    <mergeCell ref="A58:B58"/>
    <mergeCell ref="P58:Q58"/>
    <mergeCell ref="A59:B59"/>
    <mergeCell ref="P59:Q59"/>
    <mergeCell ref="A54:B54"/>
    <mergeCell ref="P54:Q54"/>
    <mergeCell ref="A55:B55"/>
    <mergeCell ref="P55:Q55"/>
    <mergeCell ref="A56:B56"/>
    <mergeCell ref="P56:Q56"/>
    <mergeCell ref="A51:B51"/>
    <mergeCell ref="P51:Q51"/>
    <mergeCell ref="A52:B52"/>
    <mergeCell ref="P52:Q52"/>
    <mergeCell ref="A53:B53"/>
    <mergeCell ref="P53:Q53"/>
    <mergeCell ref="A43:A48"/>
    <mergeCell ref="Q43:Q48"/>
    <mergeCell ref="A49:B49"/>
    <mergeCell ref="P49:Q49"/>
    <mergeCell ref="A50:B50"/>
    <mergeCell ref="P50:Q50"/>
    <mergeCell ref="A40:B40"/>
    <mergeCell ref="P40:Q40"/>
    <mergeCell ref="A41:B41"/>
    <mergeCell ref="P41:Q41"/>
    <mergeCell ref="A42:B42"/>
    <mergeCell ref="P42:Q42"/>
    <mergeCell ref="M35:O35"/>
    <mergeCell ref="P35:Q38"/>
    <mergeCell ref="C36:D36"/>
    <mergeCell ref="E36:F36"/>
    <mergeCell ref="G36:H36"/>
    <mergeCell ref="I36:J36"/>
    <mergeCell ref="K36:L36"/>
    <mergeCell ref="P39:Q39"/>
    <mergeCell ref="A39:B39"/>
    <mergeCell ref="P34:Q34"/>
    <mergeCell ref="A35:B38"/>
    <mergeCell ref="C35:D35"/>
    <mergeCell ref="E35:F35"/>
    <mergeCell ref="G35:H35"/>
    <mergeCell ref="I35:J35"/>
    <mergeCell ref="K35:L35"/>
    <mergeCell ref="A32:Q32"/>
    <mergeCell ref="A33:Q33"/>
    <mergeCell ref="A34:C34"/>
    <mergeCell ref="A26:B26"/>
    <mergeCell ref="P26:Q26"/>
    <mergeCell ref="A27:B27"/>
    <mergeCell ref="P27:Q27"/>
    <mergeCell ref="A28:B28"/>
    <mergeCell ref="P28:Q28"/>
    <mergeCell ref="A23:B23"/>
    <mergeCell ref="P23:Q23"/>
    <mergeCell ref="A24:B24"/>
    <mergeCell ref="P24:Q24"/>
    <mergeCell ref="A25:B25"/>
    <mergeCell ref="P25:Q25"/>
    <mergeCell ref="A20:B20"/>
    <mergeCell ref="P20:Q20"/>
    <mergeCell ref="A21:B21"/>
    <mergeCell ref="P21:Q21"/>
    <mergeCell ref="A22:B22"/>
    <mergeCell ref="P22:Q22"/>
    <mergeCell ref="A12:A17"/>
    <mergeCell ref="Q12:Q17"/>
    <mergeCell ref="A18:B18"/>
    <mergeCell ref="P18:Q18"/>
    <mergeCell ref="A19:B19"/>
    <mergeCell ref="P19:Q19"/>
    <mergeCell ref="A9:B9"/>
    <mergeCell ref="P9:Q9"/>
    <mergeCell ref="A10:B10"/>
    <mergeCell ref="P10:Q10"/>
    <mergeCell ref="A11:B11"/>
    <mergeCell ref="P11:Q11"/>
    <mergeCell ref="M4:O4"/>
    <mergeCell ref="P4:Q7"/>
    <mergeCell ref="C5:D5"/>
    <mergeCell ref="E5:F5"/>
    <mergeCell ref="G5:H5"/>
    <mergeCell ref="I5:J5"/>
    <mergeCell ref="K5:L5"/>
    <mergeCell ref="M5:O5"/>
    <mergeCell ref="P8:Q8"/>
    <mergeCell ref="A8:B8"/>
    <mergeCell ref="P3:Q3"/>
    <mergeCell ref="A4:B7"/>
    <mergeCell ref="C4:D4"/>
    <mergeCell ref="E4:F4"/>
    <mergeCell ref="G4:H4"/>
    <mergeCell ref="I4:J4"/>
    <mergeCell ref="K4:L4"/>
    <mergeCell ref="A1:Q1"/>
    <mergeCell ref="A2:Q2"/>
    <mergeCell ref="A3:C3"/>
  </mergeCells>
  <printOptions horizontalCentered="1"/>
  <pageMargins left="1" right="1" top="1" bottom="1" header="1" footer="1"/>
  <pageSetup paperSize="9" scale="80" firstPageNumber="43" orientation="landscape" useFirstPageNumber="1"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theme="9" tint="-0.499984740745262"/>
  </sheetPr>
  <dimension ref="A1:R93"/>
  <sheetViews>
    <sheetView rightToLeft="1" view="pageBreakPreview" zoomScale="80" zoomScaleNormal="75" zoomScaleSheetLayoutView="80" workbookViewId="0">
      <selection activeCell="M4" sqref="M4:Q7"/>
    </sheetView>
  </sheetViews>
  <sheetFormatPr defaultRowHeight="12.75"/>
  <cols>
    <col min="1" max="1" width="4.85546875" style="82" customWidth="1"/>
    <col min="2" max="2" width="11.28515625" style="82" customWidth="1"/>
    <col min="3" max="15" width="8.7109375" style="82" customWidth="1"/>
    <col min="16" max="16" width="14.7109375" style="121" customWidth="1"/>
    <col min="17" max="17" width="4.42578125" style="121" customWidth="1"/>
    <col min="18" max="16384" width="9.140625" style="82"/>
  </cols>
  <sheetData>
    <row r="1" spans="1:17" ht="24.75" customHeight="1">
      <c r="A1" s="1205" t="s">
        <v>1230</v>
      </c>
      <c r="B1" s="1205"/>
      <c r="C1" s="1205"/>
      <c r="D1" s="1205"/>
      <c r="E1" s="1205"/>
      <c r="F1" s="1205"/>
      <c r="G1" s="1205"/>
      <c r="H1" s="1205"/>
      <c r="I1" s="1205"/>
      <c r="J1" s="1205"/>
      <c r="K1" s="1205"/>
      <c r="L1" s="1205"/>
      <c r="M1" s="1205"/>
      <c r="N1" s="1205"/>
      <c r="O1" s="1205"/>
      <c r="P1" s="1205"/>
      <c r="Q1" s="1205"/>
    </row>
    <row r="2" spans="1:17" ht="21.75" customHeight="1">
      <c r="A2" s="1206" t="s">
        <v>733</v>
      </c>
      <c r="B2" s="1206"/>
      <c r="C2" s="1206"/>
      <c r="D2" s="1206"/>
      <c r="E2" s="1206"/>
      <c r="F2" s="1206"/>
      <c r="G2" s="1206"/>
      <c r="H2" s="1206"/>
      <c r="I2" s="1206"/>
      <c r="J2" s="1206"/>
      <c r="K2" s="1206"/>
      <c r="L2" s="1206"/>
      <c r="M2" s="1206"/>
      <c r="N2" s="1206"/>
      <c r="O2" s="1206"/>
      <c r="P2" s="1206"/>
      <c r="Q2" s="1206"/>
    </row>
    <row r="3" spans="1:17" ht="21.75" customHeight="1" thickBot="1">
      <c r="A3" s="1176" t="s">
        <v>1014</v>
      </c>
      <c r="B3" s="1176"/>
      <c r="C3" s="374"/>
      <c r="D3" s="374"/>
      <c r="E3" s="374"/>
      <c r="F3" s="374"/>
      <c r="G3" s="374"/>
      <c r="H3" s="374"/>
      <c r="I3" s="374"/>
      <c r="J3" s="374"/>
      <c r="K3" s="374"/>
      <c r="L3" s="374"/>
      <c r="M3" s="374"/>
      <c r="N3" s="374"/>
      <c r="O3" s="384"/>
      <c r="P3" s="1154" t="s">
        <v>742</v>
      </c>
      <c r="Q3" s="1154"/>
    </row>
    <row r="4" spans="1:17" ht="19.5" customHeight="1" thickTop="1">
      <c r="A4" s="1140" t="s">
        <v>40</v>
      </c>
      <c r="B4" s="1140"/>
      <c r="C4" s="1188" t="s">
        <v>77</v>
      </c>
      <c r="D4" s="1140"/>
      <c r="E4" s="1188" t="s">
        <v>79</v>
      </c>
      <c r="F4" s="1140"/>
      <c r="G4" s="1188" t="s">
        <v>85</v>
      </c>
      <c r="H4" s="1140"/>
      <c r="I4" s="1188" t="s">
        <v>86</v>
      </c>
      <c r="J4" s="1140"/>
      <c r="K4" s="1188" t="s">
        <v>87</v>
      </c>
      <c r="L4" s="1188"/>
      <c r="M4" s="1188" t="s">
        <v>1335</v>
      </c>
      <c r="N4" s="1188"/>
      <c r="O4" s="1188"/>
      <c r="P4" s="1164" t="s">
        <v>168</v>
      </c>
      <c r="Q4" s="1164"/>
    </row>
    <row r="5" spans="1:17" ht="19.5" customHeight="1">
      <c r="A5" s="1141"/>
      <c r="B5" s="1141"/>
      <c r="C5" s="1207" t="s">
        <v>204</v>
      </c>
      <c r="D5" s="1141"/>
      <c r="E5" s="1207" t="s">
        <v>205</v>
      </c>
      <c r="F5" s="1141"/>
      <c r="G5" s="1207" t="s">
        <v>206</v>
      </c>
      <c r="H5" s="1141"/>
      <c r="I5" s="1207" t="s">
        <v>207</v>
      </c>
      <c r="J5" s="1141"/>
      <c r="K5" s="1207" t="s">
        <v>215</v>
      </c>
      <c r="L5" s="1141"/>
      <c r="M5" s="1207" t="s">
        <v>354</v>
      </c>
      <c r="N5" s="1207"/>
      <c r="O5" s="1207"/>
      <c r="P5" s="1165"/>
      <c r="Q5" s="1165"/>
    </row>
    <row r="6" spans="1:17" ht="19.5" customHeight="1">
      <c r="A6" s="1141"/>
      <c r="B6" s="1141"/>
      <c r="C6" s="718" t="s">
        <v>127</v>
      </c>
      <c r="D6" s="718" t="s">
        <v>34</v>
      </c>
      <c r="E6" s="718" t="s">
        <v>127</v>
      </c>
      <c r="F6" s="718" t="s">
        <v>34</v>
      </c>
      <c r="G6" s="718" t="s">
        <v>127</v>
      </c>
      <c r="H6" s="718" t="s">
        <v>34</v>
      </c>
      <c r="I6" s="718" t="s">
        <v>127</v>
      </c>
      <c r="J6" s="718" t="s">
        <v>34</v>
      </c>
      <c r="K6" s="718" t="s">
        <v>127</v>
      </c>
      <c r="L6" s="718" t="s">
        <v>34</v>
      </c>
      <c r="M6" s="718" t="s">
        <v>127</v>
      </c>
      <c r="N6" s="718" t="s">
        <v>34</v>
      </c>
      <c r="O6" s="1031" t="s">
        <v>35</v>
      </c>
      <c r="P6" s="1165"/>
      <c r="Q6" s="1165"/>
    </row>
    <row r="7" spans="1:17" ht="19.5" customHeight="1" thickBot="1">
      <c r="A7" s="1142"/>
      <c r="B7" s="1142"/>
      <c r="C7" s="719" t="s">
        <v>173</v>
      </c>
      <c r="D7" s="719" t="s">
        <v>172</v>
      </c>
      <c r="E7" s="719" t="s">
        <v>173</v>
      </c>
      <c r="F7" s="719" t="s">
        <v>172</v>
      </c>
      <c r="G7" s="719" t="s">
        <v>173</v>
      </c>
      <c r="H7" s="719" t="s">
        <v>172</v>
      </c>
      <c r="I7" s="719" t="s">
        <v>173</v>
      </c>
      <c r="J7" s="719" t="s">
        <v>172</v>
      </c>
      <c r="K7" s="719" t="s">
        <v>173</v>
      </c>
      <c r="L7" s="719" t="s">
        <v>172</v>
      </c>
      <c r="M7" s="719" t="s">
        <v>173</v>
      </c>
      <c r="N7" s="719" t="s">
        <v>172</v>
      </c>
      <c r="O7" s="719" t="s">
        <v>169</v>
      </c>
      <c r="P7" s="1166"/>
      <c r="Q7" s="1166"/>
    </row>
    <row r="8" spans="1:17" ht="19.5" customHeight="1">
      <c r="A8" s="1183" t="s">
        <v>52</v>
      </c>
      <c r="B8" s="1183"/>
      <c r="C8" s="718">
        <v>18193</v>
      </c>
      <c r="D8" s="718">
        <v>15757</v>
      </c>
      <c r="E8" s="718">
        <v>9597</v>
      </c>
      <c r="F8" s="718">
        <v>7175</v>
      </c>
      <c r="G8" s="718">
        <v>6760</v>
      </c>
      <c r="H8" s="718">
        <v>4014</v>
      </c>
      <c r="I8" s="718">
        <v>4557</v>
      </c>
      <c r="J8" s="718">
        <v>1982</v>
      </c>
      <c r="K8" s="718">
        <v>1632</v>
      </c>
      <c r="L8" s="718">
        <v>524</v>
      </c>
      <c r="M8" s="718">
        <f>SUM(C8,E8,G8,I8,K8)</f>
        <v>40739</v>
      </c>
      <c r="N8" s="718">
        <f>SUM(D8,F8,H8,J8,L8)</f>
        <v>29452</v>
      </c>
      <c r="O8" s="718">
        <f>SUM(M8:N8)</f>
        <v>70191</v>
      </c>
      <c r="P8" s="1197" t="s">
        <v>583</v>
      </c>
      <c r="Q8" s="1197"/>
    </row>
    <row r="9" spans="1:17" ht="19.5" customHeight="1">
      <c r="A9" s="1170" t="s">
        <v>53</v>
      </c>
      <c r="B9" s="1170"/>
      <c r="C9" s="86">
        <v>6210</v>
      </c>
      <c r="D9" s="86">
        <v>4014</v>
      </c>
      <c r="E9" s="86">
        <v>3580</v>
      </c>
      <c r="F9" s="86">
        <v>3276</v>
      </c>
      <c r="G9" s="86">
        <v>3902</v>
      </c>
      <c r="H9" s="86">
        <v>2684</v>
      </c>
      <c r="I9" s="86">
        <v>4235</v>
      </c>
      <c r="J9" s="86">
        <v>4856</v>
      </c>
      <c r="K9" s="86">
        <v>3250</v>
      </c>
      <c r="L9" s="86">
        <v>2457</v>
      </c>
      <c r="M9" s="715">
        <f t="shared" ref="M9:M27" si="0">SUM(C9,E9,G9,I9,K9)</f>
        <v>21177</v>
      </c>
      <c r="N9" s="715">
        <f t="shared" ref="N9:N27" si="1">SUM(D9,F9,H9,J9,L9)</f>
        <v>17287</v>
      </c>
      <c r="O9" s="715">
        <f t="shared" ref="O9:O26" si="2">SUM(M9:N9)</f>
        <v>38464</v>
      </c>
      <c r="P9" s="1159" t="s">
        <v>284</v>
      </c>
      <c r="Q9" s="1159"/>
    </row>
    <row r="10" spans="1:17" ht="19.5" customHeight="1">
      <c r="A10" s="1170" t="s">
        <v>54</v>
      </c>
      <c r="B10" s="1170"/>
      <c r="C10" s="86">
        <v>8631</v>
      </c>
      <c r="D10" s="86">
        <v>7788</v>
      </c>
      <c r="E10" s="86">
        <v>5960</v>
      </c>
      <c r="F10" s="86">
        <v>5461</v>
      </c>
      <c r="G10" s="86">
        <v>2239</v>
      </c>
      <c r="H10" s="86">
        <v>1523</v>
      </c>
      <c r="I10" s="86">
        <v>871</v>
      </c>
      <c r="J10" s="86">
        <v>455</v>
      </c>
      <c r="K10" s="86">
        <v>333</v>
      </c>
      <c r="L10" s="86">
        <v>155</v>
      </c>
      <c r="M10" s="715">
        <f t="shared" si="0"/>
        <v>18034</v>
      </c>
      <c r="N10" s="715">
        <f t="shared" si="1"/>
        <v>15382</v>
      </c>
      <c r="O10" s="715">
        <f t="shared" si="2"/>
        <v>33416</v>
      </c>
      <c r="P10" s="1178" t="s">
        <v>175</v>
      </c>
      <c r="Q10" s="1178"/>
    </row>
    <row r="11" spans="1:17" ht="19.5" customHeight="1">
      <c r="A11" s="1170" t="s">
        <v>55</v>
      </c>
      <c r="B11" s="1170"/>
      <c r="C11" s="86">
        <v>14194</v>
      </c>
      <c r="D11" s="86">
        <v>13591</v>
      </c>
      <c r="E11" s="86">
        <v>3381</v>
      </c>
      <c r="F11" s="86">
        <v>3255</v>
      </c>
      <c r="G11" s="86">
        <v>1834</v>
      </c>
      <c r="H11" s="86">
        <v>1210</v>
      </c>
      <c r="I11" s="86">
        <v>949</v>
      </c>
      <c r="J11" s="86">
        <v>473</v>
      </c>
      <c r="K11" s="86">
        <v>479</v>
      </c>
      <c r="L11" s="86">
        <v>130</v>
      </c>
      <c r="M11" s="715">
        <f t="shared" si="0"/>
        <v>20837</v>
      </c>
      <c r="N11" s="715">
        <f t="shared" si="1"/>
        <v>18659</v>
      </c>
      <c r="O11" s="715">
        <f t="shared" si="2"/>
        <v>39496</v>
      </c>
      <c r="P11" s="1178" t="s">
        <v>676</v>
      </c>
      <c r="Q11" s="1178"/>
    </row>
    <row r="12" spans="1:17" ht="19.5" customHeight="1">
      <c r="A12" s="1189" t="s">
        <v>279</v>
      </c>
      <c r="B12" s="382" t="s">
        <v>250</v>
      </c>
      <c r="C12" s="86">
        <v>12617</v>
      </c>
      <c r="D12" s="86">
        <v>13604</v>
      </c>
      <c r="E12" s="86">
        <v>2308</v>
      </c>
      <c r="F12" s="86">
        <v>1778</v>
      </c>
      <c r="G12" s="86">
        <v>1050</v>
      </c>
      <c r="H12" s="86">
        <v>795</v>
      </c>
      <c r="I12" s="86">
        <v>395</v>
      </c>
      <c r="J12" s="86">
        <v>290</v>
      </c>
      <c r="K12" s="86">
        <v>194</v>
      </c>
      <c r="L12" s="86">
        <v>69</v>
      </c>
      <c r="M12" s="715">
        <f t="shared" si="0"/>
        <v>16564</v>
      </c>
      <c r="N12" s="715">
        <f t="shared" si="1"/>
        <v>16536</v>
      </c>
      <c r="O12" s="715">
        <f t="shared" si="2"/>
        <v>33100</v>
      </c>
      <c r="P12" s="399" t="s">
        <v>288</v>
      </c>
      <c r="Q12" s="1220" t="s">
        <v>167</v>
      </c>
    </row>
    <row r="13" spans="1:17" ht="19.5" customHeight="1">
      <c r="A13" s="1189"/>
      <c r="B13" s="382" t="s">
        <v>251</v>
      </c>
      <c r="C13" s="86">
        <v>23187</v>
      </c>
      <c r="D13" s="86">
        <v>22727</v>
      </c>
      <c r="E13" s="86">
        <v>5212</v>
      </c>
      <c r="F13" s="86">
        <v>3873</v>
      </c>
      <c r="G13" s="86">
        <v>2465</v>
      </c>
      <c r="H13" s="86">
        <v>1621</v>
      </c>
      <c r="I13" s="86">
        <v>1187</v>
      </c>
      <c r="J13" s="86">
        <v>622</v>
      </c>
      <c r="K13" s="86">
        <v>395</v>
      </c>
      <c r="L13" s="86">
        <v>188</v>
      </c>
      <c r="M13" s="715">
        <f t="shared" si="0"/>
        <v>32446</v>
      </c>
      <c r="N13" s="715">
        <f t="shared" si="1"/>
        <v>29031</v>
      </c>
      <c r="O13" s="715">
        <f t="shared" si="2"/>
        <v>61477</v>
      </c>
      <c r="P13" s="399" t="s">
        <v>289</v>
      </c>
      <c r="Q13" s="1220"/>
    </row>
    <row r="14" spans="1:17" ht="19.5" customHeight="1">
      <c r="A14" s="1189"/>
      <c r="B14" s="382" t="s">
        <v>252</v>
      </c>
      <c r="C14" s="86">
        <v>6994</v>
      </c>
      <c r="D14" s="86">
        <v>6818</v>
      </c>
      <c r="E14" s="86">
        <v>4326</v>
      </c>
      <c r="F14" s="86">
        <v>4333</v>
      </c>
      <c r="G14" s="86">
        <v>1698</v>
      </c>
      <c r="H14" s="86">
        <v>1468</v>
      </c>
      <c r="I14" s="86">
        <v>842</v>
      </c>
      <c r="J14" s="86">
        <v>694</v>
      </c>
      <c r="K14" s="86">
        <v>394</v>
      </c>
      <c r="L14" s="86">
        <v>139</v>
      </c>
      <c r="M14" s="715">
        <f t="shared" si="0"/>
        <v>14254</v>
      </c>
      <c r="N14" s="715">
        <f t="shared" si="1"/>
        <v>13452</v>
      </c>
      <c r="O14" s="715">
        <f t="shared" si="2"/>
        <v>27706</v>
      </c>
      <c r="P14" s="399" t="s">
        <v>290</v>
      </c>
      <c r="Q14" s="1220"/>
    </row>
    <row r="15" spans="1:17" ht="19.5" customHeight="1">
      <c r="A15" s="1189"/>
      <c r="B15" s="382" t="s">
        <v>604</v>
      </c>
      <c r="C15" s="86">
        <v>6187</v>
      </c>
      <c r="D15" s="86">
        <v>5550</v>
      </c>
      <c r="E15" s="86">
        <v>3563</v>
      </c>
      <c r="F15" s="86">
        <v>3233</v>
      </c>
      <c r="G15" s="86">
        <v>1033</v>
      </c>
      <c r="H15" s="86">
        <v>893</v>
      </c>
      <c r="I15" s="86">
        <v>515</v>
      </c>
      <c r="J15" s="86">
        <v>335</v>
      </c>
      <c r="K15" s="86">
        <v>248</v>
      </c>
      <c r="L15" s="86">
        <v>114</v>
      </c>
      <c r="M15" s="715">
        <f t="shared" si="0"/>
        <v>11546</v>
      </c>
      <c r="N15" s="715">
        <f t="shared" si="1"/>
        <v>10125</v>
      </c>
      <c r="O15" s="715">
        <f t="shared" si="2"/>
        <v>21671</v>
      </c>
      <c r="P15" s="399" t="s">
        <v>291</v>
      </c>
      <c r="Q15" s="1220"/>
    </row>
    <row r="16" spans="1:17" ht="19.5" customHeight="1">
      <c r="A16" s="1189"/>
      <c r="B16" s="382" t="s">
        <v>605</v>
      </c>
      <c r="C16" s="86">
        <v>15752</v>
      </c>
      <c r="D16" s="86">
        <v>15146</v>
      </c>
      <c r="E16" s="86">
        <v>3976</v>
      </c>
      <c r="F16" s="86">
        <v>3274</v>
      </c>
      <c r="G16" s="86">
        <v>2199</v>
      </c>
      <c r="H16" s="86">
        <v>1540</v>
      </c>
      <c r="I16" s="86">
        <v>1098</v>
      </c>
      <c r="J16" s="86">
        <v>635</v>
      </c>
      <c r="K16" s="86">
        <v>384</v>
      </c>
      <c r="L16" s="86">
        <v>146</v>
      </c>
      <c r="M16" s="715">
        <f t="shared" si="0"/>
        <v>23409</v>
      </c>
      <c r="N16" s="715">
        <f t="shared" si="1"/>
        <v>20741</v>
      </c>
      <c r="O16" s="715">
        <f t="shared" si="2"/>
        <v>44150</v>
      </c>
      <c r="P16" s="399" t="s">
        <v>292</v>
      </c>
      <c r="Q16" s="1220"/>
    </row>
    <row r="17" spans="1:18" ht="19.5" customHeight="1">
      <c r="A17" s="1189"/>
      <c r="B17" s="382" t="s">
        <v>606</v>
      </c>
      <c r="C17" s="86">
        <v>7933</v>
      </c>
      <c r="D17" s="86">
        <v>7276</v>
      </c>
      <c r="E17" s="86">
        <v>4193</v>
      </c>
      <c r="F17" s="86">
        <v>4714</v>
      </c>
      <c r="G17" s="86">
        <v>1522</v>
      </c>
      <c r="H17" s="86">
        <v>1158</v>
      </c>
      <c r="I17" s="747">
        <v>740</v>
      </c>
      <c r="J17" s="86">
        <v>538</v>
      </c>
      <c r="K17" s="86">
        <v>370</v>
      </c>
      <c r="L17" s="86">
        <v>235</v>
      </c>
      <c r="M17" s="715">
        <f t="shared" si="0"/>
        <v>14758</v>
      </c>
      <c r="N17" s="715">
        <f t="shared" si="1"/>
        <v>13921</v>
      </c>
      <c r="O17" s="715">
        <f t="shared" si="2"/>
        <v>28679</v>
      </c>
      <c r="P17" s="399" t="s">
        <v>293</v>
      </c>
      <c r="Q17" s="1220"/>
    </row>
    <row r="18" spans="1:18" ht="19.5" customHeight="1">
      <c r="A18" s="1170" t="s">
        <v>63</v>
      </c>
      <c r="B18" s="1170"/>
      <c r="C18" s="715">
        <v>10127</v>
      </c>
      <c r="D18" s="715">
        <v>7710</v>
      </c>
      <c r="E18" s="715">
        <v>6512</v>
      </c>
      <c r="F18" s="715">
        <v>6249</v>
      </c>
      <c r="G18" s="715">
        <v>3365</v>
      </c>
      <c r="H18" s="86">
        <v>3033</v>
      </c>
      <c r="I18" s="715">
        <v>1830</v>
      </c>
      <c r="J18" s="715">
        <v>1521</v>
      </c>
      <c r="K18" s="86">
        <v>1074</v>
      </c>
      <c r="L18" s="715">
        <v>554</v>
      </c>
      <c r="M18" s="715">
        <f t="shared" si="0"/>
        <v>22908</v>
      </c>
      <c r="N18" s="715">
        <f t="shared" si="1"/>
        <v>19067</v>
      </c>
      <c r="O18" s="715">
        <f t="shared" si="2"/>
        <v>41975</v>
      </c>
      <c r="P18" s="1178" t="s">
        <v>297</v>
      </c>
      <c r="Q18" s="1178"/>
    </row>
    <row r="19" spans="1:18" ht="19.5" customHeight="1">
      <c r="A19" s="1170" t="s">
        <v>64</v>
      </c>
      <c r="B19" s="1170"/>
      <c r="C19" s="86">
        <v>10958</v>
      </c>
      <c r="D19" s="86">
        <v>10345</v>
      </c>
      <c r="E19" s="86">
        <v>8587</v>
      </c>
      <c r="F19" s="86">
        <v>8837</v>
      </c>
      <c r="G19" s="86">
        <v>3397</v>
      </c>
      <c r="H19" s="86">
        <v>3124</v>
      </c>
      <c r="I19" s="86">
        <v>1985</v>
      </c>
      <c r="J19" s="86">
        <v>1344</v>
      </c>
      <c r="K19" s="86">
        <v>1146</v>
      </c>
      <c r="L19" s="86">
        <v>651</v>
      </c>
      <c r="M19" s="715">
        <f t="shared" si="0"/>
        <v>26073</v>
      </c>
      <c r="N19" s="715">
        <f t="shared" si="1"/>
        <v>24301</v>
      </c>
      <c r="O19" s="715">
        <f t="shared" si="2"/>
        <v>50374</v>
      </c>
      <c r="P19" s="1178" t="s">
        <v>177</v>
      </c>
      <c r="Q19" s="1178"/>
    </row>
    <row r="20" spans="1:18" ht="19.5" customHeight="1">
      <c r="A20" s="1170" t="s">
        <v>65</v>
      </c>
      <c r="B20" s="1170"/>
      <c r="C20" s="86">
        <v>10111</v>
      </c>
      <c r="D20" s="86">
        <v>9079</v>
      </c>
      <c r="E20" s="86">
        <v>4057</v>
      </c>
      <c r="F20" s="86">
        <v>4219</v>
      </c>
      <c r="G20" s="86">
        <v>2455</v>
      </c>
      <c r="H20" s="86">
        <v>2294</v>
      </c>
      <c r="I20" s="86">
        <v>1712</v>
      </c>
      <c r="J20" s="86">
        <v>1173</v>
      </c>
      <c r="K20" s="86">
        <v>748</v>
      </c>
      <c r="L20" s="86">
        <v>494</v>
      </c>
      <c r="M20" s="715">
        <f t="shared" si="0"/>
        <v>19083</v>
      </c>
      <c r="N20" s="715">
        <f t="shared" si="1"/>
        <v>17259</v>
      </c>
      <c r="O20" s="715">
        <f t="shared" si="2"/>
        <v>36342</v>
      </c>
      <c r="P20" s="1178" t="s">
        <v>178</v>
      </c>
      <c r="Q20" s="1178"/>
      <c r="R20" s="156"/>
    </row>
    <row r="21" spans="1:18" ht="19.5" customHeight="1">
      <c r="A21" s="1170" t="s">
        <v>66</v>
      </c>
      <c r="B21" s="1170"/>
      <c r="C21" s="86">
        <v>11097</v>
      </c>
      <c r="D21" s="86">
        <v>10394</v>
      </c>
      <c r="E21" s="86">
        <v>5299</v>
      </c>
      <c r="F21" s="86">
        <v>5228</v>
      </c>
      <c r="G21" s="86">
        <v>2912</v>
      </c>
      <c r="H21" s="86">
        <v>2484</v>
      </c>
      <c r="I21" s="86">
        <v>1793</v>
      </c>
      <c r="J21" s="86">
        <v>1181</v>
      </c>
      <c r="K21" s="86">
        <v>868</v>
      </c>
      <c r="L21" s="86">
        <v>502</v>
      </c>
      <c r="M21" s="715">
        <f t="shared" si="0"/>
        <v>21969</v>
      </c>
      <c r="N21" s="715">
        <f t="shared" si="1"/>
        <v>19789</v>
      </c>
      <c r="O21" s="715">
        <f t="shared" si="2"/>
        <v>41758</v>
      </c>
      <c r="P21" s="1178" t="s">
        <v>285</v>
      </c>
      <c r="Q21" s="1178"/>
    </row>
    <row r="22" spans="1:18" ht="19.5" customHeight="1">
      <c r="A22" s="1170" t="s">
        <v>133</v>
      </c>
      <c r="B22" s="1170"/>
      <c r="C22" s="86">
        <v>10274</v>
      </c>
      <c r="D22" s="86">
        <v>8475</v>
      </c>
      <c r="E22" s="86">
        <v>3830</v>
      </c>
      <c r="F22" s="86">
        <v>3538</v>
      </c>
      <c r="G22" s="86">
        <v>1725</v>
      </c>
      <c r="H22" s="86">
        <v>1516</v>
      </c>
      <c r="I22" s="86">
        <v>846</v>
      </c>
      <c r="J22" s="86">
        <v>556</v>
      </c>
      <c r="K22" s="86">
        <v>308</v>
      </c>
      <c r="L22" s="86">
        <v>155</v>
      </c>
      <c r="M22" s="715">
        <f t="shared" si="0"/>
        <v>16983</v>
      </c>
      <c r="N22" s="715">
        <f t="shared" si="1"/>
        <v>14240</v>
      </c>
      <c r="O22" s="715">
        <f t="shared" si="2"/>
        <v>31223</v>
      </c>
      <c r="P22" s="1178" t="s">
        <v>853</v>
      </c>
      <c r="Q22" s="1178"/>
    </row>
    <row r="23" spans="1:18" ht="19.5" customHeight="1">
      <c r="A23" s="1170" t="s">
        <v>68</v>
      </c>
      <c r="B23" s="1170"/>
      <c r="C23" s="86">
        <v>5084</v>
      </c>
      <c r="D23" s="86">
        <v>4642</v>
      </c>
      <c r="E23" s="86">
        <v>3359</v>
      </c>
      <c r="F23" s="86">
        <v>3171</v>
      </c>
      <c r="G23" s="86">
        <v>1748</v>
      </c>
      <c r="H23" s="86">
        <v>1293</v>
      </c>
      <c r="I23" s="86">
        <v>1068</v>
      </c>
      <c r="J23" s="86">
        <v>617</v>
      </c>
      <c r="K23" s="86">
        <v>595</v>
      </c>
      <c r="L23" s="86">
        <v>191</v>
      </c>
      <c r="M23" s="715">
        <f t="shared" si="0"/>
        <v>11854</v>
      </c>
      <c r="N23" s="715">
        <f t="shared" si="1"/>
        <v>9914</v>
      </c>
      <c r="O23" s="715">
        <f t="shared" si="2"/>
        <v>21768</v>
      </c>
      <c r="P23" s="1178" t="s">
        <v>287</v>
      </c>
      <c r="Q23" s="1178"/>
    </row>
    <row r="24" spans="1:18" ht="19.5" customHeight="1">
      <c r="A24" s="1170" t="s">
        <v>69</v>
      </c>
      <c r="B24" s="1170"/>
      <c r="C24" s="86">
        <v>8359</v>
      </c>
      <c r="D24" s="86">
        <v>7040</v>
      </c>
      <c r="E24" s="86">
        <v>4732</v>
      </c>
      <c r="F24" s="86">
        <v>4771</v>
      </c>
      <c r="G24" s="86">
        <v>2548</v>
      </c>
      <c r="H24" s="86">
        <v>1769</v>
      </c>
      <c r="I24" s="86">
        <v>1569</v>
      </c>
      <c r="J24" s="86">
        <v>791</v>
      </c>
      <c r="K24" s="86">
        <v>800</v>
      </c>
      <c r="L24" s="86">
        <v>456</v>
      </c>
      <c r="M24" s="715">
        <f t="shared" si="0"/>
        <v>18008</v>
      </c>
      <c r="N24" s="715">
        <f t="shared" si="1"/>
        <v>14827</v>
      </c>
      <c r="O24" s="715">
        <f t="shared" si="2"/>
        <v>32835</v>
      </c>
      <c r="P24" s="1178" t="s">
        <v>182</v>
      </c>
      <c r="Q24" s="1178"/>
    </row>
    <row r="25" spans="1:18" ht="19.5" customHeight="1">
      <c r="A25" s="1170" t="s">
        <v>70</v>
      </c>
      <c r="B25" s="1170"/>
      <c r="C25" s="86">
        <v>11039</v>
      </c>
      <c r="D25" s="86">
        <v>9246</v>
      </c>
      <c r="E25" s="86">
        <v>8807</v>
      </c>
      <c r="F25" s="86">
        <v>8828</v>
      </c>
      <c r="G25" s="86">
        <v>4882</v>
      </c>
      <c r="H25" s="86">
        <v>3751</v>
      </c>
      <c r="I25" s="86">
        <v>2774</v>
      </c>
      <c r="J25" s="86">
        <v>1617</v>
      </c>
      <c r="K25" s="86">
        <v>1840</v>
      </c>
      <c r="L25" s="86">
        <v>837</v>
      </c>
      <c r="M25" s="715">
        <f t="shared" si="0"/>
        <v>29342</v>
      </c>
      <c r="N25" s="715">
        <f t="shared" si="1"/>
        <v>24279</v>
      </c>
      <c r="O25" s="715">
        <f t="shared" si="2"/>
        <v>53621</v>
      </c>
      <c r="P25" s="1178" t="s">
        <v>183</v>
      </c>
      <c r="Q25" s="1178"/>
    </row>
    <row r="26" spans="1:18" ht="19.5" customHeight="1">
      <c r="A26" s="1170" t="s">
        <v>71</v>
      </c>
      <c r="B26" s="1170"/>
      <c r="C26" s="86">
        <v>6564</v>
      </c>
      <c r="D26" s="86">
        <v>5233</v>
      </c>
      <c r="E26" s="86">
        <v>3354</v>
      </c>
      <c r="F26" s="86">
        <v>3508</v>
      </c>
      <c r="G26" s="86">
        <v>1732</v>
      </c>
      <c r="H26" s="86">
        <v>1669</v>
      </c>
      <c r="I26" s="86">
        <v>790</v>
      </c>
      <c r="J26" s="86">
        <v>684</v>
      </c>
      <c r="K26" s="86">
        <v>390</v>
      </c>
      <c r="L26" s="86">
        <v>170</v>
      </c>
      <c r="M26" s="715">
        <f t="shared" si="0"/>
        <v>12830</v>
      </c>
      <c r="N26" s="715">
        <f t="shared" si="1"/>
        <v>11264</v>
      </c>
      <c r="O26" s="715">
        <f t="shared" si="2"/>
        <v>24094</v>
      </c>
      <c r="P26" s="1178" t="s">
        <v>671</v>
      </c>
      <c r="Q26" s="1178"/>
    </row>
    <row r="27" spans="1:18" ht="19.5" customHeight="1" thickBot="1">
      <c r="A27" s="1191" t="s">
        <v>72</v>
      </c>
      <c r="B27" s="1191"/>
      <c r="C27" s="501">
        <v>18494</v>
      </c>
      <c r="D27" s="501">
        <v>18093</v>
      </c>
      <c r="E27" s="501">
        <v>10006</v>
      </c>
      <c r="F27" s="501">
        <v>11654</v>
      </c>
      <c r="G27" s="501">
        <v>4148</v>
      </c>
      <c r="H27" s="501">
        <v>3451</v>
      </c>
      <c r="I27" s="501">
        <v>2063</v>
      </c>
      <c r="J27" s="501">
        <v>1381</v>
      </c>
      <c r="K27" s="501">
        <v>831</v>
      </c>
      <c r="L27" s="501">
        <v>565</v>
      </c>
      <c r="M27" s="718">
        <f t="shared" si="0"/>
        <v>35542</v>
      </c>
      <c r="N27" s="718">
        <f t="shared" si="1"/>
        <v>35144</v>
      </c>
      <c r="O27" s="718">
        <f>SUM(M27:N27)</f>
        <v>70686</v>
      </c>
      <c r="P27" s="1267" t="s">
        <v>327</v>
      </c>
      <c r="Q27" s="1267"/>
    </row>
    <row r="28" spans="1:18" ht="19.5" customHeight="1" thickBot="1">
      <c r="A28" s="1174" t="s">
        <v>32</v>
      </c>
      <c r="B28" s="1174"/>
      <c r="C28" s="203">
        <f>SUM(C8:C27)</f>
        <v>222005</v>
      </c>
      <c r="D28" s="203">
        <f t="shared" ref="D28:O28" si="3">SUM(D8:D27)</f>
        <v>202528</v>
      </c>
      <c r="E28" s="203">
        <f t="shared" si="3"/>
        <v>104639</v>
      </c>
      <c r="F28" s="203">
        <f t="shared" si="3"/>
        <v>100375</v>
      </c>
      <c r="G28" s="203">
        <f t="shared" si="3"/>
        <v>53614</v>
      </c>
      <c r="H28" s="203">
        <f t="shared" si="3"/>
        <v>41290</v>
      </c>
      <c r="I28" s="203">
        <f t="shared" si="3"/>
        <v>31819</v>
      </c>
      <c r="J28" s="203">
        <f t="shared" si="3"/>
        <v>21745</v>
      </c>
      <c r="K28" s="203">
        <f t="shared" si="3"/>
        <v>16279</v>
      </c>
      <c r="L28" s="203">
        <f t="shared" si="3"/>
        <v>8732</v>
      </c>
      <c r="M28" s="203">
        <f t="shared" si="3"/>
        <v>428356</v>
      </c>
      <c r="N28" s="203">
        <f t="shared" si="3"/>
        <v>374670</v>
      </c>
      <c r="O28" s="203">
        <f t="shared" si="3"/>
        <v>803026</v>
      </c>
      <c r="P28" s="1175" t="s">
        <v>169</v>
      </c>
      <c r="Q28" s="1175"/>
    </row>
    <row r="29" spans="1:18" ht="13.5" thickTop="1">
      <c r="C29" s="336"/>
      <c r="D29" s="336"/>
      <c r="E29" s="336"/>
      <c r="F29" s="336"/>
      <c r="G29" s="336"/>
      <c r="H29" s="336"/>
      <c r="I29" s="336"/>
      <c r="J29" s="336"/>
      <c r="K29" s="336"/>
      <c r="L29" s="336"/>
      <c r="M29" s="336"/>
      <c r="N29" s="336"/>
      <c r="O29" s="336"/>
      <c r="P29" s="331"/>
      <c r="Q29" s="331"/>
    </row>
    <row r="30" spans="1:18">
      <c r="C30" s="336"/>
      <c r="D30" s="336"/>
      <c r="E30" s="336"/>
      <c r="F30" s="336"/>
      <c r="G30" s="336"/>
      <c r="H30" s="336"/>
      <c r="I30" s="336"/>
      <c r="J30" s="336"/>
      <c r="K30" s="336"/>
      <c r="L30" s="336"/>
      <c r="M30" s="336"/>
      <c r="N30" s="336"/>
      <c r="O30" s="336"/>
      <c r="P30" s="331"/>
      <c r="Q30" s="331"/>
    </row>
    <row r="31" spans="1:18">
      <c r="P31" s="331"/>
      <c r="Q31" s="331"/>
    </row>
    <row r="32" spans="1:18">
      <c r="P32" s="331"/>
      <c r="Q32" s="331"/>
    </row>
    <row r="33" spans="16:17">
      <c r="P33" s="331"/>
      <c r="Q33" s="331"/>
    </row>
    <row r="34" spans="16:17">
      <c r="P34" s="331"/>
      <c r="Q34" s="331"/>
    </row>
    <row r="35" spans="16:17">
      <c r="P35" s="331"/>
      <c r="Q35" s="331"/>
    </row>
    <row r="36" spans="16:17">
      <c r="P36" s="331"/>
      <c r="Q36" s="331"/>
    </row>
    <row r="37" spans="16:17">
      <c r="P37" s="331"/>
      <c r="Q37" s="331"/>
    </row>
    <row r="38" spans="16:17">
      <c r="P38" s="331"/>
      <c r="Q38" s="331"/>
    </row>
    <row r="39" spans="16:17">
      <c r="P39" s="331"/>
      <c r="Q39" s="331"/>
    </row>
    <row r="40" spans="16:17">
      <c r="P40" s="331"/>
      <c r="Q40" s="331"/>
    </row>
    <row r="41" spans="16:17">
      <c r="P41" s="331"/>
      <c r="Q41" s="331"/>
    </row>
    <row r="42" spans="16:17">
      <c r="P42" s="331"/>
      <c r="Q42" s="331"/>
    </row>
    <row r="43" spans="16:17">
      <c r="P43" s="331"/>
      <c r="Q43" s="331"/>
    </row>
    <row r="44" spans="16:17">
      <c r="P44" s="331"/>
      <c r="Q44" s="331"/>
    </row>
    <row r="45" spans="16:17">
      <c r="P45" s="331"/>
      <c r="Q45" s="331"/>
    </row>
    <row r="46" spans="16:17">
      <c r="P46" s="331"/>
      <c r="Q46" s="331"/>
    </row>
    <row r="47" spans="16:17">
      <c r="P47" s="331"/>
      <c r="Q47" s="331"/>
    </row>
    <row r="48" spans="16:17">
      <c r="P48" s="331"/>
      <c r="Q48" s="331"/>
    </row>
    <row r="49" spans="16:17">
      <c r="P49" s="331"/>
      <c r="Q49" s="331"/>
    </row>
    <row r="50" spans="16:17">
      <c r="P50" s="331"/>
      <c r="Q50" s="331"/>
    </row>
    <row r="90" spans="3:14">
      <c r="C90" s="142"/>
      <c r="D90" s="142"/>
      <c r="E90" s="142"/>
      <c r="F90" s="142"/>
      <c r="G90" s="142"/>
      <c r="H90" s="142"/>
      <c r="I90" s="142"/>
      <c r="J90" s="142"/>
      <c r="K90" s="142"/>
      <c r="L90" s="142"/>
      <c r="M90" s="142"/>
      <c r="N90" s="142"/>
    </row>
    <row r="91" spans="3:14">
      <c r="C91" s="142"/>
      <c r="D91" s="142"/>
      <c r="E91" s="142"/>
      <c r="F91" s="142"/>
      <c r="G91" s="142"/>
      <c r="H91" s="142"/>
      <c r="I91" s="142"/>
      <c r="J91" s="142"/>
      <c r="K91" s="142"/>
      <c r="L91" s="142"/>
      <c r="M91" s="142"/>
      <c r="N91" s="142"/>
    </row>
    <row r="92" spans="3:14">
      <c r="C92" s="142"/>
      <c r="D92" s="142"/>
      <c r="E92" s="142"/>
      <c r="F92" s="142"/>
      <c r="G92" s="142"/>
      <c r="H92" s="142"/>
      <c r="I92" s="142"/>
      <c r="J92" s="142"/>
      <c r="K92" s="142"/>
      <c r="L92" s="142"/>
      <c r="M92" s="142"/>
      <c r="N92" s="142"/>
    </row>
    <row r="93" spans="3:14">
      <c r="C93" s="142"/>
      <c r="D93" s="142"/>
      <c r="E93" s="142"/>
      <c r="F93" s="142"/>
      <c r="G93" s="142"/>
      <c r="H93" s="142"/>
      <c r="I93" s="142"/>
      <c r="J93" s="142"/>
      <c r="K93" s="142"/>
      <c r="L93" s="142"/>
      <c r="M93" s="142"/>
      <c r="N93" s="142"/>
    </row>
  </sheetData>
  <protectedRanges>
    <protectedRange sqref="E18:L18" name="نطاق1"/>
  </protectedRanges>
  <mergeCells count="50">
    <mergeCell ref="A20:B20"/>
    <mergeCell ref="P20:Q20"/>
    <mergeCell ref="A21:B21"/>
    <mergeCell ref="P21:Q21"/>
    <mergeCell ref="A22:B22"/>
    <mergeCell ref="P22:Q22"/>
    <mergeCell ref="A28:B28"/>
    <mergeCell ref="P28:Q28"/>
    <mergeCell ref="A23:B23"/>
    <mergeCell ref="P23:Q23"/>
    <mergeCell ref="A24:B24"/>
    <mergeCell ref="P24:Q24"/>
    <mergeCell ref="A25:B25"/>
    <mergeCell ref="P25:Q25"/>
    <mergeCell ref="A26:B26"/>
    <mergeCell ref="P26:Q26"/>
    <mergeCell ref="A27:B27"/>
    <mergeCell ref="P27:Q27"/>
    <mergeCell ref="K5:L5"/>
    <mergeCell ref="M5:O5"/>
    <mergeCell ref="P19:Q19"/>
    <mergeCell ref="A9:B9"/>
    <mergeCell ref="P9:Q9"/>
    <mergeCell ref="A10:B10"/>
    <mergeCell ref="P10:Q10"/>
    <mergeCell ref="A11:B11"/>
    <mergeCell ref="P11:Q11"/>
    <mergeCell ref="P8:Q8"/>
    <mergeCell ref="A12:A17"/>
    <mergeCell ref="Q12:Q17"/>
    <mergeCell ref="A18:B18"/>
    <mergeCell ref="P18:Q18"/>
    <mergeCell ref="A19:B19"/>
    <mergeCell ref="A8:B8"/>
    <mergeCell ref="A3:B3"/>
    <mergeCell ref="P3:Q3"/>
    <mergeCell ref="A1:Q1"/>
    <mergeCell ref="A2:Q2"/>
    <mergeCell ref="A4:B7"/>
    <mergeCell ref="C4:D4"/>
    <mergeCell ref="E4:F4"/>
    <mergeCell ref="G4:H4"/>
    <mergeCell ref="I4:J4"/>
    <mergeCell ref="K4:L4"/>
    <mergeCell ref="M4:O4"/>
    <mergeCell ref="P4:Q7"/>
    <mergeCell ref="C5:D5"/>
    <mergeCell ref="E5:F5"/>
    <mergeCell ref="G5:H5"/>
    <mergeCell ref="I5:J5"/>
  </mergeCells>
  <printOptions horizontalCentered="1"/>
  <pageMargins left="1" right="1" top="1" bottom="1" header="1" footer="1"/>
  <pageSetup paperSize="9" scale="80" firstPageNumber="46" orientation="landscape" useFirstPageNumber="1"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9" tint="-0.499984740745262"/>
  </sheetPr>
  <dimension ref="A1:T126"/>
  <sheetViews>
    <sheetView rightToLeft="1" view="pageBreakPreview" zoomScale="80" zoomScaleSheetLayoutView="80" workbookViewId="0">
      <selection activeCell="O4" sqref="O4:Q4"/>
    </sheetView>
  </sheetViews>
  <sheetFormatPr defaultRowHeight="12.75"/>
  <cols>
    <col min="1" max="1" width="4.5703125" style="89" customWidth="1"/>
    <col min="2" max="2" width="9.28515625" style="89" customWidth="1"/>
    <col min="3" max="3" width="9.42578125" style="89" customWidth="1"/>
    <col min="4" max="9" width="7.42578125" style="89" customWidth="1"/>
    <col min="10" max="13" width="8.7109375" style="89" customWidth="1"/>
    <col min="14" max="14" width="7.42578125" style="89" customWidth="1"/>
    <col min="15" max="17" width="8.7109375" style="89" customWidth="1"/>
    <col min="18" max="18" width="15" style="89" customWidth="1"/>
    <col min="19" max="19" width="4.7109375" style="89" customWidth="1"/>
    <col min="20" max="16384" width="9.140625" style="89"/>
  </cols>
  <sheetData>
    <row r="1" spans="1:20" ht="27.75" customHeight="1">
      <c r="A1" s="1237" t="s">
        <v>1231</v>
      </c>
      <c r="B1" s="1237"/>
      <c r="C1" s="1237"/>
      <c r="D1" s="1237"/>
      <c r="E1" s="1237"/>
      <c r="F1" s="1237"/>
      <c r="G1" s="1237"/>
      <c r="H1" s="1237"/>
      <c r="I1" s="1237"/>
      <c r="J1" s="1237"/>
      <c r="K1" s="1237"/>
      <c r="L1" s="1237"/>
      <c r="M1" s="1237"/>
      <c r="N1" s="1237"/>
      <c r="O1" s="1237"/>
      <c r="P1" s="1237"/>
      <c r="Q1" s="1237"/>
      <c r="R1" s="1237"/>
      <c r="S1" s="1205"/>
    </row>
    <row r="2" spans="1:20" ht="21.75" customHeight="1">
      <c r="A2" s="1206" t="s">
        <v>739</v>
      </c>
      <c r="B2" s="1206"/>
      <c r="C2" s="1206"/>
      <c r="D2" s="1206"/>
      <c r="E2" s="1206"/>
      <c r="F2" s="1206"/>
      <c r="G2" s="1206"/>
      <c r="H2" s="1206"/>
      <c r="I2" s="1206"/>
      <c r="J2" s="1206"/>
      <c r="K2" s="1206"/>
      <c r="L2" s="1206"/>
      <c r="M2" s="1206"/>
      <c r="N2" s="1206"/>
      <c r="O2" s="1206"/>
      <c r="P2" s="1206"/>
      <c r="Q2" s="1206"/>
      <c r="R2" s="1206"/>
      <c r="S2" s="1206"/>
    </row>
    <row r="3" spans="1:20" s="135" customFormat="1" ht="21" customHeight="1" thickBot="1">
      <c r="A3" s="1176" t="s">
        <v>1015</v>
      </c>
      <c r="B3" s="1176"/>
      <c r="C3" s="134"/>
      <c r="D3" s="134"/>
      <c r="E3" s="134"/>
      <c r="F3" s="134"/>
      <c r="G3" s="134"/>
      <c r="H3" s="134"/>
      <c r="I3" s="134"/>
      <c r="J3" s="134"/>
      <c r="K3" s="134"/>
      <c r="L3" s="134"/>
      <c r="M3" s="134"/>
      <c r="N3" s="134"/>
      <c r="O3" s="134"/>
      <c r="P3" s="141"/>
      <c r="Q3" s="141"/>
      <c r="R3" s="1154" t="s">
        <v>744</v>
      </c>
      <c r="S3" s="1154"/>
    </row>
    <row r="4" spans="1:20" s="88" customFormat="1" ht="20.100000000000001" customHeight="1" thickTop="1">
      <c r="A4" s="1140" t="s">
        <v>40</v>
      </c>
      <c r="B4" s="1140"/>
      <c r="C4" s="1188" t="s">
        <v>93</v>
      </c>
      <c r="D4" s="1188"/>
      <c r="E4" s="1188" t="s">
        <v>94</v>
      </c>
      <c r="F4" s="1188"/>
      <c r="G4" s="1188" t="s">
        <v>95</v>
      </c>
      <c r="H4" s="1188"/>
      <c r="I4" s="1188" t="s">
        <v>96</v>
      </c>
      <c r="J4" s="1188"/>
      <c r="K4" s="1188" t="s">
        <v>97</v>
      </c>
      <c r="L4" s="1188"/>
      <c r="M4" s="1188" t="s">
        <v>31</v>
      </c>
      <c r="N4" s="1188"/>
      <c r="O4" s="1188" t="s">
        <v>1335</v>
      </c>
      <c r="P4" s="1188"/>
      <c r="Q4" s="1188"/>
      <c r="R4" s="1164" t="s">
        <v>168</v>
      </c>
      <c r="S4" s="1164"/>
      <c r="T4" s="471"/>
    </row>
    <row r="5" spans="1:20" s="88" customFormat="1" ht="20.100000000000001" customHeight="1">
      <c r="A5" s="1141"/>
      <c r="B5" s="1141"/>
      <c r="C5" s="1165" t="s">
        <v>240</v>
      </c>
      <c r="D5" s="1165"/>
      <c r="E5" s="1165" t="s">
        <v>234</v>
      </c>
      <c r="F5" s="1165"/>
      <c r="G5" s="1165" t="s">
        <v>241</v>
      </c>
      <c r="H5" s="1165"/>
      <c r="I5" s="1165" t="s">
        <v>236</v>
      </c>
      <c r="J5" s="1165"/>
      <c r="K5" s="1165" t="s">
        <v>242</v>
      </c>
      <c r="L5" s="1165"/>
      <c r="M5" s="1165" t="s">
        <v>239</v>
      </c>
      <c r="N5" s="1165"/>
      <c r="O5" s="1168" t="s">
        <v>169</v>
      </c>
      <c r="P5" s="1168"/>
      <c r="Q5" s="1168"/>
      <c r="R5" s="1165"/>
      <c r="S5" s="1165"/>
      <c r="T5" s="471"/>
    </row>
    <row r="6" spans="1:20" s="88" customFormat="1" ht="20.100000000000001" customHeight="1">
      <c r="A6" s="1141"/>
      <c r="B6" s="1141"/>
      <c r="C6" s="718" t="s">
        <v>33</v>
      </c>
      <c r="D6" s="718" t="s">
        <v>34</v>
      </c>
      <c r="E6" s="718" t="s">
        <v>33</v>
      </c>
      <c r="F6" s="718" t="s">
        <v>34</v>
      </c>
      <c r="G6" s="718" t="s">
        <v>33</v>
      </c>
      <c r="H6" s="718" t="s">
        <v>34</v>
      </c>
      <c r="I6" s="718" t="s">
        <v>33</v>
      </c>
      <c r="J6" s="718" t="s">
        <v>34</v>
      </c>
      <c r="K6" s="718" t="s">
        <v>33</v>
      </c>
      <c r="L6" s="718" t="s">
        <v>34</v>
      </c>
      <c r="M6" s="718" t="s">
        <v>33</v>
      </c>
      <c r="N6" s="718" t="s">
        <v>34</v>
      </c>
      <c r="O6" s="718" t="s">
        <v>33</v>
      </c>
      <c r="P6" s="718" t="s">
        <v>34</v>
      </c>
      <c r="Q6" s="1031" t="s">
        <v>35</v>
      </c>
      <c r="R6" s="1165"/>
      <c r="S6" s="1165"/>
      <c r="T6" s="471"/>
    </row>
    <row r="7" spans="1:20" s="88" customFormat="1" ht="20.100000000000001" customHeight="1" thickBot="1">
      <c r="A7" s="1142"/>
      <c r="B7" s="1142"/>
      <c r="C7" s="721" t="s">
        <v>173</v>
      </c>
      <c r="D7" s="721" t="s">
        <v>172</v>
      </c>
      <c r="E7" s="721" t="s">
        <v>173</v>
      </c>
      <c r="F7" s="721" t="s">
        <v>172</v>
      </c>
      <c r="G7" s="721" t="s">
        <v>173</v>
      </c>
      <c r="H7" s="721" t="s">
        <v>172</v>
      </c>
      <c r="I7" s="721" t="s">
        <v>173</v>
      </c>
      <c r="J7" s="721" t="s">
        <v>172</v>
      </c>
      <c r="K7" s="721" t="s">
        <v>173</v>
      </c>
      <c r="L7" s="721" t="s">
        <v>172</v>
      </c>
      <c r="M7" s="721" t="s">
        <v>173</v>
      </c>
      <c r="N7" s="721" t="s">
        <v>172</v>
      </c>
      <c r="O7" s="721" t="s">
        <v>173</v>
      </c>
      <c r="P7" s="721" t="s">
        <v>172</v>
      </c>
      <c r="Q7" s="721" t="s">
        <v>169</v>
      </c>
      <c r="R7" s="1166"/>
      <c r="S7" s="1166"/>
      <c r="T7" s="471"/>
    </row>
    <row r="8" spans="1:20" s="88" customFormat="1" ht="19.5" customHeight="1">
      <c r="A8" s="1183" t="s">
        <v>52</v>
      </c>
      <c r="B8" s="1183"/>
      <c r="C8" s="717">
        <v>10927</v>
      </c>
      <c r="D8" s="717">
        <v>8651</v>
      </c>
      <c r="E8" s="717">
        <v>7592</v>
      </c>
      <c r="F8" s="717">
        <v>5912</v>
      </c>
      <c r="G8" s="717">
        <v>6494</v>
      </c>
      <c r="H8" s="717">
        <v>4945</v>
      </c>
      <c r="I8" s="717">
        <v>7015</v>
      </c>
      <c r="J8" s="717">
        <v>4898</v>
      </c>
      <c r="K8" s="717">
        <v>16379</v>
      </c>
      <c r="L8" s="717">
        <v>9571</v>
      </c>
      <c r="M8" s="717">
        <v>13714</v>
      </c>
      <c r="N8" s="717">
        <v>4837</v>
      </c>
      <c r="O8" s="718">
        <f>SUM(C8,E8,G8,I8,K8,M8)</f>
        <v>62121</v>
      </c>
      <c r="P8" s="718">
        <f>SUM(D8,F8,H8,J8,L8,N8)</f>
        <v>38814</v>
      </c>
      <c r="Q8" s="718">
        <f>SUM(O8:P8)</f>
        <v>100935</v>
      </c>
      <c r="R8" s="1216" t="s">
        <v>583</v>
      </c>
      <c r="S8" s="1216"/>
      <c r="T8" s="471"/>
    </row>
    <row r="9" spans="1:20" ht="19.5" customHeight="1">
      <c r="A9" s="1170" t="s">
        <v>53</v>
      </c>
      <c r="B9" s="1170"/>
      <c r="C9" s="715">
        <v>3674</v>
      </c>
      <c r="D9" s="715">
        <v>2684</v>
      </c>
      <c r="E9" s="715">
        <v>2183</v>
      </c>
      <c r="F9" s="715">
        <v>1634</v>
      </c>
      <c r="G9" s="715">
        <v>1866</v>
      </c>
      <c r="H9" s="715">
        <v>1198</v>
      </c>
      <c r="I9" s="715">
        <v>1946</v>
      </c>
      <c r="J9" s="715">
        <v>1095</v>
      </c>
      <c r="K9" s="715">
        <v>2969</v>
      </c>
      <c r="L9" s="715">
        <v>1682</v>
      </c>
      <c r="M9" s="715">
        <v>1333</v>
      </c>
      <c r="N9" s="715">
        <v>440</v>
      </c>
      <c r="O9" s="715">
        <f t="shared" ref="O9:O27" si="0">SUM(C9,E9,G9,I9,K9,M9)</f>
        <v>13971</v>
      </c>
      <c r="P9" s="715">
        <f t="shared" ref="P9:P27" si="1">SUM(D9,F9,H9,J9,L9,N9)</f>
        <v>8733</v>
      </c>
      <c r="Q9" s="715">
        <f t="shared" ref="Q9:Q27" si="2">SUM(O9:P9)</f>
        <v>22704</v>
      </c>
      <c r="R9" s="1159" t="s">
        <v>284</v>
      </c>
      <c r="S9" s="1159"/>
      <c r="T9" s="342"/>
    </row>
    <row r="10" spans="1:20" ht="19.5" customHeight="1">
      <c r="A10" s="1170" t="s">
        <v>54</v>
      </c>
      <c r="B10" s="1170"/>
      <c r="C10" s="715">
        <v>1663</v>
      </c>
      <c r="D10" s="715">
        <v>1217</v>
      </c>
      <c r="E10" s="715">
        <v>1203</v>
      </c>
      <c r="F10" s="715">
        <v>814</v>
      </c>
      <c r="G10" s="715">
        <v>1040</v>
      </c>
      <c r="H10" s="715">
        <v>673</v>
      </c>
      <c r="I10" s="715">
        <v>1737</v>
      </c>
      <c r="J10" s="715">
        <v>1016</v>
      </c>
      <c r="K10" s="715">
        <v>3638</v>
      </c>
      <c r="L10" s="715">
        <v>2003</v>
      </c>
      <c r="M10" s="715">
        <v>1471</v>
      </c>
      <c r="N10" s="715">
        <v>561</v>
      </c>
      <c r="O10" s="715">
        <f t="shared" si="0"/>
        <v>10752</v>
      </c>
      <c r="P10" s="715">
        <f t="shared" si="1"/>
        <v>6284</v>
      </c>
      <c r="Q10" s="715">
        <f t="shared" si="2"/>
        <v>17036</v>
      </c>
      <c r="R10" s="1178" t="s">
        <v>175</v>
      </c>
      <c r="S10" s="1178"/>
      <c r="T10" s="342"/>
    </row>
    <row r="11" spans="1:20" ht="19.5" customHeight="1">
      <c r="A11" s="1170" t="s">
        <v>55</v>
      </c>
      <c r="B11" s="1170"/>
      <c r="C11" s="715">
        <v>5474</v>
      </c>
      <c r="D11" s="715">
        <v>4556</v>
      </c>
      <c r="E11" s="715">
        <v>3819</v>
      </c>
      <c r="F11" s="715">
        <v>3211</v>
      </c>
      <c r="G11" s="715">
        <v>3482</v>
      </c>
      <c r="H11" s="715">
        <v>2552</v>
      </c>
      <c r="I11" s="715">
        <v>4195</v>
      </c>
      <c r="J11" s="715">
        <v>2737</v>
      </c>
      <c r="K11" s="715">
        <v>7761</v>
      </c>
      <c r="L11" s="715">
        <v>4566</v>
      </c>
      <c r="M11" s="715">
        <v>3170</v>
      </c>
      <c r="N11" s="715">
        <v>1811</v>
      </c>
      <c r="O11" s="715">
        <f t="shared" si="0"/>
        <v>27901</v>
      </c>
      <c r="P11" s="715">
        <f t="shared" si="1"/>
        <v>19433</v>
      </c>
      <c r="Q11" s="715">
        <f t="shared" si="2"/>
        <v>47334</v>
      </c>
      <c r="R11" s="1178" t="s">
        <v>676</v>
      </c>
      <c r="S11" s="1178"/>
      <c r="T11" s="342"/>
    </row>
    <row r="12" spans="1:20" ht="19.5" customHeight="1">
      <c r="A12" s="1189" t="s">
        <v>279</v>
      </c>
      <c r="B12" s="186" t="s">
        <v>250</v>
      </c>
      <c r="C12" s="715">
        <v>2500</v>
      </c>
      <c r="D12" s="715">
        <v>1938</v>
      </c>
      <c r="E12" s="715">
        <v>1819</v>
      </c>
      <c r="F12" s="715">
        <v>1285</v>
      </c>
      <c r="G12" s="715">
        <v>1549</v>
      </c>
      <c r="H12" s="715">
        <v>1123</v>
      </c>
      <c r="I12" s="715">
        <v>2269</v>
      </c>
      <c r="J12" s="715">
        <v>1356</v>
      </c>
      <c r="K12" s="715">
        <v>5063</v>
      </c>
      <c r="L12" s="715">
        <v>3057</v>
      </c>
      <c r="M12" s="715">
        <v>1447</v>
      </c>
      <c r="N12" s="715">
        <v>1184</v>
      </c>
      <c r="O12" s="715">
        <f t="shared" si="0"/>
        <v>14647</v>
      </c>
      <c r="P12" s="715">
        <f t="shared" si="1"/>
        <v>9943</v>
      </c>
      <c r="Q12" s="715">
        <f t="shared" si="2"/>
        <v>24590</v>
      </c>
      <c r="R12" s="399" t="s">
        <v>288</v>
      </c>
      <c r="S12" s="1220" t="s">
        <v>167</v>
      </c>
      <c r="T12" s="342"/>
    </row>
    <row r="13" spans="1:20" ht="19.5" customHeight="1">
      <c r="A13" s="1189"/>
      <c r="B13" s="186" t="s">
        <v>251</v>
      </c>
      <c r="C13" s="715">
        <v>5183</v>
      </c>
      <c r="D13" s="715">
        <v>4261</v>
      </c>
      <c r="E13" s="715">
        <v>4460</v>
      </c>
      <c r="F13" s="715">
        <v>3085</v>
      </c>
      <c r="G13" s="715">
        <v>4388</v>
      </c>
      <c r="H13" s="715">
        <v>2646</v>
      </c>
      <c r="I13" s="715">
        <v>5722</v>
      </c>
      <c r="J13" s="715">
        <v>3291</v>
      </c>
      <c r="K13" s="715">
        <v>10649</v>
      </c>
      <c r="L13" s="715">
        <v>6709</v>
      </c>
      <c r="M13" s="715">
        <v>6581</v>
      </c>
      <c r="N13" s="715">
        <v>3045</v>
      </c>
      <c r="O13" s="715">
        <f t="shared" si="0"/>
        <v>36983</v>
      </c>
      <c r="P13" s="715">
        <f t="shared" si="1"/>
        <v>23037</v>
      </c>
      <c r="Q13" s="715">
        <f t="shared" si="2"/>
        <v>60020</v>
      </c>
      <c r="R13" s="399" t="s">
        <v>289</v>
      </c>
      <c r="S13" s="1220"/>
      <c r="T13" s="342"/>
    </row>
    <row r="14" spans="1:20" ht="19.5" customHeight="1">
      <c r="A14" s="1189"/>
      <c r="B14" s="186" t="s">
        <v>252</v>
      </c>
      <c r="C14" s="715">
        <v>2948</v>
      </c>
      <c r="D14" s="715">
        <v>2379</v>
      </c>
      <c r="E14" s="715">
        <v>2022</v>
      </c>
      <c r="F14" s="715">
        <v>1442</v>
      </c>
      <c r="G14" s="715">
        <v>2231</v>
      </c>
      <c r="H14" s="715">
        <v>1281</v>
      </c>
      <c r="I14" s="715">
        <v>2850</v>
      </c>
      <c r="J14" s="715">
        <v>1674</v>
      </c>
      <c r="K14" s="715">
        <v>6543</v>
      </c>
      <c r="L14" s="715">
        <v>3960</v>
      </c>
      <c r="M14" s="715">
        <v>2444</v>
      </c>
      <c r="N14" s="715">
        <v>1287</v>
      </c>
      <c r="O14" s="715">
        <f t="shared" si="0"/>
        <v>19038</v>
      </c>
      <c r="P14" s="715">
        <f t="shared" si="1"/>
        <v>12023</v>
      </c>
      <c r="Q14" s="715">
        <f t="shared" si="2"/>
        <v>31061</v>
      </c>
      <c r="R14" s="399" t="s">
        <v>290</v>
      </c>
      <c r="S14" s="1220"/>
      <c r="T14" s="342"/>
    </row>
    <row r="15" spans="1:20" ht="19.5" customHeight="1">
      <c r="A15" s="1189"/>
      <c r="B15" s="186" t="s">
        <v>604</v>
      </c>
      <c r="C15" s="715">
        <v>1585</v>
      </c>
      <c r="D15" s="715">
        <v>1072</v>
      </c>
      <c r="E15" s="715">
        <v>1164</v>
      </c>
      <c r="F15" s="715">
        <v>793</v>
      </c>
      <c r="G15" s="715">
        <v>1382</v>
      </c>
      <c r="H15" s="715">
        <v>652</v>
      </c>
      <c r="I15" s="715">
        <v>1513</v>
      </c>
      <c r="J15" s="715">
        <v>633</v>
      </c>
      <c r="K15" s="715">
        <v>3001</v>
      </c>
      <c r="L15" s="715">
        <v>1563</v>
      </c>
      <c r="M15" s="715">
        <v>1743</v>
      </c>
      <c r="N15" s="715">
        <v>860</v>
      </c>
      <c r="O15" s="715">
        <f t="shared" si="0"/>
        <v>10388</v>
      </c>
      <c r="P15" s="715">
        <f t="shared" si="1"/>
        <v>5573</v>
      </c>
      <c r="Q15" s="715">
        <f t="shared" si="2"/>
        <v>15961</v>
      </c>
      <c r="R15" s="399" t="s">
        <v>291</v>
      </c>
      <c r="S15" s="1220"/>
      <c r="T15" s="342"/>
    </row>
    <row r="16" spans="1:20" ht="19.5" customHeight="1">
      <c r="A16" s="1189"/>
      <c r="B16" s="186" t="s">
        <v>605</v>
      </c>
      <c r="C16" s="715">
        <v>2961</v>
      </c>
      <c r="D16" s="715">
        <v>2118</v>
      </c>
      <c r="E16" s="715">
        <v>2489</v>
      </c>
      <c r="F16" s="715">
        <v>1607</v>
      </c>
      <c r="G16" s="715">
        <v>2459</v>
      </c>
      <c r="H16" s="715">
        <v>1472</v>
      </c>
      <c r="I16" s="715">
        <v>3260</v>
      </c>
      <c r="J16" s="715">
        <v>1988</v>
      </c>
      <c r="K16" s="715">
        <v>7124</v>
      </c>
      <c r="L16" s="715">
        <v>4556</v>
      </c>
      <c r="M16" s="715">
        <v>6893</v>
      </c>
      <c r="N16" s="715">
        <v>3643</v>
      </c>
      <c r="O16" s="715">
        <f t="shared" si="0"/>
        <v>25186</v>
      </c>
      <c r="P16" s="715">
        <f t="shared" si="1"/>
        <v>15384</v>
      </c>
      <c r="Q16" s="715">
        <f t="shared" si="2"/>
        <v>40570</v>
      </c>
      <c r="R16" s="399" t="s">
        <v>292</v>
      </c>
      <c r="S16" s="1220"/>
      <c r="T16" s="342"/>
    </row>
    <row r="17" spans="1:20" ht="19.5" customHeight="1">
      <c r="A17" s="1189"/>
      <c r="B17" s="186" t="s">
        <v>606</v>
      </c>
      <c r="C17" s="715">
        <v>3231</v>
      </c>
      <c r="D17" s="715">
        <v>2086</v>
      </c>
      <c r="E17" s="715">
        <v>2179</v>
      </c>
      <c r="F17" s="715">
        <v>1529</v>
      </c>
      <c r="G17" s="715">
        <v>2250</v>
      </c>
      <c r="H17" s="715">
        <v>1394</v>
      </c>
      <c r="I17" s="715">
        <v>3108</v>
      </c>
      <c r="J17" s="715">
        <v>2145</v>
      </c>
      <c r="K17" s="715">
        <v>5243</v>
      </c>
      <c r="L17" s="715">
        <v>3224</v>
      </c>
      <c r="M17" s="715">
        <v>3187</v>
      </c>
      <c r="N17" s="715">
        <v>1731</v>
      </c>
      <c r="O17" s="715">
        <f t="shared" si="0"/>
        <v>19198</v>
      </c>
      <c r="P17" s="715">
        <f t="shared" si="1"/>
        <v>12109</v>
      </c>
      <c r="Q17" s="715">
        <f t="shared" si="2"/>
        <v>31307</v>
      </c>
      <c r="R17" s="399" t="s">
        <v>293</v>
      </c>
      <c r="S17" s="1220"/>
      <c r="T17" s="342"/>
    </row>
    <row r="18" spans="1:20" ht="19.5" customHeight="1">
      <c r="A18" s="1170" t="s">
        <v>63</v>
      </c>
      <c r="B18" s="1170"/>
      <c r="C18" s="715">
        <v>6107</v>
      </c>
      <c r="D18" s="715">
        <v>5654</v>
      </c>
      <c r="E18" s="715">
        <v>3720</v>
      </c>
      <c r="F18" s="715">
        <v>2777</v>
      </c>
      <c r="G18" s="715">
        <v>2819</v>
      </c>
      <c r="H18" s="715">
        <v>2049</v>
      </c>
      <c r="I18" s="86">
        <v>2785</v>
      </c>
      <c r="J18" s="715">
        <v>1933</v>
      </c>
      <c r="K18" s="715">
        <v>4360</v>
      </c>
      <c r="L18" s="86">
        <v>2842</v>
      </c>
      <c r="M18" s="715">
        <v>3084</v>
      </c>
      <c r="N18" s="715">
        <v>1253</v>
      </c>
      <c r="O18" s="715">
        <f t="shared" si="0"/>
        <v>22875</v>
      </c>
      <c r="P18" s="715">
        <f t="shared" si="1"/>
        <v>16508</v>
      </c>
      <c r="Q18" s="715">
        <f t="shared" si="2"/>
        <v>39383</v>
      </c>
      <c r="R18" s="1178" t="s">
        <v>297</v>
      </c>
      <c r="S18" s="1178"/>
      <c r="T18" s="342"/>
    </row>
    <row r="19" spans="1:20" ht="19.5" customHeight="1">
      <c r="A19" s="1170" t="s">
        <v>64</v>
      </c>
      <c r="B19" s="1170"/>
      <c r="C19" s="715">
        <v>10431</v>
      </c>
      <c r="D19" s="715">
        <v>5583</v>
      </c>
      <c r="E19" s="715">
        <v>5499</v>
      </c>
      <c r="F19" s="715">
        <v>3701</v>
      </c>
      <c r="G19" s="715">
        <v>5205</v>
      </c>
      <c r="H19" s="715">
        <v>3204</v>
      </c>
      <c r="I19" s="715">
        <v>6899</v>
      </c>
      <c r="J19" s="715">
        <v>4181</v>
      </c>
      <c r="K19" s="715">
        <v>12424</v>
      </c>
      <c r="L19" s="715">
        <v>7388</v>
      </c>
      <c r="M19" s="715">
        <v>1502</v>
      </c>
      <c r="N19" s="715">
        <v>2053</v>
      </c>
      <c r="O19" s="715">
        <f t="shared" si="0"/>
        <v>41960</v>
      </c>
      <c r="P19" s="715">
        <f t="shared" si="1"/>
        <v>26110</v>
      </c>
      <c r="Q19" s="715">
        <f t="shared" si="2"/>
        <v>68070</v>
      </c>
      <c r="R19" s="1178" t="s">
        <v>177</v>
      </c>
      <c r="S19" s="1178"/>
      <c r="T19" s="342"/>
    </row>
    <row r="20" spans="1:20" ht="19.5" customHeight="1">
      <c r="A20" s="1170" t="s">
        <v>65</v>
      </c>
      <c r="B20" s="1170"/>
      <c r="C20" s="715">
        <v>16193</v>
      </c>
      <c r="D20" s="715">
        <v>3937</v>
      </c>
      <c r="E20" s="715">
        <v>3367</v>
      </c>
      <c r="F20" s="715">
        <v>2578</v>
      </c>
      <c r="G20" s="715">
        <v>3616</v>
      </c>
      <c r="H20" s="715">
        <v>2122</v>
      </c>
      <c r="I20" s="715">
        <v>5566</v>
      </c>
      <c r="J20" s="715">
        <v>3063</v>
      </c>
      <c r="K20" s="715">
        <v>24013</v>
      </c>
      <c r="L20" s="715">
        <v>6505</v>
      </c>
      <c r="M20" s="715">
        <v>5240</v>
      </c>
      <c r="N20" s="715">
        <v>2276</v>
      </c>
      <c r="O20" s="715">
        <f t="shared" si="0"/>
        <v>57995</v>
      </c>
      <c r="P20" s="715">
        <f t="shared" si="1"/>
        <v>20481</v>
      </c>
      <c r="Q20" s="715">
        <f t="shared" si="2"/>
        <v>78476</v>
      </c>
      <c r="R20" s="1178" t="s">
        <v>178</v>
      </c>
      <c r="S20" s="1178"/>
      <c r="T20" s="342"/>
    </row>
    <row r="21" spans="1:20" ht="19.5" customHeight="1">
      <c r="A21" s="1170" t="s">
        <v>66</v>
      </c>
      <c r="B21" s="1170"/>
      <c r="C21" s="715">
        <v>5409</v>
      </c>
      <c r="D21" s="715">
        <v>4582</v>
      </c>
      <c r="E21" s="715">
        <v>4398</v>
      </c>
      <c r="F21" s="715">
        <v>3312</v>
      </c>
      <c r="G21" s="715">
        <v>4307</v>
      </c>
      <c r="H21" s="715">
        <v>2906</v>
      </c>
      <c r="I21" s="715">
        <v>5474</v>
      </c>
      <c r="J21" s="715">
        <v>3403</v>
      </c>
      <c r="K21" s="715">
        <v>9068</v>
      </c>
      <c r="L21" s="715">
        <v>6408</v>
      </c>
      <c r="M21" s="715">
        <v>6609</v>
      </c>
      <c r="N21" s="715">
        <v>3152</v>
      </c>
      <c r="O21" s="715">
        <f t="shared" si="0"/>
        <v>35265</v>
      </c>
      <c r="P21" s="715">
        <f t="shared" si="1"/>
        <v>23763</v>
      </c>
      <c r="Q21" s="715">
        <f t="shared" si="2"/>
        <v>59028</v>
      </c>
      <c r="R21" s="1178" t="s">
        <v>285</v>
      </c>
      <c r="S21" s="1178"/>
      <c r="T21" s="342"/>
    </row>
    <row r="22" spans="1:20" ht="19.5" customHeight="1">
      <c r="A22" s="1170" t="s">
        <v>133</v>
      </c>
      <c r="B22" s="1170"/>
      <c r="C22" s="715">
        <v>3324</v>
      </c>
      <c r="D22" s="715">
        <v>2645</v>
      </c>
      <c r="E22" s="715">
        <v>2552</v>
      </c>
      <c r="F22" s="715">
        <v>2120</v>
      </c>
      <c r="G22" s="715">
        <v>2534</v>
      </c>
      <c r="H22" s="715">
        <v>1557</v>
      </c>
      <c r="I22" s="715">
        <v>2958</v>
      </c>
      <c r="J22" s="715">
        <v>1863</v>
      </c>
      <c r="K22" s="715">
        <v>6682</v>
      </c>
      <c r="L22" s="715">
        <v>4598</v>
      </c>
      <c r="M22" s="715">
        <v>2267</v>
      </c>
      <c r="N22" s="715">
        <v>1107</v>
      </c>
      <c r="O22" s="715">
        <f t="shared" si="0"/>
        <v>20317</v>
      </c>
      <c r="P22" s="715">
        <f t="shared" si="1"/>
        <v>13890</v>
      </c>
      <c r="Q22" s="715">
        <f t="shared" si="2"/>
        <v>34207</v>
      </c>
      <c r="R22" s="1178" t="s">
        <v>853</v>
      </c>
      <c r="S22" s="1178"/>
      <c r="T22" s="342"/>
    </row>
    <row r="23" spans="1:20" ht="19.5" customHeight="1">
      <c r="A23" s="1170" t="s">
        <v>68</v>
      </c>
      <c r="B23" s="1170"/>
      <c r="C23" s="715">
        <v>3122</v>
      </c>
      <c r="D23" s="715">
        <v>1824</v>
      </c>
      <c r="E23" s="715">
        <v>2217</v>
      </c>
      <c r="F23" s="715">
        <v>1403</v>
      </c>
      <c r="G23" s="715">
        <v>2226</v>
      </c>
      <c r="H23" s="715">
        <v>1190</v>
      </c>
      <c r="I23" s="715">
        <v>3063</v>
      </c>
      <c r="J23" s="715">
        <v>1653</v>
      </c>
      <c r="K23" s="715">
        <v>6047</v>
      </c>
      <c r="L23" s="715">
        <v>3554</v>
      </c>
      <c r="M23" s="715">
        <v>2251</v>
      </c>
      <c r="N23" s="715">
        <v>913</v>
      </c>
      <c r="O23" s="715">
        <f t="shared" si="0"/>
        <v>18926</v>
      </c>
      <c r="P23" s="715">
        <f t="shared" si="1"/>
        <v>10537</v>
      </c>
      <c r="Q23" s="715">
        <f t="shared" si="2"/>
        <v>29463</v>
      </c>
      <c r="R23" s="1178" t="s">
        <v>287</v>
      </c>
      <c r="S23" s="1178"/>
      <c r="T23" s="342"/>
    </row>
    <row r="24" spans="1:20" ht="19.5" customHeight="1">
      <c r="A24" s="1170" t="s">
        <v>69</v>
      </c>
      <c r="B24" s="1170"/>
      <c r="C24" s="715">
        <v>4888</v>
      </c>
      <c r="D24" s="715">
        <v>3574</v>
      </c>
      <c r="E24" s="715">
        <v>3460</v>
      </c>
      <c r="F24" s="715">
        <v>2066</v>
      </c>
      <c r="G24" s="715">
        <v>3148</v>
      </c>
      <c r="H24" s="715">
        <v>1490</v>
      </c>
      <c r="I24" s="715">
        <v>4121</v>
      </c>
      <c r="J24" s="715">
        <v>2008</v>
      </c>
      <c r="K24" s="715">
        <v>9094</v>
      </c>
      <c r="L24" s="715">
        <v>4870</v>
      </c>
      <c r="M24" s="715">
        <v>2476</v>
      </c>
      <c r="N24" s="715">
        <v>845</v>
      </c>
      <c r="O24" s="715">
        <f t="shared" si="0"/>
        <v>27187</v>
      </c>
      <c r="P24" s="715">
        <f t="shared" si="1"/>
        <v>14853</v>
      </c>
      <c r="Q24" s="715">
        <f t="shared" si="2"/>
        <v>42040</v>
      </c>
      <c r="R24" s="1178" t="s">
        <v>182</v>
      </c>
      <c r="S24" s="1178"/>
      <c r="T24" s="342"/>
    </row>
    <row r="25" spans="1:20" ht="19.5" customHeight="1">
      <c r="A25" s="1170" t="s">
        <v>70</v>
      </c>
      <c r="B25" s="1170"/>
      <c r="C25" s="715">
        <v>5320</v>
      </c>
      <c r="D25" s="715">
        <v>3767</v>
      </c>
      <c r="E25" s="715">
        <v>4113</v>
      </c>
      <c r="F25" s="715">
        <v>2290</v>
      </c>
      <c r="G25" s="715">
        <v>3836</v>
      </c>
      <c r="H25" s="715">
        <v>1632</v>
      </c>
      <c r="I25" s="715">
        <v>4549</v>
      </c>
      <c r="J25" s="715">
        <v>2200</v>
      </c>
      <c r="K25" s="715">
        <v>9964</v>
      </c>
      <c r="L25" s="715">
        <v>5092</v>
      </c>
      <c r="M25" s="715">
        <v>4102</v>
      </c>
      <c r="N25" s="715">
        <v>1495</v>
      </c>
      <c r="O25" s="715">
        <f t="shared" si="0"/>
        <v>31884</v>
      </c>
      <c r="P25" s="715">
        <f t="shared" si="1"/>
        <v>16476</v>
      </c>
      <c r="Q25" s="715">
        <f t="shared" si="2"/>
        <v>48360</v>
      </c>
      <c r="R25" s="1178" t="s">
        <v>183</v>
      </c>
      <c r="S25" s="1178"/>
      <c r="T25" s="342"/>
    </row>
    <row r="26" spans="1:20" ht="19.5" customHeight="1">
      <c r="A26" s="1170" t="s">
        <v>71</v>
      </c>
      <c r="B26" s="1170"/>
      <c r="C26" s="715">
        <v>2712</v>
      </c>
      <c r="D26" s="715">
        <v>2584</v>
      </c>
      <c r="E26" s="715">
        <v>2593</v>
      </c>
      <c r="F26" s="715">
        <v>2446</v>
      </c>
      <c r="G26" s="715">
        <v>2665</v>
      </c>
      <c r="H26" s="715">
        <v>1281</v>
      </c>
      <c r="I26" s="715">
        <v>3093</v>
      </c>
      <c r="J26" s="715">
        <v>2036</v>
      </c>
      <c r="K26" s="715">
        <v>4758</v>
      </c>
      <c r="L26" s="715">
        <v>4953</v>
      </c>
      <c r="M26" s="715">
        <v>864</v>
      </c>
      <c r="N26" s="715">
        <v>263</v>
      </c>
      <c r="O26" s="715">
        <f t="shared" si="0"/>
        <v>16685</v>
      </c>
      <c r="P26" s="715">
        <f t="shared" si="1"/>
        <v>13563</v>
      </c>
      <c r="Q26" s="715">
        <f t="shared" si="2"/>
        <v>30248</v>
      </c>
      <c r="R26" s="1178" t="s">
        <v>671</v>
      </c>
      <c r="S26" s="1178"/>
      <c r="T26" s="342"/>
    </row>
    <row r="27" spans="1:20" ht="19.5" customHeight="1" thickBot="1">
      <c r="A27" s="1191" t="s">
        <v>72</v>
      </c>
      <c r="B27" s="1191"/>
      <c r="C27" s="718">
        <v>5939</v>
      </c>
      <c r="D27" s="718">
        <v>4812</v>
      </c>
      <c r="E27" s="718">
        <v>5011</v>
      </c>
      <c r="F27" s="718">
        <v>3482</v>
      </c>
      <c r="G27" s="718">
        <v>5119</v>
      </c>
      <c r="H27" s="718">
        <v>3317</v>
      </c>
      <c r="I27" s="718">
        <v>7249</v>
      </c>
      <c r="J27" s="718">
        <v>4334</v>
      </c>
      <c r="K27" s="718">
        <v>13834</v>
      </c>
      <c r="L27" s="718">
        <v>8649</v>
      </c>
      <c r="M27" s="718">
        <v>3123</v>
      </c>
      <c r="N27" s="718">
        <v>1080</v>
      </c>
      <c r="O27" s="717">
        <f t="shared" si="0"/>
        <v>40275</v>
      </c>
      <c r="P27" s="717">
        <f t="shared" si="1"/>
        <v>25674</v>
      </c>
      <c r="Q27" s="717">
        <f t="shared" si="2"/>
        <v>65949</v>
      </c>
      <c r="R27" s="1267" t="s">
        <v>327</v>
      </c>
      <c r="S27" s="1267"/>
      <c r="T27" s="342"/>
    </row>
    <row r="28" spans="1:20" ht="19.5" customHeight="1" thickBot="1">
      <c r="A28" s="1174" t="s">
        <v>32</v>
      </c>
      <c r="B28" s="1174"/>
      <c r="C28" s="720">
        <f>SUM(C8:C27)</f>
        <v>103591</v>
      </c>
      <c r="D28" s="720">
        <f t="shared" ref="D28:Q28" si="3">SUM(D8:D27)</f>
        <v>69924</v>
      </c>
      <c r="E28" s="720">
        <f t="shared" si="3"/>
        <v>65860</v>
      </c>
      <c r="F28" s="720">
        <f t="shared" si="3"/>
        <v>47487</v>
      </c>
      <c r="G28" s="720">
        <f t="shared" si="3"/>
        <v>62616</v>
      </c>
      <c r="H28" s="720">
        <f t="shared" si="3"/>
        <v>38684</v>
      </c>
      <c r="I28" s="720">
        <f t="shared" si="3"/>
        <v>79372</v>
      </c>
      <c r="J28" s="720">
        <f t="shared" si="3"/>
        <v>47507</v>
      </c>
      <c r="K28" s="720">
        <f t="shared" si="3"/>
        <v>168614</v>
      </c>
      <c r="L28" s="720">
        <f t="shared" si="3"/>
        <v>95750</v>
      </c>
      <c r="M28" s="720">
        <f t="shared" si="3"/>
        <v>73501</v>
      </c>
      <c r="N28" s="720">
        <f t="shared" si="3"/>
        <v>33836</v>
      </c>
      <c r="O28" s="720">
        <f t="shared" si="3"/>
        <v>553554</v>
      </c>
      <c r="P28" s="720">
        <f t="shared" si="3"/>
        <v>333188</v>
      </c>
      <c r="Q28" s="720">
        <f t="shared" si="3"/>
        <v>886742</v>
      </c>
      <c r="R28" s="1175" t="s">
        <v>169</v>
      </c>
      <c r="S28" s="1175"/>
      <c r="T28" s="342"/>
    </row>
    <row r="29" spans="1:20" ht="13.5" thickTop="1">
      <c r="C29" s="210"/>
      <c r="D29" s="210"/>
      <c r="E29" s="210"/>
      <c r="F29" s="210"/>
      <c r="G29" s="210"/>
      <c r="H29" s="210"/>
      <c r="I29" s="210"/>
      <c r="J29" s="210"/>
      <c r="K29" s="210"/>
      <c r="L29" s="210"/>
      <c r="M29" s="210"/>
      <c r="N29" s="210"/>
      <c r="O29" s="210"/>
      <c r="P29" s="210"/>
      <c r="Q29" s="210"/>
      <c r="R29" s="342"/>
      <c r="S29" s="342"/>
      <c r="T29" s="342"/>
    </row>
    <row r="30" spans="1:20">
      <c r="C30" s="210"/>
      <c r="D30" s="210"/>
      <c r="E30" s="210"/>
      <c r="F30" s="210"/>
      <c r="G30" s="210"/>
      <c r="H30" s="210"/>
      <c r="I30" s="210"/>
      <c r="J30" s="210"/>
      <c r="K30" s="210"/>
      <c r="L30" s="210"/>
      <c r="M30" s="210"/>
      <c r="N30" s="210"/>
      <c r="O30" s="210"/>
      <c r="P30" s="210"/>
      <c r="Q30" s="210"/>
      <c r="R30" s="342"/>
      <c r="S30" s="342"/>
      <c r="T30" s="342"/>
    </row>
    <row r="31" spans="1:20">
      <c r="C31" s="210"/>
      <c r="D31" s="210"/>
      <c r="E31" s="210"/>
      <c r="F31" s="210"/>
      <c r="G31" s="210"/>
      <c r="H31" s="210"/>
      <c r="I31" s="210"/>
      <c r="J31" s="210"/>
      <c r="K31" s="210"/>
      <c r="L31" s="210"/>
      <c r="M31" s="210"/>
      <c r="N31" s="210"/>
      <c r="O31" s="210"/>
      <c r="P31" s="210"/>
      <c r="Q31" s="210"/>
      <c r="R31" s="342"/>
      <c r="S31" s="342"/>
      <c r="T31" s="342"/>
    </row>
    <row r="32" spans="1:20">
      <c r="C32" s="210"/>
      <c r="D32" s="210"/>
      <c r="E32" s="210"/>
      <c r="F32" s="210"/>
      <c r="G32" s="210"/>
      <c r="H32" s="210"/>
      <c r="I32" s="210"/>
      <c r="J32" s="210"/>
      <c r="K32" s="210"/>
      <c r="L32" s="210"/>
      <c r="M32" s="210"/>
      <c r="N32" s="210"/>
      <c r="O32" s="210"/>
      <c r="P32" s="210"/>
      <c r="Q32" s="210"/>
      <c r="R32" s="342"/>
      <c r="S32" s="342"/>
      <c r="T32" s="342"/>
    </row>
    <row r="33" spans="3:20">
      <c r="C33" s="210"/>
      <c r="D33" s="210"/>
      <c r="E33" s="210"/>
      <c r="F33" s="210"/>
      <c r="G33" s="210"/>
      <c r="H33" s="210"/>
      <c r="I33" s="210"/>
      <c r="J33" s="210"/>
      <c r="K33" s="210"/>
      <c r="L33" s="210"/>
      <c r="M33" s="210"/>
      <c r="N33" s="210"/>
      <c r="O33" s="210"/>
      <c r="P33" s="210"/>
      <c r="Q33" s="210"/>
      <c r="R33" s="342"/>
      <c r="S33" s="342"/>
      <c r="T33" s="342"/>
    </row>
    <row r="34" spans="3:20">
      <c r="C34" s="210"/>
      <c r="D34" s="210"/>
      <c r="E34" s="210"/>
      <c r="F34" s="210"/>
      <c r="G34" s="210"/>
      <c r="H34" s="210"/>
      <c r="I34" s="210"/>
      <c r="J34" s="210"/>
      <c r="K34" s="210"/>
      <c r="L34" s="210"/>
      <c r="M34" s="210"/>
      <c r="N34" s="210"/>
      <c r="O34" s="210"/>
      <c r="P34" s="210"/>
      <c r="Q34" s="210"/>
      <c r="R34" s="342"/>
      <c r="S34" s="342"/>
      <c r="T34" s="342"/>
    </row>
    <row r="35" spans="3:20">
      <c r="C35" s="210"/>
      <c r="D35" s="210"/>
      <c r="E35" s="210"/>
      <c r="F35" s="210"/>
      <c r="G35" s="210"/>
      <c r="H35" s="210"/>
      <c r="I35" s="210"/>
      <c r="J35" s="210"/>
      <c r="K35" s="210"/>
      <c r="L35" s="210"/>
      <c r="M35" s="210"/>
      <c r="N35" s="210"/>
      <c r="O35" s="210"/>
      <c r="P35" s="210"/>
      <c r="Q35" s="210"/>
      <c r="R35" s="342"/>
      <c r="S35" s="342"/>
      <c r="T35" s="342"/>
    </row>
    <row r="36" spans="3:20">
      <c r="C36" s="210"/>
      <c r="D36" s="210"/>
      <c r="E36" s="210"/>
      <c r="F36" s="210"/>
      <c r="G36" s="210"/>
      <c r="H36" s="210"/>
      <c r="I36" s="210"/>
      <c r="J36" s="210"/>
      <c r="K36" s="210"/>
      <c r="L36" s="210"/>
      <c r="M36" s="210"/>
      <c r="N36" s="210"/>
      <c r="O36" s="210"/>
      <c r="P36" s="210"/>
      <c r="Q36" s="210"/>
      <c r="R36" s="342"/>
      <c r="S36" s="342"/>
      <c r="T36" s="342"/>
    </row>
    <row r="37" spans="3:20">
      <c r="R37" s="342"/>
      <c r="S37" s="342"/>
      <c r="T37" s="342"/>
    </row>
    <row r="38" spans="3:20">
      <c r="R38" s="342"/>
      <c r="S38" s="342"/>
      <c r="T38" s="342"/>
    </row>
    <row r="39" spans="3:20">
      <c r="R39" s="342"/>
      <c r="S39" s="342"/>
      <c r="T39" s="342"/>
    </row>
    <row r="40" spans="3:20">
      <c r="R40" s="342"/>
      <c r="S40" s="342"/>
      <c r="T40" s="342"/>
    </row>
    <row r="41" spans="3:20">
      <c r="Q41" s="168"/>
      <c r="R41" s="342"/>
      <c r="S41" s="342"/>
      <c r="T41" s="342"/>
    </row>
    <row r="42" spans="3:20">
      <c r="R42" s="342"/>
      <c r="S42" s="342"/>
      <c r="T42" s="342"/>
    </row>
    <row r="43" spans="3:20">
      <c r="R43" s="342"/>
      <c r="S43" s="342"/>
      <c r="T43" s="342"/>
    </row>
    <row r="44" spans="3:20">
      <c r="R44" s="342"/>
      <c r="S44" s="342"/>
      <c r="T44" s="342"/>
    </row>
    <row r="45" spans="3:20">
      <c r="R45" s="342"/>
      <c r="S45" s="342"/>
      <c r="T45" s="342"/>
    </row>
    <row r="46" spans="3:20">
      <c r="R46" s="342"/>
      <c r="S46" s="342"/>
      <c r="T46" s="342"/>
    </row>
    <row r="47" spans="3:20">
      <c r="R47" s="342"/>
      <c r="S47" s="342"/>
      <c r="T47" s="342"/>
    </row>
    <row r="48" spans="3:20">
      <c r="R48" s="342"/>
      <c r="S48" s="342"/>
      <c r="T48" s="342"/>
    </row>
    <row r="49" spans="18:20">
      <c r="R49" s="342"/>
      <c r="S49" s="342"/>
      <c r="T49" s="342"/>
    </row>
    <row r="50" spans="18:20">
      <c r="R50" s="342"/>
      <c r="S50" s="342"/>
      <c r="T50" s="342"/>
    </row>
    <row r="51" spans="18:20">
      <c r="R51" s="342"/>
      <c r="S51" s="342"/>
      <c r="T51" s="342"/>
    </row>
    <row r="52" spans="18:20">
      <c r="R52" s="342"/>
      <c r="S52" s="342"/>
      <c r="T52" s="342"/>
    </row>
    <row r="53" spans="18:20">
      <c r="R53" s="342"/>
      <c r="S53" s="342"/>
      <c r="T53" s="342"/>
    </row>
    <row r="54" spans="18:20">
      <c r="R54" s="342"/>
      <c r="S54" s="342"/>
      <c r="T54" s="342"/>
    </row>
    <row r="55" spans="18:20">
      <c r="R55" s="342"/>
      <c r="S55" s="342"/>
      <c r="T55" s="342"/>
    </row>
    <row r="56" spans="18:20">
      <c r="R56" s="342"/>
      <c r="S56" s="342"/>
      <c r="T56" s="342"/>
    </row>
    <row r="57" spans="18:20">
      <c r="R57" s="342"/>
      <c r="S57" s="342"/>
      <c r="T57" s="342"/>
    </row>
    <row r="58" spans="18:20">
      <c r="R58" s="342"/>
      <c r="S58" s="342"/>
      <c r="T58" s="342"/>
    </row>
    <row r="59" spans="18:20">
      <c r="R59" s="342"/>
      <c r="S59" s="342"/>
      <c r="T59" s="342"/>
    </row>
    <row r="60" spans="18:20">
      <c r="R60" s="342"/>
      <c r="S60" s="342"/>
      <c r="T60" s="342"/>
    </row>
    <row r="61" spans="18:20">
      <c r="R61" s="342"/>
      <c r="S61" s="342"/>
      <c r="T61" s="342"/>
    </row>
    <row r="62" spans="18:20">
      <c r="R62" s="342"/>
      <c r="S62" s="342"/>
      <c r="T62" s="342"/>
    </row>
    <row r="63" spans="18:20">
      <c r="R63" s="342"/>
      <c r="S63" s="342"/>
      <c r="T63" s="342"/>
    </row>
    <row r="64" spans="18:20">
      <c r="R64" s="342"/>
      <c r="S64" s="342"/>
      <c r="T64" s="342"/>
    </row>
    <row r="65" spans="18:20">
      <c r="R65" s="342"/>
      <c r="S65" s="342"/>
      <c r="T65" s="342"/>
    </row>
    <row r="66" spans="18:20">
      <c r="R66" s="342"/>
      <c r="S66" s="342"/>
      <c r="T66" s="342"/>
    </row>
    <row r="67" spans="18:20">
      <c r="R67" s="342"/>
      <c r="S67" s="342"/>
      <c r="T67" s="342"/>
    </row>
    <row r="68" spans="18:20">
      <c r="R68" s="342"/>
      <c r="S68" s="342"/>
      <c r="T68" s="342"/>
    </row>
    <row r="69" spans="18:20">
      <c r="R69" s="342"/>
      <c r="S69" s="342"/>
      <c r="T69" s="342"/>
    </row>
    <row r="70" spans="18:20">
      <c r="R70" s="342"/>
      <c r="S70" s="342"/>
      <c r="T70" s="342"/>
    </row>
    <row r="71" spans="18:20">
      <c r="R71" s="342"/>
      <c r="S71" s="342"/>
      <c r="T71" s="342"/>
    </row>
    <row r="123" spans="3:15">
      <c r="C123" s="169"/>
      <c r="D123" s="169"/>
      <c r="E123" s="169"/>
      <c r="F123" s="169"/>
      <c r="G123" s="169"/>
      <c r="H123" s="169"/>
      <c r="I123" s="169"/>
      <c r="J123" s="169"/>
      <c r="K123" s="169"/>
      <c r="L123" s="169"/>
      <c r="M123" s="169"/>
      <c r="N123" s="169"/>
      <c r="O123" s="169"/>
    </row>
    <row r="124" spans="3:15">
      <c r="C124" s="169"/>
      <c r="D124" s="169"/>
      <c r="E124" s="169"/>
      <c r="F124" s="169"/>
      <c r="G124" s="169"/>
      <c r="H124" s="169"/>
      <c r="I124" s="169"/>
      <c r="J124" s="169"/>
      <c r="K124" s="169"/>
      <c r="L124" s="169"/>
      <c r="M124" s="169"/>
      <c r="N124" s="169"/>
      <c r="O124" s="169"/>
    </row>
    <row r="125" spans="3:15">
      <c r="C125" s="169"/>
      <c r="D125" s="169"/>
      <c r="E125" s="169"/>
      <c r="F125" s="169"/>
      <c r="G125" s="169"/>
      <c r="H125" s="169"/>
      <c r="I125" s="169"/>
      <c r="J125" s="169"/>
      <c r="K125" s="169"/>
      <c r="L125" s="169"/>
      <c r="M125" s="169"/>
      <c r="N125" s="169"/>
      <c r="O125" s="169"/>
    </row>
    <row r="126" spans="3:15">
      <c r="C126" s="169"/>
      <c r="D126" s="169"/>
      <c r="E126" s="169"/>
      <c r="F126" s="169"/>
      <c r="G126" s="169"/>
      <c r="H126" s="169"/>
      <c r="I126" s="169"/>
      <c r="J126" s="169"/>
      <c r="K126" s="169"/>
      <c r="L126" s="169"/>
      <c r="M126" s="169"/>
      <c r="N126" s="169"/>
      <c r="O126" s="169"/>
    </row>
  </sheetData>
  <protectedRanges>
    <protectedRange sqref="F18:N18" name="نطاق1"/>
  </protectedRanges>
  <mergeCells count="52">
    <mergeCell ref="A26:B26"/>
    <mergeCell ref="R26:S26"/>
    <mergeCell ref="A27:B27"/>
    <mergeCell ref="R27:S27"/>
    <mergeCell ref="A28:B28"/>
    <mergeCell ref="R28:S28"/>
    <mergeCell ref="A23:B23"/>
    <mergeCell ref="R23:S23"/>
    <mergeCell ref="A24:B24"/>
    <mergeCell ref="R24:S24"/>
    <mergeCell ref="A25:B25"/>
    <mergeCell ref="R25:S25"/>
    <mergeCell ref="A20:B20"/>
    <mergeCell ref="R20:S20"/>
    <mergeCell ref="A21:B21"/>
    <mergeCell ref="R21:S21"/>
    <mergeCell ref="A22:B22"/>
    <mergeCell ref="R22:S22"/>
    <mergeCell ref="A12:A17"/>
    <mergeCell ref="S12:S17"/>
    <mergeCell ref="A18:B18"/>
    <mergeCell ref="R18:S18"/>
    <mergeCell ref="A19:B19"/>
    <mergeCell ref="R19:S19"/>
    <mergeCell ref="O5:Q5"/>
    <mergeCell ref="A9:B9"/>
    <mergeCell ref="R9:S9"/>
    <mergeCell ref="A10:B10"/>
    <mergeCell ref="R10:S10"/>
    <mergeCell ref="R8:S8"/>
    <mergeCell ref="A8:B8"/>
    <mergeCell ref="A11:B11"/>
    <mergeCell ref="R11:S11"/>
    <mergeCell ref="K4:L4"/>
    <mergeCell ref="M4:N4"/>
    <mergeCell ref="O4:Q4"/>
    <mergeCell ref="R4:S7"/>
    <mergeCell ref="C5:D5"/>
    <mergeCell ref="E5:F5"/>
    <mergeCell ref="G5:H5"/>
    <mergeCell ref="I5:J5"/>
    <mergeCell ref="K5:L5"/>
    <mergeCell ref="M5:N5"/>
    <mergeCell ref="A4:B7"/>
    <mergeCell ref="C4:D4"/>
    <mergeCell ref="E4:F4"/>
    <mergeCell ref="G4:H4"/>
    <mergeCell ref="I4:J4"/>
    <mergeCell ref="A3:B3"/>
    <mergeCell ref="R3:S3"/>
    <mergeCell ref="A1:S1"/>
    <mergeCell ref="A2:S2"/>
  </mergeCells>
  <printOptions horizontalCentered="1"/>
  <pageMargins left="1" right="1" top="1" bottom="1" header="1" footer="1"/>
  <pageSetup paperSize="9" scale="80" firstPageNumber="47" orientation="landscape" useFirstPageNumber="1"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9" tint="-0.499984740745262"/>
  </sheetPr>
  <dimension ref="A1:S126"/>
  <sheetViews>
    <sheetView rightToLeft="1" view="pageBreakPreview" zoomScale="80" zoomScaleSheetLayoutView="80" workbookViewId="0">
      <selection activeCell="O4" sqref="O4:Q4"/>
    </sheetView>
  </sheetViews>
  <sheetFormatPr defaultRowHeight="12.75"/>
  <cols>
    <col min="1" max="1" width="4.42578125" style="89" customWidth="1"/>
    <col min="2" max="2" width="10.5703125" style="89" customWidth="1"/>
    <col min="3" max="10" width="7.28515625" style="89" customWidth="1"/>
    <col min="11" max="11" width="8.7109375" style="89" customWidth="1"/>
    <col min="12" max="14" width="7.28515625" style="89" customWidth="1"/>
    <col min="15" max="17" width="9.140625" style="89" customWidth="1"/>
    <col min="18" max="18" width="14" style="89" customWidth="1"/>
    <col min="19" max="19" width="4.42578125" style="89" customWidth="1"/>
    <col min="20" max="16384" width="9.140625" style="89"/>
  </cols>
  <sheetData>
    <row r="1" spans="1:19" ht="24" customHeight="1">
      <c r="A1" s="1205" t="s">
        <v>1232</v>
      </c>
      <c r="B1" s="1205"/>
      <c r="C1" s="1205"/>
      <c r="D1" s="1205"/>
      <c r="E1" s="1205"/>
      <c r="F1" s="1205"/>
      <c r="G1" s="1205"/>
      <c r="H1" s="1205"/>
      <c r="I1" s="1205"/>
      <c r="J1" s="1205"/>
      <c r="K1" s="1205"/>
      <c r="L1" s="1205"/>
      <c r="M1" s="1205"/>
      <c r="N1" s="1205"/>
      <c r="O1" s="1205"/>
      <c r="P1" s="1205"/>
      <c r="Q1" s="1205"/>
      <c r="R1" s="1205"/>
      <c r="S1" s="1205"/>
    </row>
    <row r="2" spans="1:19" ht="24" customHeight="1">
      <c r="A2" s="1206" t="s">
        <v>740</v>
      </c>
      <c r="B2" s="1206"/>
      <c r="C2" s="1206"/>
      <c r="D2" s="1206"/>
      <c r="E2" s="1206"/>
      <c r="F2" s="1206"/>
      <c r="G2" s="1206"/>
      <c r="H2" s="1206"/>
      <c r="I2" s="1206"/>
      <c r="J2" s="1206"/>
      <c r="K2" s="1206"/>
      <c r="L2" s="1206"/>
      <c r="M2" s="1206"/>
      <c r="N2" s="1206"/>
      <c r="O2" s="1206"/>
      <c r="P2" s="1206"/>
      <c r="Q2" s="1206"/>
      <c r="R2" s="1206"/>
      <c r="S2" s="1206"/>
    </row>
    <row r="3" spans="1:19" s="73" customFormat="1" ht="21" customHeight="1" thickBot="1">
      <c r="A3" s="1126" t="s">
        <v>1016</v>
      </c>
      <c r="B3" s="1126"/>
      <c r="C3" s="170"/>
      <c r="D3" s="170"/>
      <c r="E3" s="170"/>
      <c r="F3" s="170"/>
      <c r="G3" s="170"/>
      <c r="H3" s="170"/>
      <c r="I3" s="170"/>
      <c r="J3" s="170"/>
      <c r="K3" s="170"/>
      <c r="L3" s="170"/>
      <c r="M3" s="170"/>
      <c r="N3" s="170"/>
      <c r="O3" s="170"/>
      <c r="R3" s="1154" t="s">
        <v>745</v>
      </c>
      <c r="S3" s="1154"/>
    </row>
    <row r="4" spans="1:19" s="88" customFormat="1" ht="19.5" customHeight="1" thickTop="1">
      <c r="A4" s="1140" t="s">
        <v>40</v>
      </c>
      <c r="B4" s="1140"/>
      <c r="C4" s="1188" t="s">
        <v>93</v>
      </c>
      <c r="D4" s="1188"/>
      <c r="E4" s="1188" t="s">
        <v>98</v>
      </c>
      <c r="F4" s="1188"/>
      <c r="G4" s="1188" t="s">
        <v>95</v>
      </c>
      <c r="H4" s="1188"/>
      <c r="I4" s="1188" t="s">
        <v>96</v>
      </c>
      <c r="J4" s="1188"/>
      <c r="K4" s="1188" t="s">
        <v>97</v>
      </c>
      <c r="L4" s="1188"/>
      <c r="M4" s="1188" t="s">
        <v>31</v>
      </c>
      <c r="N4" s="1188"/>
      <c r="O4" s="1188" t="s">
        <v>32</v>
      </c>
      <c r="P4" s="1188"/>
      <c r="Q4" s="1188"/>
      <c r="R4" s="1164" t="s">
        <v>168</v>
      </c>
      <c r="S4" s="1164"/>
    </row>
    <row r="5" spans="1:19" s="88" customFormat="1" ht="19.5" customHeight="1">
      <c r="A5" s="1141"/>
      <c r="B5" s="1141"/>
      <c r="C5" s="1165" t="s">
        <v>240</v>
      </c>
      <c r="D5" s="1165"/>
      <c r="E5" s="1165" t="s">
        <v>234</v>
      </c>
      <c r="F5" s="1165"/>
      <c r="G5" s="1165" t="s">
        <v>241</v>
      </c>
      <c r="H5" s="1165"/>
      <c r="I5" s="1165" t="s">
        <v>236</v>
      </c>
      <c r="J5" s="1165"/>
      <c r="K5" s="1165" t="s">
        <v>242</v>
      </c>
      <c r="L5" s="1165"/>
      <c r="M5" s="1165" t="s">
        <v>239</v>
      </c>
      <c r="N5" s="1165"/>
      <c r="O5" s="1168" t="s">
        <v>169</v>
      </c>
      <c r="P5" s="1168"/>
      <c r="Q5" s="1168"/>
      <c r="R5" s="1165"/>
      <c r="S5" s="1165"/>
    </row>
    <row r="6" spans="1:19" s="88" customFormat="1" ht="19.5" customHeight="1">
      <c r="A6" s="1141"/>
      <c r="B6" s="1141"/>
      <c r="C6" s="728" t="s">
        <v>33</v>
      </c>
      <c r="D6" s="728" t="s">
        <v>34</v>
      </c>
      <c r="E6" s="728" t="s">
        <v>33</v>
      </c>
      <c r="F6" s="728" t="s">
        <v>34</v>
      </c>
      <c r="G6" s="728" t="s">
        <v>33</v>
      </c>
      <c r="H6" s="728" t="s">
        <v>34</v>
      </c>
      <c r="I6" s="728" t="s">
        <v>33</v>
      </c>
      <c r="J6" s="728" t="s">
        <v>34</v>
      </c>
      <c r="K6" s="728" t="s">
        <v>33</v>
      </c>
      <c r="L6" s="728" t="s">
        <v>34</v>
      </c>
      <c r="M6" s="728" t="s">
        <v>33</v>
      </c>
      <c r="N6" s="728" t="s">
        <v>34</v>
      </c>
      <c r="O6" s="728" t="s">
        <v>33</v>
      </c>
      <c r="P6" s="728" t="s">
        <v>34</v>
      </c>
      <c r="Q6" s="1031" t="s">
        <v>35</v>
      </c>
      <c r="R6" s="1165"/>
      <c r="S6" s="1165"/>
    </row>
    <row r="7" spans="1:19" s="88" customFormat="1" ht="19.5" customHeight="1" thickBot="1">
      <c r="A7" s="1142"/>
      <c r="B7" s="1142"/>
      <c r="C7" s="731" t="s">
        <v>173</v>
      </c>
      <c r="D7" s="731" t="s">
        <v>172</v>
      </c>
      <c r="E7" s="731" t="s">
        <v>173</v>
      </c>
      <c r="F7" s="731" t="s">
        <v>172</v>
      </c>
      <c r="G7" s="731" t="s">
        <v>173</v>
      </c>
      <c r="H7" s="731" t="s">
        <v>172</v>
      </c>
      <c r="I7" s="731" t="s">
        <v>173</v>
      </c>
      <c r="J7" s="731" t="s">
        <v>172</v>
      </c>
      <c r="K7" s="731" t="s">
        <v>173</v>
      </c>
      <c r="L7" s="731" t="s">
        <v>172</v>
      </c>
      <c r="M7" s="731" t="s">
        <v>173</v>
      </c>
      <c r="N7" s="731" t="s">
        <v>172</v>
      </c>
      <c r="O7" s="731" t="s">
        <v>173</v>
      </c>
      <c r="P7" s="731" t="s">
        <v>172</v>
      </c>
      <c r="Q7" s="731" t="s">
        <v>169</v>
      </c>
      <c r="R7" s="1166"/>
      <c r="S7" s="1166"/>
    </row>
    <row r="8" spans="1:19" s="88" customFormat="1" ht="19.5" customHeight="1">
      <c r="A8" s="184" t="s">
        <v>52</v>
      </c>
      <c r="B8" s="184"/>
      <c r="C8" s="728">
        <v>7703</v>
      </c>
      <c r="D8" s="728">
        <v>6265</v>
      </c>
      <c r="E8" s="728">
        <v>5997</v>
      </c>
      <c r="F8" s="728">
        <v>4727</v>
      </c>
      <c r="G8" s="728">
        <v>5277</v>
      </c>
      <c r="H8" s="728">
        <v>3993</v>
      </c>
      <c r="I8" s="728">
        <v>5712</v>
      </c>
      <c r="J8" s="728">
        <v>3782</v>
      </c>
      <c r="K8" s="728">
        <v>14176</v>
      </c>
      <c r="L8" s="728">
        <v>7858</v>
      </c>
      <c r="M8" s="728">
        <v>11869</v>
      </c>
      <c r="N8" s="728">
        <v>3807</v>
      </c>
      <c r="O8" s="728">
        <f>SUM(C8,E8,G8,I8,K8,M8)</f>
        <v>50734</v>
      </c>
      <c r="P8" s="728">
        <f>SUM(D8,F8,H8,J8,L8,N8)</f>
        <v>30432</v>
      </c>
      <c r="Q8" s="728">
        <f>SUM(O8:P8)</f>
        <v>81166</v>
      </c>
      <c r="R8" s="378"/>
      <c r="S8" s="383" t="s">
        <v>583</v>
      </c>
    </row>
    <row r="9" spans="1:19" ht="19.5" customHeight="1">
      <c r="A9" s="1170" t="s">
        <v>53</v>
      </c>
      <c r="B9" s="1170"/>
      <c r="C9" s="726">
        <v>3337</v>
      </c>
      <c r="D9" s="726">
        <v>2430</v>
      </c>
      <c r="E9" s="726">
        <v>2033</v>
      </c>
      <c r="F9" s="726">
        <v>1489</v>
      </c>
      <c r="G9" s="726">
        <v>1720</v>
      </c>
      <c r="H9" s="726">
        <v>1060</v>
      </c>
      <c r="I9" s="726">
        <v>1790</v>
      </c>
      <c r="J9" s="726">
        <v>952</v>
      </c>
      <c r="K9" s="726">
        <v>2768</v>
      </c>
      <c r="L9" s="726">
        <v>1521</v>
      </c>
      <c r="M9" s="726">
        <v>1258</v>
      </c>
      <c r="N9" s="726">
        <v>373</v>
      </c>
      <c r="O9" s="726">
        <f t="shared" ref="O9:O27" si="0">SUM(C9,E9,G9,I9,K9,M9)</f>
        <v>12906</v>
      </c>
      <c r="P9" s="726">
        <f t="shared" ref="P9:P27" si="1">SUM(D9,F9,H9,J9,L9,N9)</f>
        <v>7825</v>
      </c>
      <c r="Q9" s="726">
        <f t="shared" ref="Q9:Q27" si="2">SUM(O9:P9)</f>
        <v>20731</v>
      </c>
      <c r="R9" s="1159" t="s">
        <v>284</v>
      </c>
      <c r="S9" s="1159"/>
    </row>
    <row r="10" spans="1:19" ht="19.5" customHeight="1">
      <c r="A10" s="1170" t="s">
        <v>54</v>
      </c>
      <c r="B10" s="1170"/>
      <c r="C10" s="726">
        <v>1440</v>
      </c>
      <c r="D10" s="726">
        <v>1010</v>
      </c>
      <c r="E10" s="726">
        <v>1112</v>
      </c>
      <c r="F10" s="726">
        <v>713</v>
      </c>
      <c r="G10" s="726">
        <v>981</v>
      </c>
      <c r="H10" s="726">
        <v>583</v>
      </c>
      <c r="I10" s="726">
        <v>1646</v>
      </c>
      <c r="J10" s="726">
        <v>908</v>
      </c>
      <c r="K10" s="726">
        <v>3541</v>
      </c>
      <c r="L10" s="726">
        <v>1837</v>
      </c>
      <c r="M10" s="726">
        <v>1412</v>
      </c>
      <c r="N10" s="726">
        <v>502</v>
      </c>
      <c r="O10" s="726">
        <f t="shared" si="0"/>
        <v>10132</v>
      </c>
      <c r="P10" s="726">
        <f t="shared" si="1"/>
        <v>5553</v>
      </c>
      <c r="Q10" s="726">
        <f t="shared" si="2"/>
        <v>15685</v>
      </c>
      <c r="R10" s="1178" t="s">
        <v>175</v>
      </c>
      <c r="S10" s="1178"/>
    </row>
    <row r="11" spans="1:19" ht="19.5" customHeight="1">
      <c r="A11" s="1170" t="s">
        <v>55</v>
      </c>
      <c r="B11" s="1170"/>
      <c r="C11" s="726">
        <v>3167</v>
      </c>
      <c r="D11" s="726">
        <v>2535</v>
      </c>
      <c r="E11" s="726">
        <v>2326</v>
      </c>
      <c r="F11" s="726">
        <v>1570</v>
      </c>
      <c r="G11" s="726">
        <v>2097</v>
      </c>
      <c r="H11" s="726">
        <v>1149</v>
      </c>
      <c r="I11" s="726">
        <v>2827</v>
      </c>
      <c r="J11" s="726">
        <v>1448</v>
      </c>
      <c r="K11" s="726">
        <v>5836</v>
      </c>
      <c r="L11" s="726">
        <v>3173</v>
      </c>
      <c r="M11" s="726">
        <v>1913</v>
      </c>
      <c r="N11" s="726">
        <v>709</v>
      </c>
      <c r="O11" s="726">
        <f t="shared" si="0"/>
        <v>18166</v>
      </c>
      <c r="P11" s="726">
        <f t="shared" si="1"/>
        <v>10584</v>
      </c>
      <c r="Q11" s="726">
        <f t="shared" si="2"/>
        <v>28750</v>
      </c>
      <c r="R11" s="1178" t="s">
        <v>676</v>
      </c>
      <c r="S11" s="1178"/>
    </row>
    <row r="12" spans="1:19" ht="19.5" customHeight="1">
      <c r="A12" s="1189" t="s">
        <v>279</v>
      </c>
      <c r="B12" s="186" t="s">
        <v>250</v>
      </c>
      <c r="C12" s="726">
        <v>1635</v>
      </c>
      <c r="D12" s="726">
        <v>1271</v>
      </c>
      <c r="E12" s="726">
        <v>1372</v>
      </c>
      <c r="F12" s="726">
        <v>880</v>
      </c>
      <c r="G12" s="726">
        <v>1196</v>
      </c>
      <c r="H12" s="726">
        <v>747</v>
      </c>
      <c r="I12" s="726">
        <v>1756</v>
      </c>
      <c r="J12" s="726">
        <v>987</v>
      </c>
      <c r="K12" s="726">
        <v>4069</v>
      </c>
      <c r="L12" s="726">
        <v>2223</v>
      </c>
      <c r="M12" s="726">
        <v>1175</v>
      </c>
      <c r="N12" s="726">
        <v>645</v>
      </c>
      <c r="O12" s="726">
        <f t="shared" si="0"/>
        <v>11203</v>
      </c>
      <c r="P12" s="726">
        <f t="shared" si="1"/>
        <v>6753</v>
      </c>
      <c r="Q12" s="726">
        <f t="shared" si="2"/>
        <v>17956</v>
      </c>
      <c r="R12" s="399" t="s">
        <v>288</v>
      </c>
      <c r="S12" s="1220" t="s">
        <v>167</v>
      </c>
    </row>
    <row r="13" spans="1:19" ht="19.5" customHeight="1">
      <c r="A13" s="1189"/>
      <c r="B13" s="186" t="s">
        <v>251</v>
      </c>
      <c r="C13" s="726">
        <v>3611</v>
      </c>
      <c r="D13" s="726">
        <v>2885</v>
      </c>
      <c r="E13" s="726">
        <v>3503</v>
      </c>
      <c r="F13" s="726">
        <v>2205</v>
      </c>
      <c r="G13" s="726">
        <v>3432</v>
      </c>
      <c r="H13" s="726">
        <v>1840</v>
      </c>
      <c r="I13" s="726">
        <v>4500</v>
      </c>
      <c r="J13" s="726">
        <v>2396</v>
      </c>
      <c r="K13" s="726">
        <v>8805</v>
      </c>
      <c r="L13" s="726">
        <v>5106</v>
      </c>
      <c r="M13" s="726">
        <v>5817</v>
      </c>
      <c r="N13" s="726">
        <v>2303</v>
      </c>
      <c r="O13" s="726">
        <f t="shared" si="0"/>
        <v>29668</v>
      </c>
      <c r="P13" s="726">
        <f t="shared" si="1"/>
        <v>16735</v>
      </c>
      <c r="Q13" s="726">
        <f t="shared" si="2"/>
        <v>46403</v>
      </c>
      <c r="R13" s="399" t="s">
        <v>289</v>
      </c>
      <c r="S13" s="1220"/>
    </row>
    <row r="14" spans="1:19" ht="19.5" customHeight="1">
      <c r="A14" s="1189"/>
      <c r="B14" s="186" t="s">
        <v>252</v>
      </c>
      <c r="C14" s="726">
        <v>1946</v>
      </c>
      <c r="D14" s="726">
        <v>1514</v>
      </c>
      <c r="E14" s="726">
        <v>1519</v>
      </c>
      <c r="F14" s="726">
        <v>1018</v>
      </c>
      <c r="G14" s="726">
        <v>1759</v>
      </c>
      <c r="H14" s="726">
        <v>902</v>
      </c>
      <c r="I14" s="726">
        <v>2358</v>
      </c>
      <c r="J14" s="726">
        <v>1233</v>
      </c>
      <c r="K14" s="726">
        <v>5771</v>
      </c>
      <c r="L14" s="726">
        <v>3245</v>
      </c>
      <c r="M14" s="726">
        <v>2122</v>
      </c>
      <c r="N14" s="726">
        <v>811</v>
      </c>
      <c r="O14" s="726">
        <f t="shared" si="0"/>
        <v>15475</v>
      </c>
      <c r="P14" s="726">
        <f t="shared" si="1"/>
        <v>8723</v>
      </c>
      <c r="Q14" s="726">
        <f t="shared" si="2"/>
        <v>24198</v>
      </c>
      <c r="R14" s="399" t="s">
        <v>290</v>
      </c>
      <c r="S14" s="1220"/>
    </row>
    <row r="15" spans="1:19" ht="19.5" customHeight="1">
      <c r="A15" s="1189"/>
      <c r="B15" s="186" t="s">
        <v>604</v>
      </c>
      <c r="C15" s="726">
        <v>1203</v>
      </c>
      <c r="D15" s="726">
        <v>765</v>
      </c>
      <c r="E15" s="726">
        <v>930</v>
      </c>
      <c r="F15" s="726">
        <v>598</v>
      </c>
      <c r="G15" s="726">
        <v>1028</v>
      </c>
      <c r="H15" s="726">
        <v>481</v>
      </c>
      <c r="I15" s="726">
        <v>1250</v>
      </c>
      <c r="J15" s="726">
        <v>539</v>
      </c>
      <c r="K15" s="726">
        <v>2605</v>
      </c>
      <c r="L15" s="726">
        <v>1281</v>
      </c>
      <c r="M15" s="726">
        <v>1588</v>
      </c>
      <c r="N15" s="726">
        <v>691</v>
      </c>
      <c r="O15" s="726">
        <f t="shared" si="0"/>
        <v>8604</v>
      </c>
      <c r="P15" s="726">
        <f t="shared" si="1"/>
        <v>4355</v>
      </c>
      <c r="Q15" s="726">
        <f t="shared" si="2"/>
        <v>12959</v>
      </c>
      <c r="R15" s="399" t="s">
        <v>291</v>
      </c>
      <c r="S15" s="1220"/>
    </row>
    <row r="16" spans="1:19" ht="19.5" customHeight="1">
      <c r="A16" s="1189"/>
      <c r="B16" s="186" t="s">
        <v>605</v>
      </c>
      <c r="C16" s="726">
        <v>2196</v>
      </c>
      <c r="D16" s="726">
        <v>1518</v>
      </c>
      <c r="E16" s="726">
        <v>2027</v>
      </c>
      <c r="F16" s="726">
        <v>1224</v>
      </c>
      <c r="G16" s="726">
        <v>1990</v>
      </c>
      <c r="H16" s="726">
        <v>1095</v>
      </c>
      <c r="I16" s="726">
        <v>2703</v>
      </c>
      <c r="J16" s="726">
        <v>1528</v>
      </c>
      <c r="K16" s="726">
        <v>6058</v>
      </c>
      <c r="L16" s="726">
        <v>3484</v>
      </c>
      <c r="M16" s="726">
        <v>6368</v>
      </c>
      <c r="N16" s="726">
        <v>3074</v>
      </c>
      <c r="O16" s="726">
        <f t="shared" si="0"/>
        <v>21342</v>
      </c>
      <c r="P16" s="726">
        <f t="shared" si="1"/>
        <v>11923</v>
      </c>
      <c r="Q16" s="726">
        <f t="shared" si="2"/>
        <v>33265</v>
      </c>
      <c r="R16" s="399" t="s">
        <v>292</v>
      </c>
      <c r="S16" s="1220"/>
    </row>
    <row r="17" spans="1:19" ht="19.5" customHeight="1">
      <c r="A17" s="1189"/>
      <c r="B17" s="186" t="s">
        <v>606</v>
      </c>
      <c r="C17" s="726">
        <v>1788</v>
      </c>
      <c r="D17" s="726">
        <v>1377</v>
      </c>
      <c r="E17" s="726">
        <v>1379</v>
      </c>
      <c r="F17" s="726">
        <v>915</v>
      </c>
      <c r="G17" s="726">
        <v>1589</v>
      </c>
      <c r="H17" s="726">
        <v>951</v>
      </c>
      <c r="I17" s="726">
        <v>2647</v>
      </c>
      <c r="J17" s="726">
        <v>1374</v>
      </c>
      <c r="K17" s="726">
        <v>4425</v>
      </c>
      <c r="L17" s="726">
        <v>2595</v>
      </c>
      <c r="M17" s="726">
        <v>2770</v>
      </c>
      <c r="N17" s="726">
        <v>1273</v>
      </c>
      <c r="O17" s="726">
        <f t="shared" si="0"/>
        <v>14598</v>
      </c>
      <c r="P17" s="726">
        <f t="shared" si="1"/>
        <v>8485</v>
      </c>
      <c r="Q17" s="726">
        <f t="shared" si="2"/>
        <v>23083</v>
      </c>
      <c r="R17" s="399" t="s">
        <v>293</v>
      </c>
      <c r="S17" s="1220"/>
    </row>
    <row r="18" spans="1:19" ht="19.5" customHeight="1">
      <c r="A18" s="1170" t="s">
        <v>63</v>
      </c>
      <c r="B18" s="1170"/>
      <c r="C18" s="726">
        <v>5173</v>
      </c>
      <c r="D18" s="726">
        <v>4879</v>
      </c>
      <c r="E18" s="726">
        <v>3325</v>
      </c>
      <c r="F18" s="726">
        <v>2450</v>
      </c>
      <c r="G18" s="726">
        <v>2487</v>
      </c>
      <c r="H18" s="726">
        <v>1807</v>
      </c>
      <c r="I18" s="86">
        <v>2471</v>
      </c>
      <c r="J18" s="726">
        <v>1682</v>
      </c>
      <c r="K18" s="726">
        <v>3935</v>
      </c>
      <c r="L18" s="86">
        <v>2473</v>
      </c>
      <c r="M18" s="726">
        <v>2852</v>
      </c>
      <c r="N18" s="726">
        <v>1107</v>
      </c>
      <c r="O18" s="726">
        <f t="shared" si="0"/>
        <v>20243</v>
      </c>
      <c r="P18" s="726">
        <f t="shared" si="1"/>
        <v>14398</v>
      </c>
      <c r="Q18" s="726">
        <f t="shared" si="2"/>
        <v>34641</v>
      </c>
      <c r="R18" s="1178" t="s">
        <v>297</v>
      </c>
      <c r="S18" s="1178"/>
    </row>
    <row r="19" spans="1:19" ht="19.5" customHeight="1">
      <c r="A19" s="1170" t="s">
        <v>64</v>
      </c>
      <c r="B19" s="1170"/>
      <c r="C19" s="726">
        <v>8625</v>
      </c>
      <c r="D19" s="726">
        <v>4077</v>
      </c>
      <c r="E19" s="726">
        <v>4278</v>
      </c>
      <c r="F19" s="726">
        <v>2503</v>
      </c>
      <c r="G19" s="726">
        <v>4028</v>
      </c>
      <c r="H19" s="726">
        <v>1872</v>
      </c>
      <c r="I19" s="726">
        <v>5398</v>
      </c>
      <c r="J19" s="726">
        <v>2407</v>
      </c>
      <c r="K19" s="726">
        <v>10336</v>
      </c>
      <c r="L19" s="726">
        <v>4536</v>
      </c>
      <c r="M19" s="726">
        <v>1154</v>
      </c>
      <c r="N19" s="726">
        <v>1415</v>
      </c>
      <c r="O19" s="726">
        <f t="shared" si="0"/>
        <v>33819</v>
      </c>
      <c r="P19" s="726">
        <f t="shared" si="1"/>
        <v>16810</v>
      </c>
      <c r="Q19" s="726">
        <f t="shared" si="2"/>
        <v>50629</v>
      </c>
      <c r="R19" s="1178" t="s">
        <v>177</v>
      </c>
      <c r="S19" s="1178"/>
    </row>
    <row r="20" spans="1:19" ht="19.5" customHeight="1">
      <c r="A20" s="1170" t="s">
        <v>65</v>
      </c>
      <c r="B20" s="1170"/>
      <c r="C20" s="726">
        <v>10328</v>
      </c>
      <c r="D20" s="726">
        <v>2690</v>
      </c>
      <c r="E20" s="726">
        <v>2529</v>
      </c>
      <c r="F20" s="726">
        <v>1978</v>
      </c>
      <c r="G20" s="726">
        <v>2753</v>
      </c>
      <c r="H20" s="726">
        <v>1589</v>
      </c>
      <c r="I20" s="726">
        <v>4395</v>
      </c>
      <c r="J20" s="726">
        <v>2330</v>
      </c>
      <c r="K20" s="726">
        <v>19410</v>
      </c>
      <c r="L20" s="726">
        <v>5061</v>
      </c>
      <c r="M20" s="726">
        <v>4571</v>
      </c>
      <c r="N20" s="726">
        <v>1856</v>
      </c>
      <c r="O20" s="726">
        <f t="shared" si="0"/>
        <v>43986</v>
      </c>
      <c r="P20" s="726">
        <f t="shared" si="1"/>
        <v>15504</v>
      </c>
      <c r="Q20" s="726">
        <f t="shared" si="2"/>
        <v>59490</v>
      </c>
      <c r="R20" s="1178" t="s">
        <v>178</v>
      </c>
      <c r="S20" s="1178"/>
    </row>
    <row r="21" spans="1:19" ht="19.5" customHeight="1">
      <c r="A21" s="1170" t="s">
        <v>66</v>
      </c>
      <c r="B21" s="1170"/>
      <c r="C21" s="726">
        <v>3647</v>
      </c>
      <c r="D21" s="726">
        <v>3351</v>
      </c>
      <c r="E21" s="726">
        <v>3489</v>
      </c>
      <c r="F21" s="726">
        <v>2613</v>
      </c>
      <c r="G21" s="726">
        <v>3388</v>
      </c>
      <c r="H21" s="726">
        <v>2294</v>
      </c>
      <c r="I21" s="726">
        <v>4231</v>
      </c>
      <c r="J21" s="726">
        <v>2609</v>
      </c>
      <c r="K21" s="726">
        <v>7269</v>
      </c>
      <c r="L21" s="726">
        <v>5103</v>
      </c>
      <c r="M21" s="726">
        <v>5495</v>
      </c>
      <c r="N21" s="726">
        <v>2352</v>
      </c>
      <c r="O21" s="726">
        <f t="shared" si="0"/>
        <v>27519</v>
      </c>
      <c r="P21" s="726">
        <f t="shared" si="1"/>
        <v>18322</v>
      </c>
      <c r="Q21" s="726">
        <f t="shared" si="2"/>
        <v>45841</v>
      </c>
      <c r="R21" s="1178" t="s">
        <v>285</v>
      </c>
      <c r="S21" s="1178"/>
    </row>
    <row r="22" spans="1:19" ht="19.5" customHeight="1">
      <c r="A22" s="1170" t="s">
        <v>133</v>
      </c>
      <c r="B22" s="1170"/>
      <c r="C22" s="726">
        <v>2613</v>
      </c>
      <c r="D22" s="726">
        <v>2164</v>
      </c>
      <c r="E22" s="726">
        <v>2009</v>
      </c>
      <c r="F22" s="726">
        <v>1489</v>
      </c>
      <c r="G22" s="726">
        <v>2176</v>
      </c>
      <c r="H22" s="726">
        <v>1134</v>
      </c>
      <c r="I22" s="726">
        <v>2596</v>
      </c>
      <c r="J22" s="726">
        <v>1469</v>
      </c>
      <c r="K22" s="726">
        <v>5786</v>
      </c>
      <c r="L22" s="726">
        <v>3767</v>
      </c>
      <c r="M22" s="726">
        <v>1729</v>
      </c>
      <c r="N22" s="726">
        <v>496</v>
      </c>
      <c r="O22" s="726">
        <f t="shared" si="0"/>
        <v>16909</v>
      </c>
      <c r="P22" s="726">
        <f t="shared" si="1"/>
        <v>10519</v>
      </c>
      <c r="Q22" s="726">
        <f t="shared" si="2"/>
        <v>27428</v>
      </c>
      <c r="R22" s="1178" t="s">
        <v>853</v>
      </c>
      <c r="S22" s="1178"/>
    </row>
    <row r="23" spans="1:19" ht="19.5" customHeight="1">
      <c r="A23" s="1170" t="s">
        <v>68</v>
      </c>
      <c r="B23" s="1170"/>
      <c r="C23" s="726">
        <v>2205</v>
      </c>
      <c r="D23" s="726">
        <v>1487</v>
      </c>
      <c r="E23" s="726">
        <v>1742</v>
      </c>
      <c r="F23" s="726">
        <v>987</v>
      </c>
      <c r="G23" s="726">
        <v>1873</v>
      </c>
      <c r="H23" s="726">
        <v>880</v>
      </c>
      <c r="I23" s="726">
        <v>2694</v>
      </c>
      <c r="J23" s="726">
        <v>1235</v>
      </c>
      <c r="K23" s="726">
        <v>5354</v>
      </c>
      <c r="L23" s="726">
        <v>2899</v>
      </c>
      <c r="M23" s="726">
        <v>1855</v>
      </c>
      <c r="N23" s="726">
        <v>544</v>
      </c>
      <c r="O23" s="726">
        <f t="shared" si="0"/>
        <v>15723</v>
      </c>
      <c r="P23" s="726">
        <f t="shared" si="1"/>
        <v>8032</v>
      </c>
      <c r="Q23" s="726">
        <f t="shared" si="2"/>
        <v>23755</v>
      </c>
      <c r="R23" s="1178" t="s">
        <v>287</v>
      </c>
      <c r="S23" s="1178"/>
    </row>
    <row r="24" spans="1:19" ht="19.5" customHeight="1">
      <c r="A24" s="1170" t="s">
        <v>69</v>
      </c>
      <c r="B24" s="1170"/>
      <c r="C24" s="726">
        <v>4351</v>
      </c>
      <c r="D24" s="726">
        <v>3208</v>
      </c>
      <c r="E24" s="726">
        <v>3223</v>
      </c>
      <c r="F24" s="726">
        <v>1881</v>
      </c>
      <c r="G24" s="726">
        <v>2935</v>
      </c>
      <c r="H24" s="726">
        <v>1337</v>
      </c>
      <c r="I24" s="726">
        <v>3918</v>
      </c>
      <c r="J24" s="726">
        <v>1803</v>
      </c>
      <c r="K24" s="726">
        <v>8593</v>
      </c>
      <c r="L24" s="726">
        <v>4543</v>
      </c>
      <c r="M24" s="726">
        <v>2384</v>
      </c>
      <c r="N24" s="726">
        <v>771</v>
      </c>
      <c r="O24" s="726">
        <f t="shared" si="0"/>
        <v>25404</v>
      </c>
      <c r="P24" s="726">
        <f t="shared" si="1"/>
        <v>13543</v>
      </c>
      <c r="Q24" s="726">
        <f t="shared" si="2"/>
        <v>38947</v>
      </c>
      <c r="R24" s="1178" t="s">
        <v>182</v>
      </c>
      <c r="S24" s="1178"/>
    </row>
    <row r="25" spans="1:19" ht="19.5" customHeight="1">
      <c r="A25" s="1170" t="s">
        <v>70</v>
      </c>
      <c r="B25" s="1170"/>
      <c r="C25" s="726">
        <v>3932</v>
      </c>
      <c r="D25" s="726">
        <v>2849</v>
      </c>
      <c r="E25" s="726">
        <v>3176</v>
      </c>
      <c r="F25" s="726">
        <v>1807</v>
      </c>
      <c r="G25" s="726">
        <v>2835</v>
      </c>
      <c r="H25" s="726">
        <v>1172</v>
      </c>
      <c r="I25" s="726">
        <v>3372</v>
      </c>
      <c r="J25" s="726">
        <v>1564</v>
      </c>
      <c r="K25" s="726">
        <v>7577</v>
      </c>
      <c r="L25" s="726">
        <v>3919</v>
      </c>
      <c r="M25" s="726">
        <v>3044</v>
      </c>
      <c r="N25" s="726">
        <v>1062</v>
      </c>
      <c r="O25" s="726">
        <f t="shared" si="0"/>
        <v>23936</v>
      </c>
      <c r="P25" s="726">
        <f t="shared" si="1"/>
        <v>12373</v>
      </c>
      <c r="Q25" s="726">
        <f t="shared" si="2"/>
        <v>36309</v>
      </c>
      <c r="R25" s="1178" t="s">
        <v>183</v>
      </c>
      <c r="S25" s="1178"/>
    </row>
    <row r="26" spans="1:19" ht="19.5" customHeight="1">
      <c r="A26" s="1170" t="s">
        <v>71</v>
      </c>
      <c r="B26" s="1170"/>
      <c r="C26" s="726">
        <v>1914</v>
      </c>
      <c r="D26" s="726">
        <v>2144</v>
      </c>
      <c r="E26" s="726">
        <v>2410</v>
      </c>
      <c r="F26" s="726">
        <v>2316</v>
      </c>
      <c r="G26" s="726">
        <v>2544</v>
      </c>
      <c r="H26" s="726">
        <v>1188</v>
      </c>
      <c r="I26" s="726">
        <v>2911</v>
      </c>
      <c r="J26" s="726">
        <v>1949</v>
      </c>
      <c r="K26" s="726">
        <v>4573</v>
      </c>
      <c r="L26" s="726">
        <v>4763</v>
      </c>
      <c r="M26" s="726">
        <v>828</v>
      </c>
      <c r="N26" s="726">
        <v>214</v>
      </c>
      <c r="O26" s="726">
        <f t="shared" si="0"/>
        <v>15180</v>
      </c>
      <c r="P26" s="726">
        <f t="shared" si="1"/>
        <v>12574</v>
      </c>
      <c r="Q26" s="726">
        <f t="shared" si="2"/>
        <v>27754</v>
      </c>
      <c r="R26" s="1178" t="s">
        <v>671</v>
      </c>
      <c r="S26" s="1178"/>
    </row>
    <row r="27" spans="1:19" ht="19.5" customHeight="1" thickBot="1">
      <c r="A27" s="1191" t="s">
        <v>72</v>
      </c>
      <c r="B27" s="1191"/>
      <c r="C27" s="728">
        <v>4406</v>
      </c>
      <c r="D27" s="728">
        <v>3747</v>
      </c>
      <c r="E27" s="728">
        <v>4096</v>
      </c>
      <c r="F27" s="728">
        <v>2883</v>
      </c>
      <c r="G27" s="728">
        <v>4194</v>
      </c>
      <c r="H27" s="728">
        <v>2791</v>
      </c>
      <c r="I27" s="728">
        <v>6195</v>
      </c>
      <c r="J27" s="728">
        <v>3558</v>
      </c>
      <c r="K27" s="728">
        <v>12094</v>
      </c>
      <c r="L27" s="728">
        <v>7489</v>
      </c>
      <c r="M27" s="728">
        <v>2612</v>
      </c>
      <c r="N27" s="728">
        <v>658</v>
      </c>
      <c r="O27" s="728">
        <f t="shared" si="0"/>
        <v>33597</v>
      </c>
      <c r="P27" s="728">
        <f t="shared" si="1"/>
        <v>21126</v>
      </c>
      <c r="Q27" s="728">
        <f t="shared" si="2"/>
        <v>54723</v>
      </c>
      <c r="R27" s="1267" t="s">
        <v>327</v>
      </c>
      <c r="S27" s="1267"/>
    </row>
    <row r="28" spans="1:19" ht="19.5" customHeight="1" thickBot="1">
      <c r="A28" s="1174" t="s">
        <v>32</v>
      </c>
      <c r="B28" s="1174"/>
      <c r="C28" s="733">
        <f>SUM(C8:C27)</f>
        <v>75220</v>
      </c>
      <c r="D28" s="733">
        <f t="shared" ref="D28:Q28" si="3">SUM(D8:D27)</f>
        <v>52166</v>
      </c>
      <c r="E28" s="733">
        <f t="shared" si="3"/>
        <v>52475</v>
      </c>
      <c r="F28" s="733">
        <f t="shared" si="3"/>
        <v>36246</v>
      </c>
      <c r="G28" s="733">
        <f t="shared" si="3"/>
        <v>50282</v>
      </c>
      <c r="H28" s="733">
        <f t="shared" si="3"/>
        <v>28865</v>
      </c>
      <c r="I28" s="733">
        <f t="shared" si="3"/>
        <v>65370</v>
      </c>
      <c r="J28" s="733">
        <f t="shared" si="3"/>
        <v>35753</v>
      </c>
      <c r="K28" s="733">
        <f t="shared" si="3"/>
        <v>142981</v>
      </c>
      <c r="L28" s="733">
        <f t="shared" si="3"/>
        <v>76876</v>
      </c>
      <c r="M28" s="733">
        <f t="shared" si="3"/>
        <v>62816</v>
      </c>
      <c r="N28" s="733">
        <f t="shared" si="3"/>
        <v>24663</v>
      </c>
      <c r="O28" s="733">
        <f t="shared" si="3"/>
        <v>449144</v>
      </c>
      <c r="P28" s="733">
        <f t="shared" si="3"/>
        <v>254569</v>
      </c>
      <c r="Q28" s="733">
        <f t="shared" si="3"/>
        <v>703713</v>
      </c>
      <c r="R28" s="1175" t="s">
        <v>169</v>
      </c>
      <c r="S28" s="1175"/>
    </row>
    <row r="29" spans="1:19" ht="13.5" thickTop="1">
      <c r="R29" s="342"/>
      <c r="S29" s="342"/>
    </row>
    <row r="30" spans="1:19">
      <c r="R30" s="342"/>
      <c r="S30" s="342"/>
    </row>
    <row r="31" spans="1:19">
      <c r="R31" s="342"/>
      <c r="S31" s="342"/>
    </row>
    <row r="32" spans="1:19">
      <c r="R32" s="342"/>
      <c r="S32" s="342"/>
    </row>
    <row r="33" spans="18:19">
      <c r="R33" s="342"/>
      <c r="S33" s="342"/>
    </row>
    <row r="34" spans="18:19">
      <c r="R34" s="342"/>
      <c r="S34" s="342"/>
    </row>
    <row r="35" spans="18:19">
      <c r="R35" s="342"/>
      <c r="S35" s="342"/>
    </row>
    <row r="36" spans="18:19">
      <c r="R36" s="342"/>
      <c r="S36" s="342"/>
    </row>
    <row r="37" spans="18:19">
      <c r="R37" s="342"/>
      <c r="S37" s="342"/>
    </row>
    <row r="38" spans="18:19">
      <c r="R38" s="342"/>
      <c r="S38" s="342"/>
    </row>
    <row r="39" spans="18:19">
      <c r="R39" s="342"/>
      <c r="S39" s="342"/>
    </row>
    <row r="40" spans="18:19">
      <c r="R40" s="342"/>
      <c r="S40" s="342"/>
    </row>
    <row r="41" spans="18:19">
      <c r="R41" s="342"/>
      <c r="S41" s="342"/>
    </row>
    <row r="42" spans="18:19">
      <c r="R42" s="342"/>
      <c r="S42" s="342"/>
    </row>
    <row r="43" spans="18:19">
      <c r="R43" s="342"/>
      <c r="S43" s="342"/>
    </row>
    <row r="44" spans="18:19">
      <c r="R44" s="342"/>
      <c r="S44" s="342"/>
    </row>
    <row r="123" spans="3:15">
      <c r="C123" s="169"/>
      <c r="D123" s="169"/>
      <c r="E123" s="169"/>
      <c r="F123" s="169"/>
      <c r="G123" s="169"/>
      <c r="H123" s="169"/>
      <c r="I123" s="169"/>
      <c r="J123" s="169"/>
      <c r="K123" s="169"/>
      <c r="L123" s="169"/>
      <c r="M123" s="169"/>
      <c r="N123" s="169"/>
      <c r="O123" s="169"/>
    </row>
    <row r="124" spans="3:15">
      <c r="C124" s="169"/>
      <c r="D124" s="169"/>
      <c r="E124" s="169"/>
      <c r="F124" s="169"/>
      <c r="G124" s="169"/>
      <c r="H124" s="169"/>
      <c r="I124" s="169"/>
      <c r="J124" s="169"/>
      <c r="K124" s="169"/>
      <c r="L124" s="169"/>
      <c r="M124" s="169"/>
      <c r="N124" s="169"/>
      <c r="O124" s="169"/>
    </row>
    <row r="125" spans="3:15">
      <c r="C125" s="169"/>
      <c r="D125" s="169"/>
      <c r="E125" s="169"/>
      <c r="F125" s="169"/>
      <c r="G125" s="169"/>
      <c r="H125" s="169"/>
      <c r="I125" s="169"/>
      <c r="J125" s="169"/>
      <c r="K125" s="169"/>
      <c r="L125" s="169"/>
      <c r="M125" s="169"/>
      <c r="N125" s="169"/>
      <c r="O125" s="169"/>
    </row>
    <row r="126" spans="3:15">
      <c r="C126" s="169"/>
      <c r="D126" s="169"/>
      <c r="E126" s="169"/>
      <c r="F126" s="169"/>
      <c r="G126" s="169"/>
      <c r="H126" s="169"/>
      <c r="I126" s="169"/>
      <c r="J126" s="169"/>
      <c r="K126" s="169"/>
      <c r="L126" s="169"/>
      <c r="M126" s="169"/>
      <c r="N126" s="169"/>
      <c r="O126" s="169"/>
    </row>
  </sheetData>
  <protectedRanges>
    <protectedRange sqref="F18:N18" name="نطاق1"/>
  </protectedRanges>
  <mergeCells count="50">
    <mergeCell ref="A26:B26"/>
    <mergeCell ref="R26:S26"/>
    <mergeCell ref="A27:B27"/>
    <mergeCell ref="R27:S27"/>
    <mergeCell ref="A28:B28"/>
    <mergeCell ref="R28:S28"/>
    <mergeCell ref="A23:B23"/>
    <mergeCell ref="R23:S23"/>
    <mergeCell ref="A24:B24"/>
    <mergeCell ref="R24:S24"/>
    <mergeCell ref="A25:B25"/>
    <mergeCell ref="R25:S25"/>
    <mergeCell ref="A20:B20"/>
    <mergeCell ref="R20:S20"/>
    <mergeCell ref="A21:B21"/>
    <mergeCell ref="R21:S21"/>
    <mergeCell ref="A22:B22"/>
    <mergeCell ref="R22:S22"/>
    <mergeCell ref="A12:A17"/>
    <mergeCell ref="S12:S17"/>
    <mergeCell ref="A18:B18"/>
    <mergeCell ref="R18:S18"/>
    <mergeCell ref="A19:B19"/>
    <mergeCell ref="R19:S19"/>
    <mergeCell ref="O5:Q5"/>
    <mergeCell ref="A9:B9"/>
    <mergeCell ref="R9:S9"/>
    <mergeCell ref="A10:B10"/>
    <mergeCell ref="R10:S10"/>
    <mergeCell ref="A11:B11"/>
    <mergeCell ref="R11:S11"/>
    <mergeCell ref="K4:L4"/>
    <mergeCell ref="M4:N4"/>
    <mergeCell ref="O4:Q4"/>
    <mergeCell ref="R4:S7"/>
    <mergeCell ref="C5:D5"/>
    <mergeCell ref="E5:F5"/>
    <mergeCell ref="G5:H5"/>
    <mergeCell ref="I5:J5"/>
    <mergeCell ref="K5:L5"/>
    <mergeCell ref="M5:N5"/>
    <mergeCell ref="A4:B7"/>
    <mergeCell ref="C4:D4"/>
    <mergeCell ref="E4:F4"/>
    <mergeCell ref="G4:H4"/>
    <mergeCell ref="I4:J4"/>
    <mergeCell ref="A2:S2"/>
    <mergeCell ref="A3:B3"/>
    <mergeCell ref="R3:S3"/>
    <mergeCell ref="A1:S1"/>
  </mergeCells>
  <printOptions horizontalCentered="1"/>
  <pageMargins left="1" right="1" top="1" bottom="1" header="1" footer="1"/>
  <pageSetup paperSize="9" scale="80" firstPageNumber="48" orientation="landscape" useFirstPageNumber="1" verticalDpi="1200"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9" tint="-0.499984740745262"/>
  </sheetPr>
  <dimension ref="A1:S126"/>
  <sheetViews>
    <sheetView rightToLeft="1" view="pageBreakPreview" zoomScale="80" zoomScaleSheetLayoutView="80" workbookViewId="0">
      <selection activeCell="O4" sqref="O4:Q4"/>
    </sheetView>
  </sheetViews>
  <sheetFormatPr defaultRowHeight="12.75"/>
  <cols>
    <col min="1" max="1" width="4.5703125" style="89" customWidth="1"/>
    <col min="2" max="2" width="10.140625" style="89" customWidth="1"/>
    <col min="3" max="15" width="8" style="89" customWidth="1"/>
    <col min="16" max="16" width="7.5703125" style="89" customWidth="1"/>
    <col min="17" max="17" width="10.140625" style="89" customWidth="1"/>
    <col min="18" max="18" width="14.5703125" style="89" customWidth="1"/>
    <col min="19" max="19" width="4.7109375" style="89" customWidth="1"/>
    <col min="20" max="16384" width="9.140625" style="89"/>
  </cols>
  <sheetData>
    <row r="1" spans="1:19" ht="24" customHeight="1">
      <c r="A1" s="1237" t="s">
        <v>1233</v>
      </c>
      <c r="B1" s="1237"/>
      <c r="C1" s="1237"/>
      <c r="D1" s="1237"/>
      <c r="E1" s="1237"/>
      <c r="F1" s="1237"/>
      <c r="G1" s="1237"/>
      <c r="H1" s="1237"/>
      <c r="I1" s="1237"/>
      <c r="J1" s="1237"/>
      <c r="K1" s="1237"/>
      <c r="L1" s="1237"/>
      <c r="M1" s="1237"/>
      <c r="N1" s="1237"/>
      <c r="O1" s="1237"/>
      <c r="P1" s="1237"/>
      <c r="Q1" s="1237"/>
      <c r="R1" s="1205"/>
      <c r="S1" s="188"/>
    </row>
    <row r="2" spans="1:19" ht="21" customHeight="1">
      <c r="A2" s="1205" t="s">
        <v>741</v>
      </c>
      <c r="B2" s="1205"/>
      <c r="C2" s="1205"/>
      <c r="D2" s="1205"/>
      <c r="E2" s="1205"/>
      <c r="F2" s="1205"/>
      <c r="G2" s="1205"/>
      <c r="H2" s="1205"/>
      <c r="I2" s="1205"/>
      <c r="J2" s="1205"/>
      <c r="K2" s="1205"/>
      <c r="L2" s="1205"/>
      <c r="M2" s="1205"/>
      <c r="N2" s="1205"/>
      <c r="O2" s="1205"/>
      <c r="P2" s="1205"/>
      <c r="Q2" s="1205"/>
      <c r="R2" s="1205"/>
      <c r="S2" s="1205"/>
    </row>
    <row r="3" spans="1:19" s="73" customFormat="1" ht="21" customHeight="1" thickBot="1">
      <c r="A3" s="1126" t="s">
        <v>1017</v>
      </c>
      <c r="B3" s="1126"/>
      <c r="C3" s="170"/>
      <c r="D3" s="170"/>
      <c r="E3" s="170"/>
      <c r="F3" s="170"/>
      <c r="G3" s="170"/>
      <c r="H3" s="170"/>
      <c r="I3" s="170"/>
      <c r="J3" s="170"/>
      <c r="K3" s="170"/>
      <c r="L3" s="170"/>
      <c r="M3" s="170"/>
      <c r="N3" s="170"/>
      <c r="R3" s="1154" t="s">
        <v>749</v>
      </c>
      <c r="S3" s="1154"/>
    </row>
    <row r="4" spans="1:19" s="88" customFormat="1" ht="17.25" customHeight="1" thickTop="1">
      <c r="A4" s="1140" t="s">
        <v>40</v>
      </c>
      <c r="B4" s="1140"/>
      <c r="C4" s="1188" t="s">
        <v>93</v>
      </c>
      <c r="D4" s="1188"/>
      <c r="E4" s="1188" t="s">
        <v>98</v>
      </c>
      <c r="F4" s="1188"/>
      <c r="G4" s="1188" t="s">
        <v>95</v>
      </c>
      <c r="H4" s="1188"/>
      <c r="I4" s="1188" t="s">
        <v>96</v>
      </c>
      <c r="J4" s="1188"/>
      <c r="K4" s="1188" t="s">
        <v>97</v>
      </c>
      <c r="L4" s="1188"/>
      <c r="M4" s="1188" t="s">
        <v>31</v>
      </c>
      <c r="N4" s="1188"/>
      <c r="O4" s="1188" t="s">
        <v>1335</v>
      </c>
      <c r="P4" s="1188"/>
      <c r="Q4" s="1296"/>
      <c r="R4" s="1164" t="s">
        <v>168</v>
      </c>
      <c r="S4" s="1164"/>
    </row>
    <row r="5" spans="1:19" s="88" customFormat="1" ht="17.25" customHeight="1">
      <c r="A5" s="1141"/>
      <c r="B5" s="1141"/>
      <c r="C5" s="1165" t="s">
        <v>240</v>
      </c>
      <c r="D5" s="1165"/>
      <c r="E5" s="1165" t="s">
        <v>234</v>
      </c>
      <c r="F5" s="1165"/>
      <c r="G5" s="1165" t="s">
        <v>241</v>
      </c>
      <c r="H5" s="1165"/>
      <c r="I5" s="1165" t="s">
        <v>236</v>
      </c>
      <c r="J5" s="1165"/>
      <c r="K5" s="1165" t="s">
        <v>242</v>
      </c>
      <c r="L5" s="1165"/>
      <c r="M5" s="1165" t="s">
        <v>239</v>
      </c>
      <c r="N5" s="1165"/>
      <c r="O5" s="1168" t="s">
        <v>169</v>
      </c>
      <c r="P5" s="1168"/>
      <c r="Q5" s="1169"/>
      <c r="R5" s="1165"/>
      <c r="S5" s="1165"/>
    </row>
    <row r="6" spans="1:19" s="88" customFormat="1" ht="19.5" customHeight="1">
      <c r="A6" s="1141"/>
      <c r="B6" s="1141"/>
      <c r="C6" s="728" t="s">
        <v>33</v>
      </c>
      <c r="D6" s="728" t="s">
        <v>34</v>
      </c>
      <c r="E6" s="728" t="s">
        <v>33</v>
      </c>
      <c r="F6" s="728" t="s">
        <v>34</v>
      </c>
      <c r="G6" s="728" t="s">
        <v>33</v>
      </c>
      <c r="H6" s="728" t="s">
        <v>34</v>
      </c>
      <c r="I6" s="728" t="s">
        <v>33</v>
      </c>
      <c r="J6" s="728" t="s">
        <v>34</v>
      </c>
      <c r="K6" s="728" t="s">
        <v>33</v>
      </c>
      <c r="L6" s="728" t="s">
        <v>34</v>
      </c>
      <c r="M6" s="728" t="s">
        <v>33</v>
      </c>
      <c r="N6" s="728" t="s">
        <v>34</v>
      </c>
      <c r="O6" s="728" t="s">
        <v>33</v>
      </c>
      <c r="P6" s="728" t="s">
        <v>34</v>
      </c>
      <c r="Q6" s="1031" t="s">
        <v>35</v>
      </c>
      <c r="R6" s="1165"/>
      <c r="S6" s="1165"/>
    </row>
    <row r="7" spans="1:19" s="88" customFormat="1" ht="19.5" customHeight="1" thickBot="1">
      <c r="A7" s="1142"/>
      <c r="B7" s="1142"/>
      <c r="C7" s="731" t="s">
        <v>173</v>
      </c>
      <c r="D7" s="731" t="s">
        <v>172</v>
      </c>
      <c r="E7" s="731" t="s">
        <v>173</v>
      </c>
      <c r="F7" s="731" t="s">
        <v>172</v>
      </c>
      <c r="G7" s="731" t="s">
        <v>173</v>
      </c>
      <c r="H7" s="731" t="s">
        <v>172</v>
      </c>
      <c r="I7" s="731" t="s">
        <v>173</v>
      </c>
      <c r="J7" s="731" t="s">
        <v>172</v>
      </c>
      <c r="K7" s="731" t="s">
        <v>173</v>
      </c>
      <c r="L7" s="731" t="s">
        <v>172</v>
      </c>
      <c r="M7" s="731" t="s">
        <v>173</v>
      </c>
      <c r="N7" s="731" t="s">
        <v>172</v>
      </c>
      <c r="O7" s="731" t="s">
        <v>173</v>
      </c>
      <c r="P7" s="731" t="s">
        <v>172</v>
      </c>
      <c r="Q7" s="731" t="s">
        <v>169</v>
      </c>
      <c r="R7" s="1166"/>
      <c r="S7" s="1166"/>
    </row>
    <row r="8" spans="1:19" s="88" customFormat="1" ht="20.100000000000001" customHeight="1">
      <c r="A8" s="1183" t="s">
        <v>52</v>
      </c>
      <c r="B8" s="1183"/>
      <c r="C8" s="728">
        <v>2777</v>
      </c>
      <c r="D8" s="728">
        <v>2092</v>
      </c>
      <c r="E8" s="728">
        <v>1371</v>
      </c>
      <c r="F8" s="728">
        <v>1016</v>
      </c>
      <c r="G8" s="728">
        <v>1069</v>
      </c>
      <c r="H8" s="728">
        <v>817</v>
      </c>
      <c r="I8" s="728">
        <v>1112</v>
      </c>
      <c r="J8" s="728">
        <v>953</v>
      </c>
      <c r="K8" s="728">
        <v>1904</v>
      </c>
      <c r="L8" s="728">
        <v>1502</v>
      </c>
      <c r="M8" s="728">
        <v>1587</v>
      </c>
      <c r="N8" s="728">
        <v>829</v>
      </c>
      <c r="O8" s="728">
        <f>SUM(C8,E8,G8,I8,K8,M8)</f>
        <v>9820</v>
      </c>
      <c r="P8" s="728">
        <f>SUM(D8,F8,H8,J8,L8,N8)</f>
        <v>7209</v>
      </c>
      <c r="Q8" s="728">
        <f>SUM(O8:P8)</f>
        <v>17029</v>
      </c>
      <c r="R8" s="1216" t="s">
        <v>583</v>
      </c>
      <c r="S8" s="1216"/>
    </row>
    <row r="9" spans="1:19" ht="20.100000000000001" customHeight="1">
      <c r="A9" s="1170" t="s">
        <v>53</v>
      </c>
      <c r="B9" s="1170"/>
      <c r="C9" s="726">
        <v>207</v>
      </c>
      <c r="D9" s="726">
        <v>149</v>
      </c>
      <c r="E9" s="726">
        <v>93</v>
      </c>
      <c r="F9" s="726">
        <v>98</v>
      </c>
      <c r="G9" s="726">
        <v>98</v>
      </c>
      <c r="H9" s="726">
        <v>96</v>
      </c>
      <c r="I9" s="726">
        <v>109</v>
      </c>
      <c r="J9" s="726">
        <v>96</v>
      </c>
      <c r="K9" s="726">
        <v>131</v>
      </c>
      <c r="L9" s="726">
        <v>101</v>
      </c>
      <c r="M9" s="726">
        <v>53</v>
      </c>
      <c r="N9" s="726">
        <v>31</v>
      </c>
      <c r="O9" s="726">
        <f t="shared" ref="O9:O27" si="0">SUM(C9,E9,G9,I9,K9,M9)</f>
        <v>691</v>
      </c>
      <c r="P9" s="726">
        <f t="shared" ref="P9:P27" si="1">SUM(D9,F9,H9,J9,L9,N9)</f>
        <v>571</v>
      </c>
      <c r="Q9" s="726">
        <f t="shared" ref="Q9:Q27" si="2">SUM(O9:P9)</f>
        <v>1262</v>
      </c>
      <c r="R9" s="1159" t="s">
        <v>284</v>
      </c>
      <c r="S9" s="1159"/>
    </row>
    <row r="10" spans="1:19" ht="20.100000000000001" customHeight="1">
      <c r="A10" s="1170" t="s">
        <v>54</v>
      </c>
      <c r="B10" s="1170"/>
      <c r="C10" s="726">
        <v>167</v>
      </c>
      <c r="D10" s="726">
        <v>142</v>
      </c>
      <c r="E10" s="726">
        <v>62</v>
      </c>
      <c r="F10" s="726">
        <v>79</v>
      </c>
      <c r="G10" s="726">
        <v>39</v>
      </c>
      <c r="H10" s="726">
        <v>63</v>
      </c>
      <c r="I10" s="726">
        <v>45</v>
      </c>
      <c r="J10" s="726">
        <v>66</v>
      </c>
      <c r="K10" s="726">
        <v>70</v>
      </c>
      <c r="L10" s="726">
        <v>117</v>
      </c>
      <c r="M10" s="726">
        <v>43</v>
      </c>
      <c r="N10" s="726">
        <v>35</v>
      </c>
      <c r="O10" s="726">
        <f t="shared" si="0"/>
        <v>426</v>
      </c>
      <c r="P10" s="726">
        <f t="shared" si="1"/>
        <v>502</v>
      </c>
      <c r="Q10" s="726">
        <f t="shared" si="2"/>
        <v>928</v>
      </c>
      <c r="R10" s="1178" t="s">
        <v>175</v>
      </c>
      <c r="S10" s="1178"/>
    </row>
    <row r="11" spans="1:19" ht="20.100000000000001" customHeight="1">
      <c r="A11" s="1170" t="s">
        <v>55</v>
      </c>
      <c r="B11" s="1170"/>
      <c r="C11" s="726">
        <v>422</v>
      </c>
      <c r="D11" s="726">
        <v>278</v>
      </c>
      <c r="E11" s="726">
        <v>177</v>
      </c>
      <c r="F11" s="726">
        <v>125</v>
      </c>
      <c r="G11" s="726">
        <v>149</v>
      </c>
      <c r="H11" s="726">
        <v>120</v>
      </c>
      <c r="I11" s="726">
        <v>223</v>
      </c>
      <c r="J11" s="726">
        <v>157</v>
      </c>
      <c r="K11" s="726">
        <v>415</v>
      </c>
      <c r="L11" s="726">
        <v>356</v>
      </c>
      <c r="M11" s="726">
        <v>95</v>
      </c>
      <c r="N11" s="726">
        <v>152</v>
      </c>
      <c r="O11" s="726">
        <f t="shared" si="0"/>
        <v>1481</v>
      </c>
      <c r="P11" s="726">
        <f t="shared" si="1"/>
        <v>1188</v>
      </c>
      <c r="Q11" s="726">
        <f t="shared" si="2"/>
        <v>2669</v>
      </c>
      <c r="R11" s="1178" t="s">
        <v>676</v>
      </c>
      <c r="S11" s="1178"/>
    </row>
    <row r="12" spans="1:19" ht="20.100000000000001" customHeight="1">
      <c r="A12" s="1189" t="s">
        <v>279</v>
      </c>
      <c r="B12" s="186" t="s">
        <v>250</v>
      </c>
      <c r="C12" s="726">
        <v>696</v>
      </c>
      <c r="D12" s="726">
        <v>536</v>
      </c>
      <c r="E12" s="726">
        <v>382</v>
      </c>
      <c r="F12" s="726">
        <v>308</v>
      </c>
      <c r="G12" s="726">
        <v>295</v>
      </c>
      <c r="H12" s="726">
        <v>277</v>
      </c>
      <c r="I12" s="726">
        <v>417</v>
      </c>
      <c r="J12" s="726">
        <v>296</v>
      </c>
      <c r="K12" s="726">
        <v>733</v>
      </c>
      <c r="L12" s="726">
        <v>611</v>
      </c>
      <c r="M12" s="726">
        <v>238</v>
      </c>
      <c r="N12" s="726">
        <v>346</v>
      </c>
      <c r="O12" s="726">
        <f t="shared" si="0"/>
        <v>2761</v>
      </c>
      <c r="P12" s="726">
        <f t="shared" si="1"/>
        <v>2374</v>
      </c>
      <c r="Q12" s="726">
        <f t="shared" si="2"/>
        <v>5135</v>
      </c>
      <c r="R12" s="399" t="s">
        <v>288</v>
      </c>
      <c r="S12" s="1220" t="s">
        <v>167</v>
      </c>
    </row>
    <row r="13" spans="1:19" ht="20.100000000000001" customHeight="1">
      <c r="A13" s="1189"/>
      <c r="B13" s="186" t="s">
        <v>251</v>
      </c>
      <c r="C13" s="726">
        <v>1426</v>
      </c>
      <c r="D13" s="726">
        <v>1113</v>
      </c>
      <c r="E13" s="726">
        <v>875</v>
      </c>
      <c r="F13" s="726">
        <v>674</v>
      </c>
      <c r="G13" s="726">
        <v>853</v>
      </c>
      <c r="H13" s="726">
        <v>685</v>
      </c>
      <c r="I13" s="726">
        <v>1119</v>
      </c>
      <c r="J13" s="726">
        <v>718</v>
      </c>
      <c r="K13" s="726">
        <v>1709</v>
      </c>
      <c r="L13" s="726">
        <v>1412</v>
      </c>
      <c r="M13" s="726">
        <v>704</v>
      </c>
      <c r="N13" s="726">
        <v>620</v>
      </c>
      <c r="O13" s="726">
        <f t="shared" si="0"/>
        <v>6686</v>
      </c>
      <c r="P13" s="726">
        <f t="shared" si="1"/>
        <v>5222</v>
      </c>
      <c r="Q13" s="726">
        <f t="shared" si="2"/>
        <v>11908</v>
      </c>
      <c r="R13" s="399" t="s">
        <v>289</v>
      </c>
      <c r="S13" s="1220"/>
    </row>
    <row r="14" spans="1:19" ht="20.100000000000001" customHeight="1">
      <c r="A14" s="1189"/>
      <c r="B14" s="186" t="s">
        <v>252</v>
      </c>
      <c r="C14" s="726">
        <v>978</v>
      </c>
      <c r="D14" s="726">
        <v>850</v>
      </c>
      <c r="E14" s="726">
        <v>495</v>
      </c>
      <c r="F14" s="726">
        <v>422</v>
      </c>
      <c r="G14" s="726">
        <v>460</v>
      </c>
      <c r="H14" s="726">
        <v>375</v>
      </c>
      <c r="I14" s="726">
        <v>477</v>
      </c>
      <c r="J14" s="726">
        <v>440</v>
      </c>
      <c r="K14" s="726">
        <v>758</v>
      </c>
      <c r="L14" s="726">
        <v>712</v>
      </c>
      <c r="M14" s="726">
        <v>312</v>
      </c>
      <c r="N14" s="726">
        <v>466</v>
      </c>
      <c r="O14" s="726">
        <f t="shared" si="0"/>
        <v>3480</v>
      </c>
      <c r="P14" s="726">
        <f t="shared" si="1"/>
        <v>3265</v>
      </c>
      <c r="Q14" s="726">
        <f t="shared" si="2"/>
        <v>6745</v>
      </c>
      <c r="R14" s="399" t="s">
        <v>290</v>
      </c>
      <c r="S14" s="1220"/>
    </row>
    <row r="15" spans="1:19" ht="20.100000000000001" customHeight="1">
      <c r="A15" s="1189"/>
      <c r="B15" s="186" t="s">
        <v>604</v>
      </c>
      <c r="C15" s="726">
        <v>307</v>
      </c>
      <c r="D15" s="726">
        <v>249</v>
      </c>
      <c r="E15" s="726">
        <v>206</v>
      </c>
      <c r="F15" s="726">
        <v>167</v>
      </c>
      <c r="G15" s="726">
        <v>192</v>
      </c>
      <c r="H15" s="726">
        <v>154</v>
      </c>
      <c r="I15" s="726">
        <v>217</v>
      </c>
      <c r="J15" s="726">
        <v>89</v>
      </c>
      <c r="K15" s="726">
        <v>356</v>
      </c>
      <c r="L15" s="726">
        <v>263</v>
      </c>
      <c r="M15" s="726">
        <v>139</v>
      </c>
      <c r="N15" s="726">
        <v>145</v>
      </c>
      <c r="O15" s="726">
        <f t="shared" si="0"/>
        <v>1417</v>
      </c>
      <c r="P15" s="726">
        <f t="shared" si="1"/>
        <v>1067</v>
      </c>
      <c r="Q15" s="726">
        <f t="shared" si="2"/>
        <v>2484</v>
      </c>
      <c r="R15" s="399" t="s">
        <v>291</v>
      </c>
      <c r="S15" s="1220"/>
    </row>
    <row r="16" spans="1:19" ht="20.100000000000001" customHeight="1">
      <c r="A16" s="1189"/>
      <c r="B16" s="186" t="s">
        <v>605</v>
      </c>
      <c r="C16" s="726">
        <v>726</v>
      </c>
      <c r="D16" s="726">
        <v>546</v>
      </c>
      <c r="E16" s="726">
        <v>444</v>
      </c>
      <c r="F16" s="726">
        <v>358</v>
      </c>
      <c r="G16" s="726">
        <v>450</v>
      </c>
      <c r="H16" s="726">
        <v>361</v>
      </c>
      <c r="I16" s="726">
        <v>534</v>
      </c>
      <c r="J16" s="726">
        <v>440</v>
      </c>
      <c r="K16" s="726">
        <v>1045</v>
      </c>
      <c r="L16" s="726">
        <v>1049</v>
      </c>
      <c r="M16" s="726">
        <v>514</v>
      </c>
      <c r="N16" s="726">
        <v>555</v>
      </c>
      <c r="O16" s="726">
        <f t="shared" si="0"/>
        <v>3713</v>
      </c>
      <c r="P16" s="726">
        <f t="shared" si="1"/>
        <v>3309</v>
      </c>
      <c r="Q16" s="726">
        <f t="shared" si="2"/>
        <v>7022</v>
      </c>
      <c r="R16" s="399" t="s">
        <v>292</v>
      </c>
      <c r="S16" s="1220"/>
    </row>
    <row r="17" spans="1:19" ht="20.100000000000001" customHeight="1">
      <c r="A17" s="1189"/>
      <c r="B17" s="186" t="s">
        <v>606</v>
      </c>
      <c r="C17" s="726">
        <v>1123</v>
      </c>
      <c r="D17" s="726">
        <v>504</v>
      </c>
      <c r="E17" s="726">
        <v>609</v>
      </c>
      <c r="F17" s="726">
        <v>426</v>
      </c>
      <c r="G17" s="726">
        <v>518</v>
      </c>
      <c r="H17" s="726">
        <v>288</v>
      </c>
      <c r="I17" s="726">
        <v>260</v>
      </c>
      <c r="J17" s="726">
        <v>577</v>
      </c>
      <c r="K17" s="726">
        <v>568</v>
      </c>
      <c r="L17" s="726">
        <v>438</v>
      </c>
      <c r="M17" s="726">
        <v>244</v>
      </c>
      <c r="N17" s="726">
        <v>315</v>
      </c>
      <c r="O17" s="726">
        <f t="shared" si="0"/>
        <v>3322</v>
      </c>
      <c r="P17" s="726">
        <f t="shared" si="1"/>
        <v>2548</v>
      </c>
      <c r="Q17" s="726">
        <f t="shared" si="2"/>
        <v>5870</v>
      </c>
      <c r="R17" s="399" t="s">
        <v>293</v>
      </c>
      <c r="S17" s="1220"/>
    </row>
    <row r="18" spans="1:19" ht="20.100000000000001" customHeight="1">
      <c r="A18" s="1170" t="s">
        <v>63</v>
      </c>
      <c r="B18" s="1170"/>
      <c r="C18" s="726">
        <v>751</v>
      </c>
      <c r="D18" s="726">
        <v>656</v>
      </c>
      <c r="E18" s="726">
        <v>338</v>
      </c>
      <c r="F18" s="726">
        <v>287</v>
      </c>
      <c r="G18" s="726">
        <v>282</v>
      </c>
      <c r="H18" s="86">
        <v>202</v>
      </c>
      <c r="I18" s="726">
        <v>253</v>
      </c>
      <c r="J18" s="726">
        <v>205</v>
      </c>
      <c r="K18" s="86">
        <v>367</v>
      </c>
      <c r="L18" s="726">
        <v>286</v>
      </c>
      <c r="M18" s="726">
        <v>183</v>
      </c>
      <c r="N18" s="726">
        <v>111</v>
      </c>
      <c r="O18" s="726">
        <f t="shared" si="0"/>
        <v>2174</v>
      </c>
      <c r="P18" s="726">
        <f t="shared" si="1"/>
        <v>1747</v>
      </c>
      <c r="Q18" s="726">
        <f t="shared" si="2"/>
        <v>3921</v>
      </c>
      <c r="R18" s="1178" t="s">
        <v>297</v>
      </c>
      <c r="S18" s="1178"/>
    </row>
    <row r="19" spans="1:19" ht="20.100000000000001" customHeight="1">
      <c r="A19" s="1170" t="s">
        <v>64</v>
      </c>
      <c r="B19" s="1170"/>
      <c r="C19" s="726">
        <v>1704</v>
      </c>
      <c r="D19" s="726">
        <v>1404</v>
      </c>
      <c r="E19" s="726">
        <v>1156</v>
      </c>
      <c r="F19" s="726">
        <v>1148</v>
      </c>
      <c r="G19" s="726">
        <v>1123</v>
      </c>
      <c r="H19" s="726">
        <v>1283</v>
      </c>
      <c r="I19" s="726">
        <v>1434</v>
      </c>
      <c r="J19" s="726">
        <v>1718</v>
      </c>
      <c r="K19" s="726">
        <v>2041</v>
      </c>
      <c r="L19" s="726">
        <v>2784</v>
      </c>
      <c r="M19" s="726">
        <v>333</v>
      </c>
      <c r="N19" s="726">
        <v>613</v>
      </c>
      <c r="O19" s="726">
        <f t="shared" si="0"/>
        <v>7791</v>
      </c>
      <c r="P19" s="726">
        <f t="shared" si="1"/>
        <v>8950</v>
      </c>
      <c r="Q19" s="726">
        <f t="shared" si="2"/>
        <v>16741</v>
      </c>
      <c r="R19" s="1178" t="s">
        <v>177</v>
      </c>
      <c r="S19" s="1178"/>
    </row>
    <row r="20" spans="1:19" ht="20.100000000000001" customHeight="1">
      <c r="A20" s="1170" t="s">
        <v>65</v>
      </c>
      <c r="B20" s="1170"/>
      <c r="C20" s="726">
        <v>4474</v>
      </c>
      <c r="D20" s="726">
        <v>787</v>
      </c>
      <c r="E20" s="726">
        <v>615</v>
      </c>
      <c r="F20" s="726">
        <v>412</v>
      </c>
      <c r="G20" s="726">
        <v>652</v>
      </c>
      <c r="H20" s="726">
        <v>405</v>
      </c>
      <c r="I20" s="726">
        <v>915</v>
      </c>
      <c r="J20" s="726">
        <v>558</v>
      </c>
      <c r="K20" s="726">
        <v>4030</v>
      </c>
      <c r="L20" s="726">
        <v>1211</v>
      </c>
      <c r="M20" s="726">
        <v>535</v>
      </c>
      <c r="N20" s="726">
        <v>313</v>
      </c>
      <c r="O20" s="726">
        <f t="shared" si="0"/>
        <v>11221</v>
      </c>
      <c r="P20" s="726">
        <f t="shared" si="1"/>
        <v>3686</v>
      </c>
      <c r="Q20" s="726">
        <f t="shared" si="2"/>
        <v>14907</v>
      </c>
      <c r="R20" s="1178" t="s">
        <v>178</v>
      </c>
      <c r="S20" s="1178"/>
    </row>
    <row r="21" spans="1:19" ht="20.100000000000001" customHeight="1">
      <c r="A21" s="1170" t="s">
        <v>66</v>
      </c>
      <c r="B21" s="1170"/>
      <c r="C21" s="726">
        <v>1724</v>
      </c>
      <c r="D21" s="726">
        <v>1149</v>
      </c>
      <c r="E21" s="726">
        <v>877</v>
      </c>
      <c r="F21" s="726">
        <v>649</v>
      </c>
      <c r="G21" s="726">
        <v>901</v>
      </c>
      <c r="H21" s="726">
        <v>581</v>
      </c>
      <c r="I21" s="726">
        <v>1210</v>
      </c>
      <c r="J21" s="726">
        <v>767</v>
      </c>
      <c r="K21" s="726">
        <v>1758</v>
      </c>
      <c r="L21" s="726">
        <v>1279</v>
      </c>
      <c r="M21" s="726">
        <v>1090</v>
      </c>
      <c r="N21" s="726">
        <v>778</v>
      </c>
      <c r="O21" s="726">
        <f t="shared" si="0"/>
        <v>7560</v>
      </c>
      <c r="P21" s="726">
        <f t="shared" si="1"/>
        <v>5203</v>
      </c>
      <c r="Q21" s="726">
        <f t="shared" si="2"/>
        <v>12763</v>
      </c>
      <c r="R21" s="1178" t="s">
        <v>285</v>
      </c>
      <c r="S21" s="1178"/>
    </row>
    <row r="22" spans="1:19" ht="20.100000000000001" customHeight="1">
      <c r="A22" s="1170" t="s">
        <v>133</v>
      </c>
      <c r="B22" s="1170"/>
      <c r="C22" s="726">
        <v>678</v>
      </c>
      <c r="D22" s="726">
        <v>447</v>
      </c>
      <c r="E22" s="726">
        <v>493</v>
      </c>
      <c r="F22" s="726">
        <v>603</v>
      </c>
      <c r="G22" s="726">
        <v>316</v>
      </c>
      <c r="H22" s="726">
        <v>386</v>
      </c>
      <c r="I22" s="726">
        <v>340</v>
      </c>
      <c r="J22" s="726">
        <v>360</v>
      </c>
      <c r="K22" s="726">
        <v>836</v>
      </c>
      <c r="L22" s="726">
        <v>765</v>
      </c>
      <c r="M22" s="726">
        <v>380</v>
      </c>
      <c r="N22" s="726">
        <v>344</v>
      </c>
      <c r="O22" s="726">
        <f t="shared" si="0"/>
        <v>3043</v>
      </c>
      <c r="P22" s="726">
        <f t="shared" si="1"/>
        <v>2905</v>
      </c>
      <c r="Q22" s="726">
        <f t="shared" si="2"/>
        <v>5948</v>
      </c>
      <c r="R22" s="1178" t="s">
        <v>853</v>
      </c>
      <c r="S22" s="1178"/>
    </row>
    <row r="23" spans="1:19" ht="20.100000000000001" customHeight="1">
      <c r="A23" s="1170" t="s">
        <v>68</v>
      </c>
      <c r="B23" s="1170"/>
      <c r="C23" s="726">
        <v>680</v>
      </c>
      <c r="D23" s="726">
        <v>271</v>
      </c>
      <c r="E23" s="726">
        <v>305</v>
      </c>
      <c r="F23" s="726">
        <v>270</v>
      </c>
      <c r="G23" s="726">
        <v>301</v>
      </c>
      <c r="H23" s="726">
        <v>242</v>
      </c>
      <c r="I23" s="726">
        <v>316</v>
      </c>
      <c r="J23" s="726">
        <v>342</v>
      </c>
      <c r="K23" s="726">
        <v>486</v>
      </c>
      <c r="L23" s="726">
        <v>421</v>
      </c>
      <c r="M23" s="726">
        <v>326</v>
      </c>
      <c r="N23" s="726">
        <v>280</v>
      </c>
      <c r="O23" s="726">
        <f t="shared" si="0"/>
        <v>2414</v>
      </c>
      <c r="P23" s="726">
        <f t="shared" si="1"/>
        <v>1826</v>
      </c>
      <c r="Q23" s="726">
        <f t="shared" si="2"/>
        <v>4240</v>
      </c>
      <c r="R23" s="1178" t="s">
        <v>287</v>
      </c>
      <c r="S23" s="1178"/>
    </row>
    <row r="24" spans="1:19" ht="20.100000000000001" customHeight="1">
      <c r="A24" s="1170" t="s">
        <v>69</v>
      </c>
      <c r="B24" s="1170"/>
      <c r="C24" s="726">
        <v>423</v>
      </c>
      <c r="D24" s="726">
        <v>288</v>
      </c>
      <c r="E24" s="726">
        <v>166</v>
      </c>
      <c r="F24" s="726">
        <v>135</v>
      </c>
      <c r="G24" s="726">
        <v>156</v>
      </c>
      <c r="H24" s="726">
        <v>121</v>
      </c>
      <c r="I24" s="726">
        <v>158</v>
      </c>
      <c r="J24" s="726">
        <v>164</v>
      </c>
      <c r="K24" s="726">
        <v>386</v>
      </c>
      <c r="L24" s="726">
        <v>239</v>
      </c>
      <c r="M24" s="726">
        <v>75</v>
      </c>
      <c r="N24" s="726">
        <v>52</v>
      </c>
      <c r="O24" s="726">
        <f t="shared" si="0"/>
        <v>1364</v>
      </c>
      <c r="P24" s="726">
        <f t="shared" si="1"/>
        <v>999</v>
      </c>
      <c r="Q24" s="726">
        <f t="shared" si="2"/>
        <v>2363</v>
      </c>
      <c r="R24" s="1178" t="s">
        <v>182</v>
      </c>
      <c r="S24" s="1178"/>
    </row>
    <row r="25" spans="1:19" ht="20.100000000000001" customHeight="1">
      <c r="A25" s="1170" t="s">
        <v>70</v>
      </c>
      <c r="B25" s="1170"/>
      <c r="C25" s="726">
        <v>629</v>
      </c>
      <c r="D25" s="726">
        <v>374</v>
      </c>
      <c r="E25" s="726">
        <v>0</v>
      </c>
      <c r="F25" s="726">
        <v>0</v>
      </c>
      <c r="G25" s="726">
        <v>208</v>
      </c>
      <c r="H25" s="726">
        <v>83</v>
      </c>
      <c r="I25" s="726">
        <v>250</v>
      </c>
      <c r="J25" s="726">
        <v>124</v>
      </c>
      <c r="K25" s="726">
        <v>381</v>
      </c>
      <c r="L25" s="726">
        <v>201</v>
      </c>
      <c r="M25" s="726">
        <v>136</v>
      </c>
      <c r="N25" s="726">
        <v>93</v>
      </c>
      <c r="O25" s="726">
        <f t="shared" si="0"/>
        <v>1604</v>
      </c>
      <c r="P25" s="726">
        <f t="shared" si="1"/>
        <v>875</v>
      </c>
      <c r="Q25" s="726">
        <f t="shared" si="2"/>
        <v>2479</v>
      </c>
      <c r="R25" s="1178" t="s">
        <v>183</v>
      </c>
      <c r="S25" s="1178"/>
    </row>
    <row r="26" spans="1:19" ht="20.100000000000001" customHeight="1">
      <c r="A26" s="1170" t="s">
        <v>71</v>
      </c>
      <c r="B26" s="1170"/>
      <c r="C26" s="726">
        <v>645</v>
      </c>
      <c r="D26" s="726">
        <v>345</v>
      </c>
      <c r="E26" s="726">
        <v>120</v>
      </c>
      <c r="F26" s="726">
        <v>97</v>
      </c>
      <c r="G26" s="726">
        <v>77</v>
      </c>
      <c r="H26" s="726">
        <v>55</v>
      </c>
      <c r="I26" s="726">
        <v>143</v>
      </c>
      <c r="J26" s="726">
        <v>69</v>
      </c>
      <c r="K26" s="726">
        <v>133</v>
      </c>
      <c r="L26" s="726">
        <v>157</v>
      </c>
      <c r="M26" s="726">
        <v>24</v>
      </c>
      <c r="N26" s="726">
        <v>31</v>
      </c>
      <c r="O26" s="726">
        <f t="shared" si="0"/>
        <v>1142</v>
      </c>
      <c r="P26" s="726">
        <f t="shared" si="1"/>
        <v>754</v>
      </c>
      <c r="Q26" s="726">
        <f t="shared" si="2"/>
        <v>1896</v>
      </c>
      <c r="R26" s="1178" t="s">
        <v>671</v>
      </c>
      <c r="S26" s="1178"/>
    </row>
    <row r="27" spans="1:19" ht="20.100000000000001" customHeight="1" thickBot="1">
      <c r="A27" s="1191" t="s">
        <v>72</v>
      </c>
      <c r="B27" s="1191"/>
      <c r="C27" s="728">
        <v>1434</v>
      </c>
      <c r="D27" s="728">
        <v>897</v>
      </c>
      <c r="E27" s="728">
        <v>816</v>
      </c>
      <c r="F27" s="728">
        <v>498</v>
      </c>
      <c r="G27" s="728">
        <v>836</v>
      </c>
      <c r="H27" s="728">
        <v>425</v>
      </c>
      <c r="I27" s="728">
        <v>941</v>
      </c>
      <c r="J27" s="728">
        <v>642</v>
      </c>
      <c r="K27" s="728">
        <v>1534</v>
      </c>
      <c r="L27" s="728">
        <v>966</v>
      </c>
      <c r="M27" s="728">
        <v>451</v>
      </c>
      <c r="N27" s="728">
        <v>322</v>
      </c>
      <c r="O27" s="728">
        <f t="shared" si="0"/>
        <v>6012</v>
      </c>
      <c r="P27" s="728">
        <f t="shared" si="1"/>
        <v>3750</v>
      </c>
      <c r="Q27" s="728">
        <f t="shared" si="2"/>
        <v>9762</v>
      </c>
      <c r="R27" s="1267" t="s">
        <v>327</v>
      </c>
      <c r="S27" s="1267"/>
    </row>
    <row r="28" spans="1:19" ht="20.100000000000001" customHeight="1" thickBot="1">
      <c r="A28" s="1174" t="s">
        <v>32</v>
      </c>
      <c r="B28" s="1174"/>
      <c r="C28" s="733">
        <f>SUM(C8:C27)</f>
        <v>21971</v>
      </c>
      <c r="D28" s="733">
        <f t="shared" ref="D28:Q28" si="3">SUM(D8:D27)</f>
        <v>13077</v>
      </c>
      <c r="E28" s="733">
        <f t="shared" si="3"/>
        <v>9600</v>
      </c>
      <c r="F28" s="733">
        <f t="shared" si="3"/>
        <v>7772</v>
      </c>
      <c r="G28" s="733">
        <f t="shared" si="3"/>
        <v>8975</v>
      </c>
      <c r="H28" s="733">
        <f t="shared" si="3"/>
        <v>7019</v>
      </c>
      <c r="I28" s="733">
        <f t="shared" si="3"/>
        <v>10473</v>
      </c>
      <c r="J28" s="733">
        <f t="shared" si="3"/>
        <v>8781</v>
      </c>
      <c r="K28" s="733">
        <f t="shared" si="3"/>
        <v>19641</v>
      </c>
      <c r="L28" s="733">
        <f t="shared" si="3"/>
        <v>14870</v>
      </c>
      <c r="M28" s="733">
        <f t="shared" si="3"/>
        <v>7462</v>
      </c>
      <c r="N28" s="733">
        <f t="shared" si="3"/>
        <v>6431</v>
      </c>
      <c r="O28" s="733">
        <f t="shared" si="3"/>
        <v>78122</v>
      </c>
      <c r="P28" s="733">
        <f t="shared" si="3"/>
        <v>57950</v>
      </c>
      <c r="Q28" s="733">
        <f t="shared" si="3"/>
        <v>136072</v>
      </c>
      <c r="R28" s="1175" t="s">
        <v>169</v>
      </c>
      <c r="S28" s="1175"/>
    </row>
    <row r="29" spans="1:19" ht="13.5" thickTop="1">
      <c r="R29" s="342"/>
      <c r="S29" s="342"/>
    </row>
    <row r="30" spans="1:19">
      <c r="R30" s="342"/>
      <c r="S30" s="342"/>
    </row>
    <row r="31" spans="1:19">
      <c r="R31" s="342"/>
      <c r="S31" s="342"/>
    </row>
    <row r="32" spans="1:19">
      <c r="R32" s="342"/>
      <c r="S32" s="342"/>
    </row>
    <row r="33" spans="18:19">
      <c r="R33" s="342"/>
      <c r="S33" s="342"/>
    </row>
    <row r="34" spans="18:19">
      <c r="R34" s="342"/>
      <c r="S34" s="342"/>
    </row>
    <row r="35" spans="18:19">
      <c r="R35" s="342"/>
      <c r="S35" s="342"/>
    </row>
    <row r="36" spans="18:19">
      <c r="R36" s="342"/>
      <c r="S36" s="342"/>
    </row>
    <row r="37" spans="18:19">
      <c r="R37" s="342"/>
      <c r="S37" s="342"/>
    </row>
    <row r="38" spans="18:19">
      <c r="R38" s="342"/>
      <c r="S38" s="342"/>
    </row>
    <row r="39" spans="18:19">
      <c r="R39" s="342"/>
      <c r="S39" s="342"/>
    </row>
    <row r="40" spans="18:19">
      <c r="R40" s="342"/>
      <c r="S40" s="342"/>
    </row>
    <row r="41" spans="18:19">
      <c r="R41" s="342"/>
      <c r="S41" s="342"/>
    </row>
    <row r="42" spans="18:19">
      <c r="R42" s="342"/>
      <c r="S42" s="342"/>
    </row>
    <row r="43" spans="18:19">
      <c r="R43" s="342"/>
      <c r="S43" s="342"/>
    </row>
    <row r="44" spans="18:19">
      <c r="R44" s="342"/>
      <c r="S44" s="342"/>
    </row>
    <row r="45" spans="18:19">
      <c r="R45" s="342"/>
      <c r="S45" s="342"/>
    </row>
    <row r="46" spans="18:19">
      <c r="R46" s="342"/>
      <c r="S46" s="342"/>
    </row>
    <row r="47" spans="18:19">
      <c r="R47" s="342"/>
      <c r="S47" s="342"/>
    </row>
    <row r="48" spans="18:19">
      <c r="R48" s="342"/>
      <c r="S48" s="342"/>
    </row>
    <row r="49" spans="18:19">
      <c r="R49" s="342"/>
      <c r="S49" s="342"/>
    </row>
    <row r="123" spans="3:14">
      <c r="C123" s="169"/>
      <c r="D123" s="169"/>
      <c r="E123" s="169"/>
      <c r="F123" s="169"/>
      <c r="G123" s="169"/>
      <c r="H123" s="169"/>
      <c r="I123" s="169"/>
      <c r="J123" s="169"/>
      <c r="K123" s="169"/>
      <c r="L123" s="169"/>
      <c r="M123" s="169"/>
      <c r="N123" s="169"/>
    </row>
    <row r="124" spans="3:14">
      <c r="C124" s="169"/>
      <c r="D124" s="169"/>
      <c r="E124" s="169"/>
      <c r="F124" s="169"/>
      <c r="G124" s="169"/>
      <c r="H124" s="169"/>
      <c r="I124" s="169"/>
      <c r="J124" s="169"/>
      <c r="K124" s="169"/>
      <c r="L124" s="169"/>
      <c r="M124" s="169"/>
      <c r="N124" s="169"/>
    </row>
    <row r="125" spans="3:14">
      <c r="C125" s="169"/>
      <c r="D125" s="169"/>
      <c r="E125" s="169"/>
      <c r="F125" s="169"/>
      <c r="G125" s="169"/>
      <c r="H125" s="169"/>
      <c r="I125" s="169"/>
      <c r="J125" s="169"/>
      <c r="K125" s="169"/>
      <c r="L125" s="169"/>
      <c r="M125" s="169"/>
      <c r="N125" s="169"/>
    </row>
    <row r="126" spans="3:14">
      <c r="C126" s="169"/>
      <c r="D126" s="169"/>
      <c r="E126" s="169"/>
      <c r="F126" s="169"/>
      <c r="G126" s="169"/>
      <c r="H126" s="169"/>
      <c r="I126" s="169"/>
      <c r="J126" s="169"/>
      <c r="K126" s="169"/>
      <c r="L126" s="169"/>
      <c r="M126" s="169"/>
      <c r="N126" s="169"/>
    </row>
  </sheetData>
  <protectedRanges>
    <protectedRange sqref="E18:M18" name="نطاق1"/>
  </protectedRanges>
  <mergeCells count="52">
    <mergeCell ref="A26:B26"/>
    <mergeCell ref="R26:S26"/>
    <mergeCell ref="A27:B27"/>
    <mergeCell ref="R27:S27"/>
    <mergeCell ref="A28:B28"/>
    <mergeCell ref="R28:S28"/>
    <mergeCell ref="A23:B23"/>
    <mergeCell ref="R23:S23"/>
    <mergeCell ref="A24:B24"/>
    <mergeCell ref="R24:S24"/>
    <mergeCell ref="A25:B25"/>
    <mergeCell ref="R25:S25"/>
    <mergeCell ref="A20:B20"/>
    <mergeCell ref="R20:S20"/>
    <mergeCell ref="A21:B21"/>
    <mergeCell ref="R21:S21"/>
    <mergeCell ref="A22:B22"/>
    <mergeCell ref="R22:S22"/>
    <mergeCell ref="A12:A17"/>
    <mergeCell ref="S12:S17"/>
    <mergeCell ref="A18:B18"/>
    <mergeCell ref="R18:S18"/>
    <mergeCell ref="A19:B19"/>
    <mergeCell ref="R19:S19"/>
    <mergeCell ref="O5:Q5"/>
    <mergeCell ref="A9:B9"/>
    <mergeCell ref="R9:S9"/>
    <mergeCell ref="A10:B10"/>
    <mergeCell ref="R10:S10"/>
    <mergeCell ref="R8:S8"/>
    <mergeCell ref="A8:B8"/>
    <mergeCell ref="A11:B11"/>
    <mergeCell ref="R11:S11"/>
    <mergeCell ref="K4:L4"/>
    <mergeCell ref="M4:N4"/>
    <mergeCell ref="O4:Q4"/>
    <mergeCell ref="R4:S7"/>
    <mergeCell ref="C5:D5"/>
    <mergeCell ref="E5:F5"/>
    <mergeCell ref="G5:H5"/>
    <mergeCell ref="I5:J5"/>
    <mergeCell ref="K5:L5"/>
    <mergeCell ref="M5:N5"/>
    <mergeCell ref="A4:B7"/>
    <mergeCell ref="C4:D4"/>
    <mergeCell ref="E4:F4"/>
    <mergeCell ref="G4:H4"/>
    <mergeCell ref="I4:J4"/>
    <mergeCell ref="A1:R1"/>
    <mergeCell ref="A2:S2"/>
    <mergeCell ref="A3:B3"/>
    <mergeCell ref="R3:S3"/>
  </mergeCells>
  <printOptions horizontalCentered="1"/>
  <pageMargins left="1" right="1" top="1" bottom="1" header="1" footer="1"/>
  <pageSetup paperSize="9" scale="80" firstPageNumber="49" orientation="landscape" useFirstPageNumber="1"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9" tint="-0.499984740745262"/>
  </sheetPr>
  <dimension ref="A1:S119"/>
  <sheetViews>
    <sheetView rightToLeft="1" view="pageBreakPreview" zoomScale="80" zoomScaleSheetLayoutView="80" workbookViewId="0">
      <selection activeCell="O4" sqref="O4:Q4"/>
    </sheetView>
  </sheetViews>
  <sheetFormatPr defaultRowHeight="12.75"/>
  <cols>
    <col min="1" max="1" width="4" style="89" customWidth="1"/>
    <col min="2" max="2" width="9.85546875" style="89" customWidth="1"/>
    <col min="3" max="3" width="6.85546875" style="89" customWidth="1"/>
    <col min="4" max="4" width="7.42578125" style="89" customWidth="1"/>
    <col min="5" max="10" width="8.28515625" style="89" customWidth="1"/>
    <col min="11" max="11" width="7.7109375" style="89" customWidth="1"/>
    <col min="12" max="12" width="7.5703125" style="89" customWidth="1"/>
    <col min="13" max="14" width="8.28515625" style="89" customWidth="1"/>
    <col min="15" max="15" width="8.7109375" style="89" customWidth="1"/>
    <col min="16" max="16" width="8.42578125" style="89" customWidth="1"/>
    <col min="17" max="17" width="8.5703125" style="89" customWidth="1"/>
    <col min="18" max="18" width="15.140625" style="89" customWidth="1"/>
    <col min="19" max="19" width="4.140625" style="89" customWidth="1"/>
    <col min="20" max="16384" width="9.140625" style="89"/>
  </cols>
  <sheetData>
    <row r="1" spans="1:19" ht="18" customHeight="1">
      <c r="A1" s="1205" t="s">
        <v>1234</v>
      </c>
      <c r="B1" s="1205"/>
      <c r="C1" s="1205"/>
      <c r="D1" s="1205"/>
      <c r="E1" s="1205"/>
      <c r="F1" s="1205"/>
      <c r="G1" s="1205"/>
      <c r="H1" s="1205"/>
      <c r="I1" s="1205"/>
      <c r="J1" s="1205"/>
      <c r="K1" s="1205"/>
      <c r="L1" s="1205"/>
      <c r="M1" s="1205"/>
      <c r="N1" s="1205"/>
      <c r="O1" s="1205"/>
      <c r="P1" s="1205"/>
      <c r="Q1" s="1205"/>
      <c r="R1" s="1205"/>
      <c r="S1" s="1205"/>
    </row>
    <row r="2" spans="1:19" ht="20.25" customHeight="1">
      <c r="A2" s="1206" t="s">
        <v>743</v>
      </c>
      <c r="B2" s="1206"/>
      <c r="C2" s="1206"/>
      <c r="D2" s="1206"/>
      <c r="E2" s="1206"/>
      <c r="F2" s="1206"/>
      <c r="G2" s="1206"/>
      <c r="H2" s="1206"/>
      <c r="I2" s="1206"/>
      <c r="J2" s="1206"/>
      <c r="K2" s="1206"/>
      <c r="L2" s="1206"/>
      <c r="M2" s="1206"/>
      <c r="N2" s="1206"/>
      <c r="O2" s="1206"/>
      <c r="P2" s="1206"/>
      <c r="Q2" s="1206"/>
      <c r="R2" s="1206"/>
      <c r="S2" s="1206"/>
    </row>
    <row r="3" spans="1:19" s="135" customFormat="1" ht="18.75" customHeight="1" thickBot="1">
      <c r="A3" s="1126" t="s">
        <v>750</v>
      </c>
      <c r="B3" s="1126"/>
      <c r="C3" s="134"/>
      <c r="D3" s="134"/>
      <c r="E3" s="134"/>
      <c r="F3" s="134"/>
      <c r="G3" s="134"/>
      <c r="H3" s="134"/>
      <c r="I3" s="134"/>
      <c r="J3" s="134"/>
      <c r="K3" s="134"/>
      <c r="L3" s="134"/>
      <c r="M3" s="134"/>
      <c r="N3" s="134"/>
      <c r="O3" s="134"/>
      <c r="P3" s="141"/>
      <c r="Q3" s="141"/>
      <c r="R3" s="1154" t="s">
        <v>625</v>
      </c>
      <c r="S3" s="1154"/>
    </row>
    <row r="4" spans="1:19" s="88" customFormat="1" ht="18.75" customHeight="1" thickTop="1">
      <c r="A4" s="1140" t="s">
        <v>40</v>
      </c>
      <c r="B4" s="1140"/>
      <c r="C4" s="1188" t="s">
        <v>93</v>
      </c>
      <c r="D4" s="1188"/>
      <c r="E4" s="1188" t="s">
        <v>98</v>
      </c>
      <c r="F4" s="1188"/>
      <c r="G4" s="1188" t="s">
        <v>95</v>
      </c>
      <c r="H4" s="1188"/>
      <c r="I4" s="1188" t="s">
        <v>96</v>
      </c>
      <c r="J4" s="1188"/>
      <c r="K4" s="1188" t="s">
        <v>97</v>
      </c>
      <c r="L4" s="1188"/>
      <c r="M4" s="1188" t="s">
        <v>31</v>
      </c>
      <c r="N4" s="1188"/>
      <c r="O4" s="1188" t="s">
        <v>1335</v>
      </c>
      <c r="P4" s="1188"/>
      <c r="Q4" s="1188"/>
      <c r="R4" s="1164" t="s">
        <v>168</v>
      </c>
      <c r="S4" s="1164"/>
    </row>
    <row r="5" spans="1:19" s="88" customFormat="1" ht="18.75" customHeight="1">
      <c r="A5" s="1141"/>
      <c r="B5" s="1141"/>
      <c r="C5" s="1165" t="s">
        <v>240</v>
      </c>
      <c r="D5" s="1165"/>
      <c r="E5" s="1165" t="s">
        <v>234</v>
      </c>
      <c r="F5" s="1165"/>
      <c r="G5" s="1165" t="s">
        <v>241</v>
      </c>
      <c r="H5" s="1165"/>
      <c r="I5" s="1165" t="s">
        <v>236</v>
      </c>
      <c r="J5" s="1165"/>
      <c r="K5" s="1165" t="s">
        <v>242</v>
      </c>
      <c r="L5" s="1165"/>
      <c r="M5" s="1165" t="s">
        <v>239</v>
      </c>
      <c r="N5" s="1165"/>
      <c r="O5" s="1168" t="s">
        <v>169</v>
      </c>
      <c r="P5" s="1168"/>
      <c r="Q5" s="1168"/>
      <c r="R5" s="1165"/>
      <c r="S5" s="1165"/>
    </row>
    <row r="6" spans="1:19" s="88" customFormat="1" ht="18.75" customHeight="1">
      <c r="A6" s="1141"/>
      <c r="B6" s="1141"/>
      <c r="C6" s="728" t="s">
        <v>33</v>
      </c>
      <c r="D6" s="728" t="s">
        <v>34</v>
      </c>
      <c r="E6" s="728" t="s">
        <v>33</v>
      </c>
      <c r="F6" s="728" t="s">
        <v>34</v>
      </c>
      <c r="G6" s="728" t="s">
        <v>33</v>
      </c>
      <c r="H6" s="728" t="s">
        <v>34</v>
      </c>
      <c r="I6" s="728" t="s">
        <v>33</v>
      </c>
      <c r="J6" s="728" t="s">
        <v>34</v>
      </c>
      <c r="K6" s="728" t="s">
        <v>33</v>
      </c>
      <c r="L6" s="728" t="s">
        <v>34</v>
      </c>
      <c r="M6" s="728" t="s">
        <v>33</v>
      </c>
      <c r="N6" s="728" t="s">
        <v>34</v>
      </c>
      <c r="O6" s="728" t="s">
        <v>33</v>
      </c>
      <c r="P6" s="728" t="s">
        <v>34</v>
      </c>
      <c r="Q6" s="1031" t="s">
        <v>35</v>
      </c>
      <c r="R6" s="1165"/>
      <c r="S6" s="1165"/>
    </row>
    <row r="7" spans="1:19" s="88" customFormat="1" ht="18.75" customHeight="1" thickBot="1">
      <c r="A7" s="1142"/>
      <c r="B7" s="1142"/>
      <c r="C7" s="731" t="s">
        <v>173</v>
      </c>
      <c r="D7" s="731" t="s">
        <v>172</v>
      </c>
      <c r="E7" s="731" t="s">
        <v>173</v>
      </c>
      <c r="F7" s="731" t="s">
        <v>172</v>
      </c>
      <c r="G7" s="731" t="s">
        <v>173</v>
      </c>
      <c r="H7" s="731" t="s">
        <v>172</v>
      </c>
      <c r="I7" s="731" t="s">
        <v>173</v>
      </c>
      <c r="J7" s="731" t="s">
        <v>172</v>
      </c>
      <c r="K7" s="731" t="s">
        <v>173</v>
      </c>
      <c r="L7" s="731" t="s">
        <v>172</v>
      </c>
      <c r="M7" s="731" t="s">
        <v>173</v>
      </c>
      <c r="N7" s="731" t="s">
        <v>172</v>
      </c>
      <c r="O7" s="731" t="s">
        <v>173</v>
      </c>
      <c r="P7" s="731" t="s">
        <v>172</v>
      </c>
      <c r="Q7" s="731" t="s">
        <v>169</v>
      </c>
      <c r="R7" s="1166"/>
      <c r="S7" s="1166"/>
    </row>
    <row r="8" spans="1:19" s="88" customFormat="1" ht="20.100000000000001" customHeight="1">
      <c r="A8" s="1183" t="s">
        <v>52</v>
      </c>
      <c r="B8" s="1183"/>
      <c r="C8" s="728">
        <v>447</v>
      </c>
      <c r="D8" s="728">
        <v>294</v>
      </c>
      <c r="E8" s="728">
        <v>224</v>
      </c>
      <c r="F8" s="728">
        <v>169</v>
      </c>
      <c r="G8" s="728">
        <v>148</v>
      </c>
      <c r="H8" s="728">
        <v>135</v>
      </c>
      <c r="I8" s="728">
        <v>191</v>
      </c>
      <c r="J8" s="728">
        <v>163</v>
      </c>
      <c r="K8" s="728">
        <v>299</v>
      </c>
      <c r="L8" s="728">
        <v>211</v>
      </c>
      <c r="M8" s="728">
        <v>258</v>
      </c>
      <c r="N8" s="728">
        <v>201</v>
      </c>
      <c r="O8" s="728">
        <f>SUM(C8,E8,G8,I8,K8,M8)</f>
        <v>1567</v>
      </c>
      <c r="P8" s="728">
        <f>SUM(D8,F8,H8,J8,L8,N8)</f>
        <v>1173</v>
      </c>
      <c r="Q8" s="728">
        <f>SUM(O8:P8)</f>
        <v>2740</v>
      </c>
      <c r="R8" s="409"/>
      <c r="S8" s="409" t="s">
        <v>583</v>
      </c>
    </row>
    <row r="9" spans="1:19" ht="20.100000000000001" customHeight="1">
      <c r="A9" s="1170" t="s">
        <v>53</v>
      </c>
      <c r="B9" s="1170"/>
      <c r="C9" s="726">
        <v>130</v>
      </c>
      <c r="D9" s="726">
        <v>105</v>
      </c>
      <c r="E9" s="726">
        <v>57</v>
      </c>
      <c r="F9" s="726">
        <v>47</v>
      </c>
      <c r="G9" s="726">
        <v>48</v>
      </c>
      <c r="H9" s="726">
        <v>42</v>
      </c>
      <c r="I9" s="726">
        <v>47</v>
      </c>
      <c r="J9" s="726">
        <v>47</v>
      </c>
      <c r="K9" s="726">
        <v>70</v>
      </c>
      <c r="L9" s="726">
        <v>60</v>
      </c>
      <c r="M9" s="726">
        <v>22</v>
      </c>
      <c r="N9" s="726">
        <v>36</v>
      </c>
      <c r="O9" s="726">
        <f t="shared" ref="O9:O27" si="0">SUM(C9,E9,G9,I9,K9,M9)</f>
        <v>374</v>
      </c>
      <c r="P9" s="726">
        <f t="shared" ref="P9:P27" si="1">SUM(D9,F9,H9,J9,L9,N9)</f>
        <v>337</v>
      </c>
      <c r="Q9" s="726">
        <f t="shared" ref="Q9:Q27" si="2">SUM(O9:P9)</f>
        <v>711</v>
      </c>
      <c r="R9" s="1159" t="s">
        <v>284</v>
      </c>
      <c r="S9" s="1159"/>
    </row>
    <row r="10" spans="1:19" ht="20.100000000000001" customHeight="1">
      <c r="A10" s="1170" t="s">
        <v>54</v>
      </c>
      <c r="B10" s="1170"/>
      <c r="C10" s="726">
        <v>56</v>
      </c>
      <c r="D10" s="726">
        <v>65</v>
      </c>
      <c r="E10" s="726">
        <v>29</v>
      </c>
      <c r="F10" s="726">
        <v>22</v>
      </c>
      <c r="G10" s="726">
        <v>20</v>
      </c>
      <c r="H10" s="726">
        <v>27</v>
      </c>
      <c r="I10" s="726">
        <v>46</v>
      </c>
      <c r="J10" s="726">
        <v>42</v>
      </c>
      <c r="K10" s="726">
        <v>27</v>
      </c>
      <c r="L10" s="726">
        <v>49</v>
      </c>
      <c r="M10" s="726">
        <v>16</v>
      </c>
      <c r="N10" s="726">
        <v>24</v>
      </c>
      <c r="O10" s="726">
        <f t="shared" si="0"/>
        <v>194</v>
      </c>
      <c r="P10" s="726">
        <f t="shared" si="1"/>
        <v>229</v>
      </c>
      <c r="Q10" s="726">
        <f t="shared" si="2"/>
        <v>423</v>
      </c>
      <c r="R10" s="1178" t="s">
        <v>175</v>
      </c>
      <c r="S10" s="1178"/>
    </row>
    <row r="11" spans="1:19" ht="20.100000000000001" customHeight="1">
      <c r="A11" s="1170" t="s">
        <v>55</v>
      </c>
      <c r="B11" s="1170"/>
      <c r="C11" s="726">
        <v>1885</v>
      </c>
      <c r="D11" s="726">
        <v>1743</v>
      </c>
      <c r="E11" s="726">
        <v>1316</v>
      </c>
      <c r="F11" s="726">
        <v>1516</v>
      </c>
      <c r="G11" s="726">
        <v>1236</v>
      </c>
      <c r="H11" s="726">
        <v>1283</v>
      </c>
      <c r="I11" s="726">
        <v>1145</v>
      </c>
      <c r="J11" s="726">
        <v>1132</v>
      </c>
      <c r="K11" s="726">
        <v>1510</v>
      </c>
      <c r="L11" s="726">
        <v>1037</v>
      </c>
      <c r="M11" s="726">
        <v>1162</v>
      </c>
      <c r="N11" s="726">
        <v>950</v>
      </c>
      <c r="O11" s="726">
        <f t="shared" si="0"/>
        <v>8254</v>
      </c>
      <c r="P11" s="726">
        <f t="shared" si="1"/>
        <v>7661</v>
      </c>
      <c r="Q11" s="726">
        <f t="shared" si="2"/>
        <v>15915</v>
      </c>
      <c r="R11" s="1178" t="s">
        <v>676</v>
      </c>
      <c r="S11" s="1178"/>
    </row>
    <row r="12" spans="1:19" ht="20.100000000000001" customHeight="1">
      <c r="A12" s="1189" t="s">
        <v>279</v>
      </c>
      <c r="B12" s="186" t="s">
        <v>250</v>
      </c>
      <c r="C12" s="726">
        <v>169</v>
      </c>
      <c r="D12" s="726">
        <v>131</v>
      </c>
      <c r="E12" s="726">
        <v>65</v>
      </c>
      <c r="F12" s="726">
        <v>97</v>
      </c>
      <c r="G12" s="726">
        <v>58</v>
      </c>
      <c r="H12" s="726">
        <v>99</v>
      </c>
      <c r="I12" s="726">
        <v>96</v>
      </c>
      <c r="J12" s="726">
        <v>73</v>
      </c>
      <c r="K12" s="726">
        <v>261</v>
      </c>
      <c r="L12" s="726">
        <v>223</v>
      </c>
      <c r="M12" s="726">
        <v>34</v>
      </c>
      <c r="N12" s="726">
        <v>193</v>
      </c>
      <c r="O12" s="726">
        <f t="shared" si="0"/>
        <v>683</v>
      </c>
      <c r="P12" s="726">
        <f t="shared" si="1"/>
        <v>816</v>
      </c>
      <c r="Q12" s="726">
        <f t="shared" si="2"/>
        <v>1499</v>
      </c>
      <c r="R12" s="399" t="s">
        <v>288</v>
      </c>
      <c r="S12" s="1220" t="s">
        <v>167</v>
      </c>
    </row>
    <row r="13" spans="1:19" ht="20.100000000000001" customHeight="1">
      <c r="A13" s="1189"/>
      <c r="B13" s="186" t="s">
        <v>251</v>
      </c>
      <c r="C13" s="726">
        <v>146</v>
      </c>
      <c r="D13" s="726">
        <v>263</v>
      </c>
      <c r="E13" s="726">
        <v>82</v>
      </c>
      <c r="F13" s="726">
        <v>206</v>
      </c>
      <c r="G13" s="726">
        <v>103</v>
      </c>
      <c r="H13" s="726">
        <v>121</v>
      </c>
      <c r="I13" s="726">
        <v>103</v>
      </c>
      <c r="J13" s="726">
        <v>177</v>
      </c>
      <c r="K13" s="726">
        <v>135</v>
      </c>
      <c r="L13" s="726">
        <v>191</v>
      </c>
      <c r="M13" s="726">
        <v>60</v>
      </c>
      <c r="N13" s="726">
        <v>122</v>
      </c>
      <c r="O13" s="726">
        <f t="shared" si="0"/>
        <v>629</v>
      </c>
      <c r="P13" s="726">
        <f t="shared" si="1"/>
        <v>1080</v>
      </c>
      <c r="Q13" s="726">
        <f t="shared" si="2"/>
        <v>1709</v>
      </c>
      <c r="R13" s="399" t="s">
        <v>289</v>
      </c>
      <c r="S13" s="1220"/>
    </row>
    <row r="14" spans="1:19" ht="20.100000000000001" customHeight="1">
      <c r="A14" s="1189"/>
      <c r="B14" s="186" t="s">
        <v>252</v>
      </c>
      <c r="C14" s="726">
        <v>24</v>
      </c>
      <c r="D14" s="726">
        <v>15</v>
      </c>
      <c r="E14" s="726">
        <v>8</v>
      </c>
      <c r="F14" s="726">
        <v>2</v>
      </c>
      <c r="G14" s="726">
        <v>12</v>
      </c>
      <c r="H14" s="726">
        <v>4</v>
      </c>
      <c r="I14" s="726">
        <v>15</v>
      </c>
      <c r="J14" s="726">
        <v>1</v>
      </c>
      <c r="K14" s="726">
        <v>14</v>
      </c>
      <c r="L14" s="726">
        <v>3</v>
      </c>
      <c r="M14" s="726">
        <v>10</v>
      </c>
      <c r="N14" s="726">
        <v>10</v>
      </c>
      <c r="O14" s="726">
        <f t="shared" si="0"/>
        <v>83</v>
      </c>
      <c r="P14" s="726">
        <f t="shared" si="1"/>
        <v>35</v>
      </c>
      <c r="Q14" s="726">
        <f t="shared" si="2"/>
        <v>118</v>
      </c>
      <c r="R14" s="399" t="s">
        <v>290</v>
      </c>
      <c r="S14" s="1220"/>
    </row>
    <row r="15" spans="1:19" ht="20.100000000000001" customHeight="1">
      <c r="A15" s="1189"/>
      <c r="B15" s="186" t="s">
        <v>604</v>
      </c>
      <c r="C15" s="726">
        <v>75</v>
      </c>
      <c r="D15" s="726">
        <v>58</v>
      </c>
      <c r="E15" s="726">
        <v>28</v>
      </c>
      <c r="F15" s="726">
        <v>28</v>
      </c>
      <c r="G15" s="726">
        <v>162</v>
      </c>
      <c r="H15" s="726">
        <v>17</v>
      </c>
      <c r="I15" s="726">
        <v>46</v>
      </c>
      <c r="J15" s="726">
        <v>5</v>
      </c>
      <c r="K15" s="726">
        <v>40</v>
      </c>
      <c r="L15" s="726">
        <v>19</v>
      </c>
      <c r="M15" s="726">
        <v>16</v>
      </c>
      <c r="N15" s="726">
        <v>24</v>
      </c>
      <c r="O15" s="726">
        <f t="shared" si="0"/>
        <v>367</v>
      </c>
      <c r="P15" s="726">
        <f t="shared" si="1"/>
        <v>151</v>
      </c>
      <c r="Q15" s="726">
        <f t="shared" si="2"/>
        <v>518</v>
      </c>
      <c r="R15" s="399" t="s">
        <v>291</v>
      </c>
      <c r="S15" s="1220"/>
    </row>
    <row r="16" spans="1:19" ht="20.100000000000001" customHeight="1">
      <c r="A16" s="1189"/>
      <c r="B16" s="186" t="s">
        <v>605</v>
      </c>
      <c r="C16" s="726">
        <v>39</v>
      </c>
      <c r="D16" s="726">
        <v>54</v>
      </c>
      <c r="E16" s="726">
        <v>18</v>
      </c>
      <c r="F16" s="726">
        <v>25</v>
      </c>
      <c r="G16" s="726">
        <v>19</v>
      </c>
      <c r="H16" s="726">
        <v>16</v>
      </c>
      <c r="I16" s="726">
        <v>23</v>
      </c>
      <c r="J16" s="726">
        <v>20</v>
      </c>
      <c r="K16" s="726">
        <v>21</v>
      </c>
      <c r="L16" s="726">
        <v>23</v>
      </c>
      <c r="M16" s="726">
        <v>11</v>
      </c>
      <c r="N16" s="726">
        <v>14</v>
      </c>
      <c r="O16" s="726">
        <f t="shared" si="0"/>
        <v>131</v>
      </c>
      <c r="P16" s="726">
        <f t="shared" si="1"/>
        <v>152</v>
      </c>
      <c r="Q16" s="726">
        <f t="shared" si="2"/>
        <v>283</v>
      </c>
      <c r="R16" s="399" t="s">
        <v>292</v>
      </c>
      <c r="S16" s="1220"/>
    </row>
    <row r="17" spans="1:19" ht="20.100000000000001" customHeight="1">
      <c r="A17" s="1189"/>
      <c r="B17" s="186" t="s">
        <v>606</v>
      </c>
      <c r="C17" s="726">
        <v>320</v>
      </c>
      <c r="D17" s="726">
        <v>205</v>
      </c>
      <c r="E17" s="726">
        <v>191</v>
      </c>
      <c r="F17" s="726">
        <v>188</v>
      </c>
      <c r="G17" s="726">
        <v>143</v>
      </c>
      <c r="H17" s="726">
        <v>155</v>
      </c>
      <c r="I17" s="726">
        <v>201</v>
      </c>
      <c r="J17" s="726">
        <v>194</v>
      </c>
      <c r="K17" s="726">
        <v>250</v>
      </c>
      <c r="L17" s="726">
        <v>191</v>
      </c>
      <c r="M17" s="726">
        <v>173</v>
      </c>
      <c r="N17" s="726">
        <v>143</v>
      </c>
      <c r="O17" s="726">
        <f t="shared" si="0"/>
        <v>1278</v>
      </c>
      <c r="P17" s="726">
        <f t="shared" si="1"/>
        <v>1076</v>
      </c>
      <c r="Q17" s="726">
        <f t="shared" si="2"/>
        <v>2354</v>
      </c>
      <c r="R17" s="399" t="s">
        <v>293</v>
      </c>
      <c r="S17" s="1220"/>
    </row>
    <row r="18" spans="1:19" ht="20.100000000000001" customHeight="1">
      <c r="A18" s="1170" t="s">
        <v>63</v>
      </c>
      <c r="B18" s="1170"/>
      <c r="C18" s="726">
        <v>183</v>
      </c>
      <c r="D18" s="726">
        <v>119</v>
      </c>
      <c r="E18" s="726">
        <v>57</v>
      </c>
      <c r="F18" s="726">
        <v>40</v>
      </c>
      <c r="G18" s="726">
        <v>50</v>
      </c>
      <c r="H18" s="726">
        <v>40</v>
      </c>
      <c r="I18" s="86">
        <v>61</v>
      </c>
      <c r="J18" s="726">
        <v>46</v>
      </c>
      <c r="K18" s="726">
        <v>58</v>
      </c>
      <c r="L18" s="86">
        <v>83</v>
      </c>
      <c r="M18" s="726">
        <v>49</v>
      </c>
      <c r="N18" s="726">
        <v>35</v>
      </c>
      <c r="O18" s="726">
        <f t="shared" si="0"/>
        <v>458</v>
      </c>
      <c r="P18" s="726">
        <f t="shared" si="1"/>
        <v>363</v>
      </c>
      <c r="Q18" s="726">
        <f t="shared" si="2"/>
        <v>821</v>
      </c>
      <c r="R18" s="1178" t="s">
        <v>297</v>
      </c>
      <c r="S18" s="1178"/>
    </row>
    <row r="19" spans="1:19" ht="20.100000000000001" customHeight="1">
      <c r="A19" s="1170" t="s">
        <v>64</v>
      </c>
      <c r="B19" s="1170"/>
      <c r="C19" s="726">
        <v>102</v>
      </c>
      <c r="D19" s="726">
        <v>102</v>
      </c>
      <c r="E19" s="726">
        <v>65</v>
      </c>
      <c r="F19" s="726">
        <v>50</v>
      </c>
      <c r="G19" s="726">
        <v>54</v>
      </c>
      <c r="H19" s="726">
        <v>49</v>
      </c>
      <c r="I19" s="726">
        <v>67</v>
      </c>
      <c r="J19" s="726">
        <v>56</v>
      </c>
      <c r="K19" s="726">
        <v>47</v>
      </c>
      <c r="L19" s="726">
        <v>68</v>
      </c>
      <c r="M19" s="726">
        <v>15</v>
      </c>
      <c r="N19" s="726">
        <v>25</v>
      </c>
      <c r="O19" s="726">
        <f t="shared" si="0"/>
        <v>350</v>
      </c>
      <c r="P19" s="726">
        <f t="shared" si="1"/>
        <v>350</v>
      </c>
      <c r="Q19" s="726">
        <f t="shared" si="2"/>
        <v>700</v>
      </c>
      <c r="R19" s="1178" t="s">
        <v>177</v>
      </c>
      <c r="S19" s="1178"/>
    </row>
    <row r="20" spans="1:19" ht="20.100000000000001" customHeight="1">
      <c r="A20" s="1170" t="s">
        <v>65</v>
      </c>
      <c r="B20" s="1170"/>
      <c r="C20" s="726">
        <v>1391</v>
      </c>
      <c r="D20" s="726">
        <v>460</v>
      </c>
      <c r="E20" s="726">
        <v>223</v>
      </c>
      <c r="F20" s="726">
        <v>188</v>
      </c>
      <c r="G20" s="726">
        <v>211</v>
      </c>
      <c r="H20" s="726">
        <v>128</v>
      </c>
      <c r="I20" s="726">
        <v>256</v>
      </c>
      <c r="J20" s="726">
        <v>175</v>
      </c>
      <c r="K20" s="726">
        <v>573</v>
      </c>
      <c r="L20" s="726">
        <v>233</v>
      </c>
      <c r="M20" s="726">
        <v>134</v>
      </c>
      <c r="N20" s="726">
        <v>107</v>
      </c>
      <c r="O20" s="726">
        <f t="shared" si="0"/>
        <v>2788</v>
      </c>
      <c r="P20" s="726">
        <f t="shared" si="1"/>
        <v>1291</v>
      </c>
      <c r="Q20" s="726">
        <f t="shared" si="2"/>
        <v>4079</v>
      </c>
      <c r="R20" s="1178" t="s">
        <v>178</v>
      </c>
      <c r="S20" s="1178"/>
    </row>
    <row r="21" spans="1:19" ht="20.100000000000001" customHeight="1">
      <c r="A21" s="1170" t="s">
        <v>66</v>
      </c>
      <c r="B21" s="1170"/>
      <c r="C21" s="726">
        <v>38</v>
      </c>
      <c r="D21" s="726">
        <v>82</v>
      </c>
      <c r="E21" s="726">
        <v>32</v>
      </c>
      <c r="F21" s="726">
        <v>50</v>
      </c>
      <c r="G21" s="726">
        <v>18</v>
      </c>
      <c r="H21" s="726">
        <v>31</v>
      </c>
      <c r="I21" s="726">
        <v>33</v>
      </c>
      <c r="J21" s="726">
        <v>27</v>
      </c>
      <c r="K21" s="726">
        <v>41</v>
      </c>
      <c r="L21" s="726">
        <v>26</v>
      </c>
      <c r="M21" s="726">
        <v>24</v>
      </c>
      <c r="N21" s="726">
        <v>22</v>
      </c>
      <c r="O21" s="726">
        <f t="shared" si="0"/>
        <v>186</v>
      </c>
      <c r="P21" s="726">
        <f t="shared" si="1"/>
        <v>238</v>
      </c>
      <c r="Q21" s="726">
        <f t="shared" si="2"/>
        <v>424</v>
      </c>
      <c r="R21" s="1178" t="s">
        <v>285</v>
      </c>
      <c r="S21" s="1178"/>
    </row>
    <row r="22" spans="1:19" ht="20.100000000000001" customHeight="1">
      <c r="A22" s="1170" t="s">
        <v>133</v>
      </c>
      <c r="B22" s="1170"/>
      <c r="C22" s="726">
        <v>33</v>
      </c>
      <c r="D22" s="726">
        <v>34</v>
      </c>
      <c r="E22" s="726">
        <v>50</v>
      </c>
      <c r="F22" s="726">
        <v>28</v>
      </c>
      <c r="G22" s="726">
        <v>42</v>
      </c>
      <c r="H22" s="726">
        <v>37</v>
      </c>
      <c r="I22" s="726">
        <v>22</v>
      </c>
      <c r="J22" s="726">
        <v>34</v>
      </c>
      <c r="K22" s="726">
        <v>60</v>
      </c>
      <c r="L22" s="726">
        <v>66</v>
      </c>
      <c r="M22" s="726">
        <v>158</v>
      </c>
      <c r="N22" s="726">
        <v>267</v>
      </c>
      <c r="O22" s="726">
        <f t="shared" si="0"/>
        <v>365</v>
      </c>
      <c r="P22" s="726">
        <f t="shared" si="1"/>
        <v>466</v>
      </c>
      <c r="Q22" s="726">
        <f t="shared" si="2"/>
        <v>831</v>
      </c>
      <c r="R22" s="1178" t="s">
        <v>853</v>
      </c>
      <c r="S22" s="1178"/>
    </row>
    <row r="23" spans="1:19" ht="20.100000000000001" customHeight="1">
      <c r="A23" s="1170" t="s">
        <v>68</v>
      </c>
      <c r="B23" s="1170"/>
      <c r="C23" s="726">
        <v>237</v>
      </c>
      <c r="D23" s="726">
        <v>66</v>
      </c>
      <c r="E23" s="726">
        <v>170</v>
      </c>
      <c r="F23" s="726">
        <v>146</v>
      </c>
      <c r="G23" s="726">
        <v>52</v>
      </c>
      <c r="H23" s="726">
        <v>68</v>
      </c>
      <c r="I23" s="726">
        <v>53</v>
      </c>
      <c r="J23" s="726">
        <v>76</v>
      </c>
      <c r="K23" s="726">
        <v>207</v>
      </c>
      <c r="L23" s="726">
        <v>234</v>
      </c>
      <c r="M23" s="726">
        <v>70</v>
      </c>
      <c r="N23" s="726">
        <v>89</v>
      </c>
      <c r="O23" s="726">
        <f t="shared" si="0"/>
        <v>789</v>
      </c>
      <c r="P23" s="726">
        <f t="shared" si="1"/>
        <v>679</v>
      </c>
      <c r="Q23" s="726">
        <f t="shared" si="2"/>
        <v>1468</v>
      </c>
      <c r="R23" s="1178" t="s">
        <v>287</v>
      </c>
      <c r="S23" s="1178"/>
    </row>
    <row r="24" spans="1:19" ht="20.100000000000001" customHeight="1">
      <c r="A24" s="1170" t="s">
        <v>69</v>
      </c>
      <c r="B24" s="1170"/>
      <c r="C24" s="726">
        <v>114</v>
      </c>
      <c r="D24" s="726">
        <v>78</v>
      </c>
      <c r="E24" s="726">
        <v>71</v>
      </c>
      <c r="F24" s="726">
        <v>50</v>
      </c>
      <c r="G24" s="726">
        <v>57</v>
      </c>
      <c r="H24" s="726">
        <v>32</v>
      </c>
      <c r="I24" s="726">
        <v>45</v>
      </c>
      <c r="J24" s="726">
        <v>41</v>
      </c>
      <c r="K24" s="726">
        <v>115</v>
      </c>
      <c r="L24" s="726">
        <v>88</v>
      </c>
      <c r="M24" s="726">
        <v>17</v>
      </c>
      <c r="N24" s="726">
        <v>22</v>
      </c>
      <c r="O24" s="726">
        <f t="shared" si="0"/>
        <v>419</v>
      </c>
      <c r="P24" s="726">
        <f t="shared" si="1"/>
        <v>311</v>
      </c>
      <c r="Q24" s="726">
        <f t="shared" si="2"/>
        <v>730</v>
      </c>
      <c r="R24" s="1178" t="s">
        <v>182</v>
      </c>
      <c r="S24" s="1178"/>
    </row>
    <row r="25" spans="1:19" ht="20.100000000000001" customHeight="1">
      <c r="A25" s="1170" t="s">
        <v>70</v>
      </c>
      <c r="B25" s="1170"/>
      <c r="C25" s="726">
        <v>759</v>
      </c>
      <c r="D25" s="726">
        <v>544</v>
      </c>
      <c r="E25" s="726">
        <v>937</v>
      </c>
      <c r="F25" s="726">
        <v>483</v>
      </c>
      <c r="G25" s="726">
        <v>793</v>
      </c>
      <c r="H25" s="726">
        <v>377</v>
      </c>
      <c r="I25" s="726">
        <v>927</v>
      </c>
      <c r="J25" s="726">
        <v>512</v>
      </c>
      <c r="K25" s="726">
        <v>2006</v>
      </c>
      <c r="L25" s="726">
        <v>972</v>
      </c>
      <c r="M25" s="726">
        <v>922</v>
      </c>
      <c r="N25" s="726">
        <v>340</v>
      </c>
      <c r="O25" s="726">
        <f t="shared" si="0"/>
        <v>6344</v>
      </c>
      <c r="P25" s="726">
        <f t="shared" si="1"/>
        <v>3228</v>
      </c>
      <c r="Q25" s="726">
        <f t="shared" si="2"/>
        <v>9572</v>
      </c>
      <c r="R25" s="1178" t="s">
        <v>183</v>
      </c>
      <c r="S25" s="1178"/>
    </row>
    <row r="26" spans="1:19" ht="20.100000000000001" customHeight="1">
      <c r="A26" s="1170" t="s">
        <v>71</v>
      </c>
      <c r="B26" s="1170"/>
      <c r="C26" s="726">
        <v>153</v>
      </c>
      <c r="D26" s="726">
        <v>95</v>
      </c>
      <c r="E26" s="726">
        <v>63</v>
      </c>
      <c r="F26" s="726">
        <v>33</v>
      </c>
      <c r="G26" s="726">
        <v>44</v>
      </c>
      <c r="H26" s="726">
        <v>38</v>
      </c>
      <c r="I26" s="726">
        <v>39</v>
      </c>
      <c r="J26" s="726">
        <v>18</v>
      </c>
      <c r="K26" s="726">
        <v>52</v>
      </c>
      <c r="L26" s="726">
        <v>33</v>
      </c>
      <c r="M26" s="726">
        <v>12</v>
      </c>
      <c r="N26" s="726">
        <v>18</v>
      </c>
      <c r="O26" s="726">
        <f t="shared" si="0"/>
        <v>363</v>
      </c>
      <c r="P26" s="726">
        <f t="shared" si="1"/>
        <v>235</v>
      </c>
      <c r="Q26" s="726">
        <f t="shared" si="2"/>
        <v>598</v>
      </c>
      <c r="R26" s="1178" t="s">
        <v>671</v>
      </c>
      <c r="S26" s="1178"/>
    </row>
    <row r="27" spans="1:19" ht="20.100000000000001" customHeight="1" thickBot="1">
      <c r="A27" s="1191" t="s">
        <v>72</v>
      </c>
      <c r="B27" s="1191"/>
      <c r="C27" s="728">
        <v>99</v>
      </c>
      <c r="D27" s="728">
        <v>168</v>
      </c>
      <c r="E27" s="728">
        <v>99</v>
      </c>
      <c r="F27" s="728">
        <v>101</v>
      </c>
      <c r="G27" s="728">
        <v>89</v>
      </c>
      <c r="H27" s="728">
        <v>101</v>
      </c>
      <c r="I27" s="728">
        <v>113</v>
      </c>
      <c r="J27" s="728">
        <v>134</v>
      </c>
      <c r="K27" s="728">
        <v>206</v>
      </c>
      <c r="L27" s="728">
        <v>194</v>
      </c>
      <c r="M27" s="728">
        <v>60</v>
      </c>
      <c r="N27" s="728">
        <v>100</v>
      </c>
      <c r="O27" s="728">
        <f t="shared" si="0"/>
        <v>666</v>
      </c>
      <c r="P27" s="728">
        <f t="shared" si="1"/>
        <v>798</v>
      </c>
      <c r="Q27" s="728">
        <f t="shared" si="2"/>
        <v>1464</v>
      </c>
      <c r="R27" s="1267" t="s">
        <v>327</v>
      </c>
      <c r="S27" s="1267"/>
    </row>
    <row r="28" spans="1:19" ht="20.100000000000001" customHeight="1" thickBot="1">
      <c r="A28" s="1174" t="s">
        <v>32</v>
      </c>
      <c r="B28" s="1174"/>
      <c r="C28" s="733">
        <f>SUM(C8:C27)</f>
        <v>6400</v>
      </c>
      <c r="D28" s="733">
        <f t="shared" ref="D28:Q28" si="3">SUM(D8:D27)</f>
        <v>4681</v>
      </c>
      <c r="E28" s="733">
        <f t="shared" si="3"/>
        <v>3785</v>
      </c>
      <c r="F28" s="733">
        <f t="shared" si="3"/>
        <v>3469</v>
      </c>
      <c r="G28" s="733">
        <f t="shared" si="3"/>
        <v>3359</v>
      </c>
      <c r="H28" s="733">
        <f t="shared" si="3"/>
        <v>2800</v>
      </c>
      <c r="I28" s="733">
        <f t="shared" si="3"/>
        <v>3529</v>
      </c>
      <c r="J28" s="733">
        <f t="shared" si="3"/>
        <v>2973</v>
      </c>
      <c r="K28" s="733">
        <f t="shared" si="3"/>
        <v>5992</v>
      </c>
      <c r="L28" s="733">
        <f t="shared" si="3"/>
        <v>4004</v>
      </c>
      <c r="M28" s="733">
        <f t="shared" si="3"/>
        <v>3223</v>
      </c>
      <c r="N28" s="733">
        <f t="shared" si="3"/>
        <v>2742</v>
      </c>
      <c r="O28" s="733">
        <f t="shared" si="3"/>
        <v>26288</v>
      </c>
      <c r="P28" s="733">
        <f t="shared" si="3"/>
        <v>20669</v>
      </c>
      <c r="Q28" s="733">
        <f t="shared" si="3"/>
        <v>46957</v>
      </c>
      <c r="R28" s="1239" t="s">
        <v>169</v>
      </c>
      <c r="S28" s="1239"/>
    </row>
    <row r="29" spans="1:19" ht="13.5" thickTop="1">
      <c r="C29" s="210"/>
      <c r="D29" s="210"/>
      <c r="E29" s="210"/>
      <c r="F29" s="210"/>
      <c r="G29" s="210"/>
      <c r="H29" s="210"/>
      <c r="I29" s="210"/>
      <c r="J29" s="210"/>
      <c r="K29" s="210"/>
      <c r="L29" s="210"/>
      <c r="M29" s="210"/>
      <c r="N29" s="210"/>
      <c r="O29" s="210"/>
      <c r="P29" s="210"/>
      <c r="Q29" s="210"/>
      <c r="R29" s="342"/>
      <c r="S29" s="342"/>
    </row>
    <row r="30" spans="1:19">
      <c r="C30" s="210"/>
      <c r="D30" s="210"/>
      <c r="E30" s="210"/>
      <c r="F30" s="210"/>
      <c r="G30" s="210"/>
      <c r="H30" s="210"/>
      <c r="I30" s="210"/>
      <c r="J30" s="210"/>
      <c r="K30" s="210"/>
      <c r="L30" s="210"/>
      <c r="M30" s="210"/>
      <c r="N30" s="210"/>
      <c r="O30" s="210"/>
      <c r="P30" s="210"/>
      <c r="Q30" s="210"/>
      <c r="R30" s="342"/>
      <c r="S30" s="342"/>
    </row>
    <row r="31" spans="1:19">
      <c r="C31" s="210"/>
      <c r="D31" s="210"/>
      <c r="E31" s="210"/>
      <c r="F31" s="210"/>
      <c r="G31" s="210"/>
      <c r="H31" s="210"/>
      <c r="I31" s="210"/>
      <c r="J31" s="210"/>
      <c r="K31" s="210"/>
      <c r="L31" s="210"/>
      <c r="M31" s="210"/>
      <c r="N31" s="210"/>
      <c r="O31" s="210"/>
      <c r="P31" s="210"/>
      <c r="Q31" s="210"/>
      <c r="R31" s="342"/>
      <c r="S31" s="342"/>
    </row>
    <row r="32" spans="1:19">
      <c r="R32" s="342"/>
      <c r="S32" s="342"/>
    </row>
    <row r="33" spans="18:19">
      <c r="R33" s="342"/>
      <c r="S33" s="342"/>
    </row>
    <row r="34" spans="18:19">
      <c r="R34" s="342"/>
      <c r="S34" s="342"/>
    </row>
    <row r="35" spans="18:19">
      <c r="R35" s="342"/>
      <c r="S35" s="342"/>
    </row>
    <row r="36" spans="18:19">
      <c r="R36" s="342"/>
      <c r="S36" s="342"/>
    </row>
    <row r="37" spans="18:19">
      <c r="R37" s="342"/>
      <c r="S37" s="342"/>
    </row>
    <row r="38" spans="18:19">
      <c r="R38" s="342"/>
      <c r="S38" s="342"/>
    </row>
    <row r="39" spans="18:19">
      <c r="R39" s="342"/>
      <c r="S39" s="342"/>
    </row>
    <row r="40" spans="18:19">
      <c r="R40" s="342"/>
      <c r="S40" s="342"/>
    </row>
    <row r="41" spans="18:19">
      <c r="R41" s="342"/>
      <c r="S41" s="342"/>
    </row>
    <row r="42" spans="18:19">
      <c r="R42" s="342"/>
      <c r="S42" s="342"/>
    </row>
    <row r="43" spans="18:19">
      <c r="R43" s="342"/>
      <c r="S43" s="342"/>
    </row>
    <row r="44" spans="18:19">
      <c r="R44" s="342"/>
      <c r="S44" s="342"/>
    </row>
    <row r="45" spans="18:19">
      <c r="R45" s="342"/>
      <c r="S45" s="342"/>
    </row>
    <row r="46" spans="18:19">
      <c r="R46" s="342"/>
      <c r="S46" s="342"/>
    </row>
    <row r="47" spans="18:19">
      <c r="R47" s="342"/>
      <c r="S47" s="342"/>
    </row>
    <row r="48" spans="18:19">
      <c r="R48" s="342"/>
      <c r="S48" s="342"/>
    </row>
    <row r="49" spans="18:19">
      <c r="R49" s="342"/>
      <c r="S49" s="342"/>
    </row>
    <row r="50" spans="18:19">
      <c r="R50" s="342"/>
      <c r="S50" s="342"/>
    </row>
    <row r="51" spans="18:19">
      <c r="R51" s="342"/>
      <c r="S51" s="342"/>
    </row>
    <row r="52" spans="18:19">
      <c r="R52" s="342"/>
      <c r="S52" s="342"/>
    </row>
    <row r="53" spans="18:19">
      <c r="R53" s="342"/>
      <c r="S53" s="342"/>
    </row>
    <row r="116" spans="3:15">
      <c r="C116" s="169"/>
      <c r="D116" s="169"/>
      <c r="E116" s="169"/>
      <c r="F116" s="169"/>
      <c r="G116" s="169"/>
      <c r="H116" s="169"/>
      <c r="I116" s="169"/>
      <c r="J116" s="169"/>
      <c r="K116" s="169"/>
      <c r="L116" s="169"/>
      <c r="M116" s="169"/>
      <c r="N116" s="169"/>
      <c r="O116" s="169"/>
    </row>
    <row r="117" spans="3:15">
      <c r="C117" s="169"/>
      <c r="D117" s="169"/>
      <c r="E117" s="169"/>
      <c r="F117" s="169"/>
      <c r="G117" s="169"/>
      <c r="H117" s="169"/>
      <c r="I117" s="169"/>
      <c r="J117" s="169"/>
      <c r="K117" s="169"/>
      <c r="L117" s="169"/>
      <c r="M117" s="169"/>
      <c r="N117" s="169"/>
      <c r="O117" s="169"/>
    </row>
    <row r="118" spans="3:15">
      <c r="C118" s="169"/>
      <c r="D118" s="169"/>
      <c r="E118" s="169"/>
      <c r="F118" s="169"/>
      <c r="G118" s="169"/>
      <c r="H118" s="169"/>
      <c r="I118" s="169"/>
      <c r="J118" s="169"/>
      <c r="K118" s="169"/>
      <c r="L118" s="169"/>
      <c r="M118" s="169"/>
      <c r="N118" s="169"/>
      <c r="O118" s="169"/>
    </row>
    <row r="119" spans="3:15">
      <c r="C119" s="169"/>
      <c r="D119" s="169"/>
      <c r="E119" s="169"/>
      <c r="F119" s="169"/>
      <c r="G119" s="169"/>
      <c r="H119" s="169"/>
      <c r="I119" s="169"/>
      <c r="J119" s="169"/>
      <c r="K119" s="169"/>
      <c r="L119" s="169"/>
      <c r="M119" s="169"/>
      <c r="N119" s="169"/>
      <c r="O119" s="169"/>
    </row>
  </sheetData>
  <protectedRanges>
    <protectedRange sqref="F18:N18" name="نطاق1"/>
  </protectedRanges>
  <mergeCells count="51">
    <mergeCell ref="A26:B26"/>
    <mergeCell ref="R26:S26"/>
    <mergeCell ref="A27:B27"/>
    <mergeCell ref="R27:S27"/>
    <mergeCell ref="A28:B28"/>
    <mergeCell ref="R28:S28"/>
    <mergeCell ref="A23:B23"/>
    <mergeCell ref="R23:S23"/>
    <mergeCell ref="A24:B24"/>
    <mergeCell ref="R24:S24"/>
    <mergeCell ref="A25:B25"/>
    <mergeCell ref="R25:S25"/>
    <mergeCell ref="A20:B20"/>
    <mergeCell ref="R20:S20"/>
    <mergeCell ref="A21:B21"/>
    <mergeCell ref="R21:S21"/>
    <mergeCell ref="A22:B22"/>
    <mergeCell ref="R22:S22"/>
    <mergeCell ref="A12:A17"/>
    <mergeCell ref="S12:S17"/>
    <mergeCell ref="A18:B18"/>
    <mergeCell ref="R18:S18"/>
    <mergeCell ref="A19:B19"/>
    <mergeCell ref="R19:S19"/>
    <mergeCell ref="O5:Q5"/>
    <mergeCell ref="A9:B9"/>
    <mergeCell ref="R9:S9"/>
    <mergeCell ref="A10:B10"/>
    <mergeCell ref="R10:S10"/>
    <mergeCell ref="A8:B8"/>
    <mergeCell ref="A11:B11"/>
    <mergeCell ref="R11:S11"/>
    <mergeCell ref="K4:L4"/>
    <mergeCell ref="M4:N4"/>
    <mergeCell ref="O4:Q4"/>
    <mergeCell ref="R4:S7"/>
    <mergeCell ref="C5:D5"/>
    <mergeCell ref="E5:F5"/>
    <mergeCell ref="G5:H5"/>
    <mergeCell ref="I5:J5"/>
    <mergeCell ref="K5:L5"/>
    <mergeCell ref="M5:N5"/>
    <mergeCell ref="A4:B7"/>
    <mergeCell ref="C4:D4"/>
    <mergeCell ref="E4:F4"/>
    <mergeCell ref="G4:H4"/>
    <mergeCell ref="I4:J4"/>
    <mergeCell ref="A3:B3"/>
    <mergeCell ref="R3:S3"/>
    <mergeCell ref="A1:S1"/>
    <mergeCell ref="A2:S2"/>
  </mergeCells>
  <printOptions horizontalCentered="1"/>
  <pageMargins left="1" right="1" top="1" bottom="1" header="1" footer="1"/>
  <pageSetup paperSize="9" scale="80" firstPageNumber="50" orientation="landscape" useFirstPageNumber="1" verticalDpi="12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9" tint="-0.499984740745262"/>
  </sheetPr>
  <dimension ref="A1:T127"/>
  <sheetViews>
    <sheetView rightToLeft="1" view="pageBreakPreview" zoomScale="75" zoomScaleNormal="75" zoomScaleSheetLayoutView="75" workbookViewId="0">
      <selection activeCell="O4" sqref="O4:Q4"/>
    </sheetView>
  </sheetViews>
  <sheetFormatPr defaultRowHeight="12.75"/>
  <cols>
    <col min="1" max="1" width="3.85546875" style="82" customWidth="1"/>
    <col min="2" max="2" width="10.5703125" style="82" customWidth="1"/>
    <col min="3" max="14" width="8" style="82" customWidth="1"/>
    <col min="15" max="17" width="9.140625" style="82" customWidth="1"/>
    <col min="18" max="18" width="13.5703125" style="82" customWidth="1"/>
    <col min="19" max="19" width="4.5703125" style="82" customWidth="1"/>
    <col min="20" max="16384" width="9.140625" style="82"/>
  </cols>
  <sheetData>
    <row r="1" spans="1:20" ht="26.25" customHeight="1">
      <c r="A1" s="1205" t="s">
        <v>1235</v>
      </c>
      <c r="B1" s="1205"/>
      <c r="C1" s="1205"/>
      <c r="D1" s="1205"/>
      <c r="E1" s="1205"/>
      <c r="F1" s="1205"/>
      <c r="G1" s="1205"/>
      <c r="H1" s="1205"/>
      <c r="I1" s="1205"/>
      <c r="J1" s="1205"/>
      <c r="K1" s="1205"/>
      <c r="L1" s="1205"/>
      <c r="M1" s="1205"/>
      <c r="N1" s="1205"/>
      <c r="O1" s="1205"/>
      <c r="P1" s="1205"/>
      <c r="Q1" s="1205"/>
      <c r="R1" s="1205"/>
      <c r="S1" s="1205"/>
    </row>
    <row r="2" spans="1:20" ht="22.5" customHeight="1">
      <c r="A2" s="1206" t="s">
        <v>746</v>
      </c>
      <c r="B2" s="1206"/>
      <c r="C2" s="1206"/>
      <c r="D2" s="1206"/>
      <c r="E2" s="1206"/>
      <c r="F2" s="1206"/>
      <c r="G2" s="1206"/>
      <c r="H2" s="1206"/>
      <c r="I2" s="1206"/>
      <c r="J2" s="1206"/>
      <c r="K2" s="1206"/>
      <c r="L2" s="1206"/>
      <c r="M2" s="1206"/>
      <c r="N2" s="1206"/>
      <c r="O2" s="1206"/>
      <c r="P2" s="1206"/>
      <c r="Q2" s="1206"/>
      <c r="R2" s="1206"/>
      <c r="S2" s="1206"/>
    </row>
    <row r="3" spans="1:20" s="121" customFormat="1" ht="18.75" customHeight="1" thickBot="1">
      <c r="A3" s="1176" t="s">
        <v>1018</v>
      </c>
      <c r="B3" s="1176"/>
      <c r="C3" s="170"/>
      <c r="D3" s="170"/>
      <c r="E3" s="170"/>
      <c r="F3" s="170"/>
      <c r="G3" s="170"/>
      <c r="H3" s="170"/>
      <c r="I3" s="170"/>
      <c r="J3" s="170"/>
      <c r="K3" s="170"/>
      <c r="L3" s="170"/>
      <c r="M3" s="170"/>
      <c r="N3" s="170"/>
      <c r="O3" s="170"/>
      <c r="P3" s="170"/>
      <c r="Q3" s="289"/>
      <c r="R3" s="1154" t="s">
        <v>943</v>
      </c>
      <c r="S3" s="1154"/>
    </row>
    <row r="4" spans="1:20" ht="18" customHeight="1" thickTop="1">
      <c r="A4" s="1140" t="s">
        <v>40</v>
      </c>
      <c r="B4" s="1140"/>
      <c r="C4" s="1188" t="s">
        <v>93</v>
      </c>
      <c r="D4" s="1188"/>
      <c r="E4" s="1188" t="s">
        <v>98</v>
      </c>
      <c r="F4" s="1188"/>
      <c r="G4" s="1188" t="s">
        <v>95</v>
      </c>
      <c r="H4" s="1188"/>
      <c r="I4" s="1188" t="s">
        <v>96</v>
      </c>
      <c r="J4" s="1188"/>
      <c r="K4" s="1188" t="s">
        <v>97</v>
      </c>
      <c r="L4" s="1188"/>
      <c r="M4" s="1188" t="s">
        <v>31</v>
      </c>
      <c r="N4" s="1188"/>
      <c r="O4" s="1188" t="s">
        <v>1335</v>
      </c>
      <c r="P4" s="1188"/>
      <c r="Q4" s="1188"/>
      <c r="R4" s="1164" t="s">
        <v>168</v>
      </c>
      <c r="S4" s="1164"/>
    </row>
    <row r="5" spans="1:20" ht="20.25" customHeight="1">
      <c r="A5" s="1141"/>
      <c r="B5" s="1141"/>
      <c r="C5" s="1168" t="s">
        <v>233</v>
      </c>
      <c r="D5" s="1168"/>
      <c r="E5" s="1168" t="s">
        <v>234</v>
      </c>
      <c r="F5" s="1168"/>
      <c r="G5" s="1168" t="s">
        <v>235</v>
      </c>
      <c r="H5" s="1168"/>
      <c r="I5" s="1168" t="s">
        <v>236</v>
      </c>
      <c r="J5" s="1168"/>
      <c r="K5" s="1168" t="s">
        <v>232</v>
      </c>
      <c r="L5" s="1168"/>
      <c r="M5" s="1168" t="s">
        <v>239</v>
      </c>
      <c r="N5" s="1168"/>
      <c r="O5" s="379"/>
      <c r="P5" s="379" t="s">
        <v>169</v>
      </c>
      <c r="Q5" s="379"/>
      <c r="R5" s="1165"/>
      <c r="S5" s="1165"/>
    </row>
    <row r="6" spans="1:20" ht="17.25" customHeight="1">
      <c r="A6" s="1141"/>
      <c r="B6" s="1141"/>
      <c r="C6" s="728" t="s">
        <v>33</v>
      </c>
      <c r="D6" s="728" t="s">
        <v>34</v>
      </c>
      <c r="E6" s="728" t="s">
        <v>33</v>
      </c>
      <c r="F6" s="728" t="s">
        <v>34</v>
      </c>
      <c r="G6" s="728" t="s">
        <v>33</v>
      </c>
      <c r="H6" s="728" t="s">
        <v>34</v>
      </c>
      <c r="I6" s="728" t="s">
        <v>33</v>
      </c>
      <c r="J6" s="728" t="s">
        <v>34</v>
      </c>
      <c r="K6" s="728" t="s">
        <v>33</v>
      </c>
      <c r="L6" s="728" t="s">
        <v>34</v>
      </c>
      <c r="M6" s="728" t="s">
        <v>33</v>
      </c>
      <c r="N6" s="728" t="s">
        <v>34</v>
      </c>
      <c r="O6" s="728" t="s">
        <v>33</v>
      </c>
      <c r="P6" s="728" t="s">
        <v>34</v>
      </c>
      <c r="Q6" s="1031" t="s">
        <v>35</v>
      </c>
      <c r="R6" s="1165"/>
      <c r="S6" s="1165"/>
    </row>
    <row r="7" spans="1:20" ht="18" customHeight="1" thickBot="1">
      <c r="A7" s="1142"/>
      <c r="B7" s="1142"/>
      <c r="C7" s="731" t="s">
        <v>173</v>
      </c>
      <c r="D7" s="731" t="s">
        <v>172</v>
      </c>
      <c r="E7" s="731" t="s">
        <v>173</v>
      </c>
      <c r="F7" s="731" t="s">
        <v>172</v>
      </c>
      <c r="G7" s="731" t="s">
        <v>173</v>
      </c>
      <c r="H7" s="731" t="s">
        <v>172</v>
      </c>
      <c r="I7" s="731" t="s">
        <v>173</v>
      </c>
      <c r="J7" s="731" t="s">
        <v>172</v>
      </c>
      <c r="K7" s="731" t="s">
        <v>173</v>
      </c>
      <c r="L7" s="731" t="s">
        <v>172</v>
      </c>
      <c r="M7" s="731" t="s">
        <v>173</v>
      </c>
      <c r="N7" s="731" t="s">
        <v>172</v>
      </c>
      <c r="O7" s="731" t="s">
        <v>173</v>
      </c>
      <c r="P7" s="731" t="s">
        <v>172</v>
      </c>
      <c r="Q7" s="731" t="s">
        <v>169</v>
      </c>
      <c r="R7" s="1166"/>
      <c r="S7" s="1166"/>
    </row>
    <row r="8" spans="1:20" ht="20.100000000000001" customHeight="1">
      <c r="A8" s="1183" t="s">
        <v>52</v>
      </c>
      <c r="B8" s="1183"/>
      <c r="C8" s="725">
        <v>1928</v>
      </c>
      <c r="D8" s="725">
        <v>1293</v>
      </c>
      <c r="E8" s="725">
        <v>1013</v>
      </c>
      <c r="F8" s="725">
        <v>817</v>
      </c>
      <c r="G8" s="725">
        <v>808</v>
      </c>
      <c r="H8" s="725">
        <v>750</v>
      </c>
      <c r="I8" s="725">
        <v>936</v>
      </c>
      <c r="J8" s="725">
        <v>904</v>
      </c>
      <c r="K8" s="725">
        <v>1825</v>
      </c>
      <c r="L8" s="725">
        <v>1770</v>
      </c>
      <c r="M8" s="725">
        <v>2002</v>
      </c>
      <c r="N8" s="725">
        <v>1449</v>
      </c>
      <c r="O8" s="725">
        <f>SUM(C8,E8,G8,I8,K8,M8)</f>
        <v>8512</v>
      </c>
      <c r="P8" s="725">
        <f>SUM(D8,F8,H8,J8,L8,N8)</f>
        <v>6983</v>
      </c>
      <c r="Q8" s="725">
        <f>SUM(O8:P8)</f>
        <v>15495</v>
      </c>
      <c r="R8" s="1216" t="s">
        <v>583</v>
      </c>
      <c r="S8" s="1216"/>
    </row>
    <row r="9" spans="1:20" ht="20.100000000000001" customHeight="1">
      <c r="A9" s="1170" t="s">
        <v>53</v>
      </c>
      <c r="B9" s="1170"/>
      <c r="C9" s="726">
        <v>365</v>
      </c>
      <c r="D9" s="726">
        <v>313</v>
      </c>
      <c r="E9" s="726">
        <v>242</v>
      </c>
      <c r="F9" s="726">
        <v>240</v>
      </c>
      <c r="G9" s="726">
        <v>212</v>
      </c>
      <c r="H9" s="726">
        <v>230</v>
      </c>
      <c r="I9" s="726">
        <v>266</v>
      </c>
      <c r="J9" s="726">
        <v>271</v>
      </c>
      <c r="K9" s="726">
        <v>340</v>
      </c>
      <c r="L9" s="726">
        <v>379</v>
      </c>
      <c r="M9" s="726">
        <v>250</v>
      </c>
      <c r="N9" s="726">
        <v>184</v>
      </c>
      <c r="O9" s="725">
        <f t="shared" ref="O9:O27" si="0">SUM(C9,E9,G9,I9,K9,M9)</f>
        <v>1675</v>
      </c>
      <c r="P9" s="725">
        <f t="shared" ref="P9:P27" si="1">SUM(D9,F9,H9,J9,L9,N9)</f>
        <v>1617</v>
      </c>
      <c r="Q9" s="725">
        <f t="shared" ref="Q9:Q27" si="2">SUM(O9:P9)</f>
        <v>3292</v>
      </c>
      <c r="R9" s="1159" t="s">
        <v>284</v>
      </c>
      <c r="S9" s="1159"/>
      <c r="T9" s="171"/>
    </row>
    <row r="10" spans="1:20" ht="20.100000000000001" customHeight="1">
      <c r="A10" s="1170" t="s">
        <v>54</v>
      </c>
      <c r="B10" s="1170"/>
      <c r="C10" s="726">
        <v>365</v>
      </c>
      <c r="D10" s="726">
        <v>448</v>
      </c>
      <c r="E10" s="726">
        <v>198</v>
      </c>
      <c r="F10" s="726">
        <v>304</v>
      </c>
      <c r="G10" s="726">
        <v>185</v>
      </c>
      <c r="H10" s="726">
        <v>287</v>
      </c>
      <c r="I10" s="726">
        <v>211</v>
      </c>
      <c r="J10" s="726">
        <v>315</v>
      </c>
      <c r="K10" s="726">
        <v>385</v>
      </c>
      <c r="L10" s="726">
        <v>477</v>
      </c>
      <c r="M10" s="726">
        <v>214</v>
      </c>
      <c r="N10" s="726">
        <v>221</v>
      </c>
      <c r="O10" s="725">
        <f t="shared" si="0"/>
        <v>1558</v>
      </c>
      <c r="P10" s="725">
        <f t="shared" si="1"/>
        <v>2052</v>
      </c>
      <c r="Q10" s="725">
        <f t="shared" si="2"/>
        <v>3610</v>
      </c>
      <c r="R10" s="1178" t="s">
        <v>175</v>
      </c>
      <c r="S10" s="1178"/>
      <c r="T10" s="171"/>
    </row>
    <row r="11" spans="1:20" ht="20.100000000000001" customHeight="1">
      <c r="A11" s="1170" t="s">
        <v>55</v>
      </c>
      <c r="B11" s="1170"/>
      <c r="C11" s="726">
        <v>115</v>
      </c>
      <c r="D11" s="726">
        <v>91</v>
      </c>
      <c r="E11" s="726">
        <v>71</v>
      </c>
      <c r="F11" s="726">
        <v>68</v>
      </c>
      <c r="G11" s="726">
        <v>80</v>
      </c>
      <c r="H11" s="726">
        <v>70</v>
      </c>
      <c r="I11" s="726">
        <v>99</v>
      </c>
      <c r="J11" s="726">
        <v>70</v>
      </c>
      <c r="K11" s="726">
        <v>228</v>
      </c>
      <c r="L11" s="726">
        <v>234</v>
      </c>
      <c r="M11" s="726">
        <v>86</v>
      </c>
      <c r="N11" s="726">
        <v>122</v>
      </c>
      <c r="O11" s="725">
        <f t="shared" si="0"/>
        <v>679</v>
      </c>
      <c r="P11" s="725">
        <f t="shared" si="1"/>
        <v>655</v>
      </c>
      <c r="Q11" s="725">
        <f t="shared" si="2"/>
        <v>1334</v>
      </c>
      <c r="R11" s="1178" t="s">
        <v>676</v>
      </c>
      <c r="S11" s="1178"/>
      <c r="T11" s="171"/>
    </row>
    <row r="12" spans="1:20" ht="20.100000000000001" customHeight="1">
      <c r="A12" s="1189" t="s">
        <v>283</v>
      </c>
      <c r="B12" s="186" t="s">
        <v>270</v>
      </c>
      <c r="C12" s="726">
        <v>482</v>
      </c>
      <c r="D12" s="726">
        <v>300</v>
      </c>
      <c r="E12" s="726">
        <v>366</v>
      </c>
      <c r="F12" s="726">
        <v>194</v>
      </c>
      <c r="G12" s="726">
        <v>295</v>
      </c>
      <c r="H12" s="726">
        <v>164</v>
      </c>
      <c r="I12" s="726">
        <v>378</v>
      </c>
      <c r="J12" s="726">
        <v>267</v>
      </c>
      <c r="K12" s="726">
        <v>629</v>
      </c>
      <c r="L12" s="726">
        <v>532</v>
      </c>
      <c r="M12" s="726">
        <v>288</v>
      </c>
      <c r="N12" s="726">
        <v>279</v>
      </c>
      <c r="O12" s="725">
        <f t="shared" si="0"/>
        <v>2438</v>
      </c>
      <c r="P12" s="725">
        <f t="shared" si="1"/>
        <v>1736</v>
      </c>
      <c r="Q12" s="725">
        <f t="shared" si="2"/>
        <v>4174</v>
      </c>
      <c r="R12" s="399" t="s">
        <v>288</v>
      </c>
      <c r="S12" s="1220" t="s">
        <v>167</v>
      </c>
      <c r="T12" s="171"/>
    </row>
    <row r="13" spans="1:20" ht="20.100000000000001" customHeight="1">
      <c r="A13" s="1189"/>
      <c r="B13" s="186" t="s">
        <v>271</v>
      </c>
      <c r="C13" s="726">
        <v>979</v>
      </c>
      <c r="D13" s="726">
        <v>802</v>
      </c>
      <c r="E13" s="726">
        <v>730</v>
      </c>
      <c r="F13" s="726">
        <v>565</v>
      </c>
      <c r="G13" s="726">
        <v>740</v>
      </c>
      <c r="H13" s="726">
        <v>561</v>
      </c>
      <c r="I13" s="726">
        <v>874</v>
      </c>
      <c r="J13" s="726">
        <v>777</v>
      </c>
      <c r="K13" s="726">
        <v>1552</v>
      </c>
      <c r="L13" s="726">
        <v>1521</v>
      </c>
      <c r="M13" s="726">
        <v>853</v>
      </c>
      <c r="N13" s="726">
        <v>807</v>
      </c>
      <c r="O13" s="725">
        <f t="shared" si="0"/>
        <v>5728</v>
      </c>
      <c r="P13" s="725">
        <f t="shared" si="1"/>
        <v>5033</v>
      </c>
      <c r="Q13" s="725">
        <f t="shared" si="2"/>
        <v>10761</v>
      </c>
      <c r="R13" s="399" t="s">
        <v>289</v>
      </c>
      <c r="S13" s="1220"/>
      <c r="T13" s="171"/>
    </row>
    <row r="14" spans="1:20" ht="20.100000000000001" customHeight="1">
      <c r="A14" s="1189"/>
      <c r="B14" s="186" t="s">
        <v>272</v>
      </c>
      <c r="C14" s="726">
        <v>426</v>
      </c>
      <c r="D14" s="726">
        <v>354</v>
      </c>
      <c r="E14" s="726">
        <v>194</v>
      </c>
      <c r="F14" s="726">
        <v>179</v>
      </c>
      <c r="G14" s="726">
        <v>210</v>
      </c>
      <c r="H14" s="726">
        <v>181</v>
      </c>
      <c r="I14" s="726">
        <v>288</v>
      </c>
      <c r="J14" s="726">
        <v>327</v>
      </c>
      <c r="K14" s="726">
        <v>648</v>
      </c>
      <c r="L14" s="726">
        <v>607</v>
      </c>
      <c r="M14" s="726">
        <v>318</v>
      </c>
      <c r="N14" s="726">
        <v>321</v>
      </c>
      <c r="O14" s="725">
        <f t="shared" si="0"/>
        <v>2084</v>
      </c>
      <c r="P14" s="725">
        <f t="shared" si="1"/>
        <v>1969</v>
      </c>
      <c r="Q14" s="725">
        <f t="shared" si="2"/>
        <v>4053</v>
      </c>
      <c r="R14" s="399" t="s">
        <v>290</v>
      </c>
      <c r="S14" s="1220"/>
      <c r="T14" s="171"/>
    </row>
    <row r="15" spans="1:20" ht="20.100000000000001" customHeight="1">
      <c r="A15" s="1189"/>
      <c r="B15" s="186" t="s">
        <v>267</v>
      </c>
      <c r="C15" s="726">
        <v>255</v>
      </c>
      <c r="D15" s="726">
        <v>219</v>
      </c>
      <c r="E15" s="726">
        <v>187</v>
      </c>
      <c r="F15" s="726">
        <v>172</v>
      </c>
      <c r="G15" s="726">
        <v>172</v>
      </c>
      <c r="H15" s="726">
        <v>177</v>
      </c>
      <c r="I15" s="726">
        <v>206</v>
      </c>
      <c r="J15" s="726">
        <v>232</v>
      </c>
      <c r="K15" s="726">
        <v>452</v>
      </c>
      <c r="L15" s="726">
        <v>406</v>
      </c>
      <c r="M15" s="726">
        <v>215</v>
      </c>
      <c r="N15" s="726">
        <v>266</v>
      </c>
      <c r="O15" s="725">
        <f t="shared" si="0"/>
        <v>1487</v>
      </c>
      <c r="P15" s="725">
        <f t="shared" si="1"/>
        <v>1472</v>
      </c>
      <c r="Q15" s="725">
        <f t="shared" si="2"/>
        <v>2959</v>
      </c>
      <c r="R15" s="399" t="s">
        <v>291</v>
      </c>
      <c r="S15" s="1220"/>
      <c r="T15" s="171"/>
    </row>
    <row r="16" spans="1:20" ht="20.100000000000001" customHeight="1">
      <c r="A16" s="1189"/>
      <c r="B16" s="186" t="s">
        <v>268</v>
      </c>
      <c r="C16" s="726">
        <v>453</v>
      </c>
      <c r="D16" s="726">
        <v>450</v>
      </c>
      <c r="E16" s="726">
        <v>312</v>
      </c>
      <c r="F16" s="726">
        <v>381</v>
      </c>
      <c r="G16" s="726">
        <v>329</v>
      </c>
      <c r="H16" s="726">
        <v>348</v>
      </c>
      <c r="I16" s="726">
        <v>454</v>
      </c>
      <c r="J16" s="726">
        <v>480</v>
      </c>
      <c r="K16" s="726">
        <v>827</v>
      </c>
      <c r="L16" s="726">
        <v>849</v>
      </c>
      <c r="M16" s="726">
        <v>694</v>
      </c>
      <c r="N16" s="726">
        <v>712</v>
      </c>
      <c r="O16" s="725">
        <f t="shared" si="0"/>
        <v>3069</v>
      </c>
      <c r="P16" s="725">
        <f t="shared" si="1"/>
        <v>3220</v>
      </c>
      <c r="Q16" s="725">
        <f t="shared" si="2"/>
        <v>6289</v>
      </c>
      <c r="R16" s="399" t="s">
        <v>292</v>
      </c>
      <c r="S16" s="1220"/>
      <c r="T16" s="171"/>
    </row>
    <row r="17" spans="1:20" ht="20.100000000000001" customHeight="1">
      <c r="A17" s="1189"/>
      <c r="B17" s="186" t="s">
        <v>269</v>
      </c>
      <c r="C17" s="726">
        <v>448</v>
      </c>
      <c r="D17" s="726">
        <v>235</v>
      </c>
      <c r="E17" s="726">
        <v>314</v>
      </c>
      <c r="F17" s="726">
        <v>183</v>
      </c>
      <c r="G17" s="726">
        <v>360</v>
      </c>
      <c r="H17" s="726">
        <v>192</v>
      </c>
      <c r="I17" s="726">
        <v>430</v>
      </c>
      <c r="J17" s="726">
        <v>303</v>
      </c>
      <c r="K17" s="726">
        <v>681</v>
      </c>
      <c r="L17" s="726">
        <v>508</v>
      </c>
      <c r="M17" s="726">
        <v>358</v>
      </c>
      <c r="N17" s="726">
        <v>340</v>
      </c>
      <c r="O17" s="725">
        <f t="shared" si="0"/>
        <v>2591</v>
      </c>
      <c r="P17" s="725">
        <f t="shared" si="1"/>
        <v>1761</v>
      </c>
      <c r="Q17" s="725">
        <f t="shared" si="2"/>
        <v>4352</v>
      </c>
      <c r="R17" s="399" t="s">
        <v>293</v>
      </c>
      <c r="S17" s="1220"/>
      <c r="T17" s="171"/>
    </row>
    <row r="18" spans="1:20" ht="20.100000000000001" customHeight="1">
      <c r="A18" s="1170" t="s">
        <v>63</v>
      </c>
      <c r="B18" s="1170"/>
      <c r="C18" s="726">
        <v>761</v>
      </c>
      <c r="D18" s="726">
        <v>778</v>
      </c>
      <c r="E18" s="726">
        <v>476</v>
      </c>
      <c r="F18" s="726">
        <v>450</v>
      </c>
      <c r="G18" s="726">
        <v>456</v>
      </c>
      <c r="H18" s="726">
        <v>460</v>
      </c>
      <c r="I18" s="86">
        <v>411</v>
      </c>
      <c r="J18" s="726">
        <v>427</v>
      </c>
      <c r="K18" s="726">
        <v>547</v>
      </c>
      <c r="L18" s="86">
        <v>601</v>
      </c>
      <c r="M18" s="726">
        <v>338</v>
      </c>
      <c r="N18" s="726">
        <v>372</v>
      </c>
      <c r="O18" s="725">
        <f t="shared" si="0"/>
        <v>2989</v>
      </c>
      <c r="P18" s="725">
        <f t="shared" si="1"/>
        <v>3088</v>
      </c>
      <c r="Q18" s="725">
        <f t="shared" si="2"/>
        <v>6077</v>
      </c>
      <c r="R18" s="1178" t="s">
        <v>297</v>
      </c>
      <c r="S18" s="1178"/>
      <c r="T18" s="171"/>
    </row>
    <row r="19" spans="1:20" ht="20.100000000000001" customHeight="1">
      <c r="A19" s="1170" t="s">
        <v>64</v>
      </c>
      <c r="B19" s="1170"/>
      <c r="C19" s="726">
        <v>1255</v>
      </c>
      <c r="D19" s="726">
        <v>1267</v>
      </c>
      <c r="E19" s="726">
        <v>1065</v>
      </c>
      <c r="F19" s="726">
        <v>1279</v>
      </c>
      <c r="G19" s="726">
        <v>1131</v>
      </c>
      <c r="H19" s="726">
        <v>1316</v>
      </c>
      <c r="I19" s="726">
        <v>1417</v>
      </c>
      <c r="J19" s="726">
        <v>1761</v>
      </c>
      <c r="K19" s="726">
        <v>1851</v>
      </c>
      <c r="L19" s="726">
        <v>2976</v>
      </c>
      <c r="M19" s="726">
        <v>471</v>
      </c>
      <c r="N19" s="726">
        <v>916</v>
      </c>
      <c r="O19" s="725">
        <f t="shared" si="0"/>
        <v>7190</v>
      </c>
      <c r="P19" s="725">
        <f t="shared" si="1"/>
        <v>9515</v>
      </c>
      <c r="Q19" s="725">
        <f t="shared" si="2"/>
        <v>16705</v>
      </c>
      <c r="R19" s="1178" t="s">
        <v>177</v>
      </c>
      <c r="S19" s="1178"/>
      <c r="T19" s="171"/>
    </row>
    <row r="20" spans="1:20" ht="20.100000000000001" customHeight="1">
      <c r="A20" s="1170" t="s">
        <v>65</v>
      </c>
      <c r="B20" s="1170"/>
      <c r="C20" s="726">
        <v>435</v>
      </c>
      <c r="D20" s="726">
        <v>409</v>
      </c>
      <c r="E20" s="726">
        <v>295</v>
      </c>
      <c r="F20" s="726">
        <v>343</v>
      </c>
      <c r="G20" s="726">
        <v>328</v>
      </c>
      <c r="H20" s="726">
        <v>348</v>
      </c>
      <c r="I20" s="726">
        <v>484</v>
      </c>
      <c r="J20" s="726">
        <v>564</v>
      </c>
      <c r="K20" s="726">
        <v>875</v>
      </c>
      <c r="L20" s="726">
        <v>1094</v>
      </c>
      <c r="M20" s="726">
        <v>407</v>
      </c>
      <c r="N20" s="726">
        <v>530</v>
      </c>
      <c r="O20" s="725">
        <f t="shared" si="0"/>
        <v>2824</v>
      </c>
      <c r="P20" s="725">
        <f t="shared" si="1"/>
        <v>3288</v>
      </c>
      <c r="Q20" s="725">
        <f t="shared" si="2"/>
        <v>6112</v>
      </c>
      <c r="R20" s="1178" t="s">
        <v>178</v>
      </c>
      <c r="S20" s="1178"/>
      <c r="T20" s="171"/>
    </row>
    <row r="21" spans="1:20" ht="20.100000000000001" customHeight="1">
      <c r="A21" s="1170" t="s">
        <v>66</v>
      </c>
      <c r="B21" s="1170"/>
      <c r="C21" s="726">
        <v>1012</v>
      </c>
      <c r="D21" s="726">
        <v>796</v>
      </c>
      <c r="E21" s="726">
        <v>516</v>
      </c>
      <c r="F21" s="726">
        <v>394</v>
      </c>
      <c r="G21" s="726">
        <v>533</v>
      </c>
      <c r="H21" s="726">
        <v>384</v>
      </c>
      <c r="I21" s="726">
        <v>720</v>
      </c>
      <c r="J21" s="726">
        <v>506</v>
      </c>
      <c r="K21" s="726">
        <v>1079</v>
      </c>
      <c r="L21" s="726">
        <v>892</v>
      </c>
      <c r="M21" s="726">
        <v>780</v>
      </c>
      <c r="N21" s="726">
        <v>694</v>
      </c>
      <c r="O21" s="725">
        <f t="shared" si="0"/>
        <v>4640</v>
      </c>
      <c r="P21" s="725">
        <f t="shared" si="1"/>
        <v>3666</v>
      </c>
      <c r="Q21" s="725">
        <f t="shared" si="2"/>
        <v>8306</v>
      </c>
      <c r="R21" s="1178" t="s">
        <v>285</v>
      </c>
      <c r="S21" s="1178"/>
      <c r="T21" s="171"/>
    </row>
    <row r="22" spans="1:20" ht="20.100000000000001" customHeight="1">
      <c r="A22" s="1170" t="s">
        <v>133</v>
      </c>
      <c r="B22" s="1170"/>
      <c r="C22" s="726">
        <v>354</v>
      </c>
      <c r="D22" s="726">
        <v>253</v>
      </c>
      <c r="E22" s="726">
        <v>224</v>
      </c>
      <c r="F22" s="726">
        <v>175</v>
      </c>
      <c r="G22" s="726">
        <v>238</v>
      </c>
      <c r="H22" s="726">
        <v>183</v>
      </c>
      <c r="I22" s="726">
        <v>352</v>
      </c>
      <c r="J22" s="726">
        <v>281</v>
      </c>
      <c r="K22" s="726">
        <v>530</v>
      </c>
      <c r="L22" s="726">
        <v>534</v>
      </c>
      <c r="M22" s="726">
        <v>223</v>
      </c>
      <c r="N22" s="726">
        <v>218</v>
      </c>
      <c r="O22" s="725">
        <f t="shared" si="0"/>
        <v>1921</v>
      </c>
      <c r="P22" s="725">
        <f t="shared" si="1"/>
        <v>1644</v>
      </c>
      <c r="Q22" s="725">
        <f t="shared" si="2"/>
        <v>3565</v>
      </c>
      <c r="R22" s="1178" t="s">
        <v>853</v>
      </c>
      <c r="S22" s="1178"/>
      <c r="T22" s="171"/>
    </row>
    <row r="23" spans="1:20" ht="20.100000000000001" customHeight="1">
      <c r="A23" s="1170" t="s">
        <v>68</v>
      </c>
      <c r="B23" s="1170"/>
      <c r="C23" s="726">
        <v>231</v>
      </c>
      <c r="D23" s="726">
        <v>158</v>
      </c>
      <c r="E23" s="726">
        <v>126</v>
      </c>
      <c r="F23" s="726">
        <v>91</v>
      </c>
      <c r="G23" s="726">
        <v>152</v>
      </c>
      <c r="H23" s="726">
        <v>119</v>
      </c>
      <c r="I23" s="726">
        <v>211</v>
      </c>
      <c r="J23" s="726">
        <v>247</v>
      </c>
      <c r="K23" s="726">
        <v>452</v>
      </c>
      <c r="L23" s="726">
        <v>478</v>
      </c>
      <c r="M23" s="726">
        <v>191</v>
      </c>
      <c r="N23" s="726">
        <v>263</v>
      </c>
      <c r="O23" s="725">
        <f t="shared" si="0"/>
        <v>1363</v>
      </c>
      <c r="P23" s="725">
        <f t="shared" si="1"/>
        <v>1356</v>
      </c>
      <c r="Q23" s="725">
        <f t="shared" si="2"/>
        <v>2719</v>
      </c>
      <c r="R23" s="1178" t="s">
        <v>287</v>
      </c>
      <c r="S23" s="1178"/>
      <c r="T23" s="171"/>
    </row>
    <row r="24" spans="1:20" ht="20.100000000000001" customHeight="1">
      <c r="A24" s="1170" t="s">
        <v>69</v>
      </c>
      <c r="B24" s="1170"/>
      <c r="C24" s="726">
        <v>819</v>
      </c>
      <c r="D24" s="726">
        <v>620</v>
      </c>
      <c r="E24" s="726">
        <v>409</v>
      </c>
      <c r="F24" s="726">
        <v>377</v>
      </c>
      <c r="G24" s="726">
        <v>416</v>
      </c>
      <c r="H24" s="726">
        <v>368</v>
      </c>
      <c r="I24" s="726">
        <v>605</v>
      </c>
      <c r="J24" s="726">
        <v>509</v>
      </c>
      <c r="K24" s="726">
        <v>1038</v>
      </c>
      <c r="L24" s="726">
        <v>999</v>
      </c>
      <c r="M24" s="726">
        <v>396</v>
      </c>
      <c r="N24" s="726">
        <v>418</v>
      </c>
      <c r="O24" s="725">
        <f t="shared" si="0"/>
        <v>3683</v>
      </c>
      <c r="P24" s="725">
        <f t="shared" si="1"/>
        <v>3291</v>
      </c>
      <c r="Q24" s="725">
        <f t="shared" si="2"/>
        <v>6974</v>
      </c>
      <c r="R24" s="1178" t="s">
        <v>182</v>
      </c>
      <c r="S24" s="1178"/>
      <c r="T24" s="171"/>
    </row>
    <row r="25" spans="1:20" ht="20.100000000000001" customHeight="1">
      <c r="A25" s="1170" t="s">
        <v>70</v>
      </c>
      <c r="B25" s="1170"/>
      <c r="C25" s="726">
        <v>880</v>
      </c>
      <c r="D25" s="726">
        <v>694</v>
      </c>
      <c r="E25" s="726">
        <v>460</v>
      </c>
      <c r="F25" s="726">
        <v>475</v>
      </c>
      <c r="G25" s="726">
        <v>438</v>
      </c>
      <c r="H25" s="726">
        <v>426</v>
      </c>
      <c r="I25" s="726">
        <v>565</v>
      </c>
      <c r="J25" s="726">
        <v>566</v>
      </c>
      <c r="K25" s="726">
        <v>916</v>
      </c>
      <c r="L25" s="726">
        <v>858</v>
      </c>
      <c r="M25" s="726">
        <v>452</v>
      </c>
      <c r="N25" s="726">
        <v>471</v>
      </c>
      <c r="O25" s="725">
        <f t="shared" si="0"/>
        <v>3711</v>
      </c>
      <c r="P25" s="725">
        <f t="shared" si="1"/>
        <v>3490</v>
      </c>
      <c r="Q25" s="725">
        <f t="shared" si="2"/>
        <v>7201</v>
      </c>
      <c r="R25" s="1178" t="s">
        <v>183</v>
      </c>
      <c r="S25" s="1178"/>
      <c r="T25" s="171"/>
    </row>
    <row r="26" spans="1:20" ht="20.100000000000001" customHeight="1">
      <c r="A26" s="1170" t="s">
        <v>71</v>
      </c>
      <c r="B26" s="1170"/>
      <c r="C26" s="726">
        <v>488</v>
      </c>
      <c r="D26" s="726">
        <v>373</v>
      </c>
      <c r="E26" s="726">
        <v>295</v>
      </c>
      <c r="F26" s="726">
        <v>325</v>
      </c>
      <c r="G26" s="726">
        <v>301</v>
      </c>
      <c r="H26" s="726">
        <v>272</v>
      </c>
      <c r="I26" s="726">
        <v>361</v>
      </c>
      <c r="J26" s="726">
        <v>336</v>
      </c>
      <c r="K26" s="726">
        <v>535</v>
      </c>
      <c r="L26" s="726">
        <v>540</v>
      </c>
      <c r="M26" s="726">
        <v>95</v>
      </c>
      <c r="N26" s="726">
        <v>141</v>
      </c>
      <c r="O26" s="725">
        <f t="shared" si="0"/>
        <v>2075</v>
      </c>
      <c r="P26" s="725">
        <f t="shared" si="1"/>
        <v>1987</v>
      </c>
      <c r="Q26" s="725">
        <f t="shared" si="2"/>
        <v>4062</v>
      </c>
      <c r="R26" s="1178" t="s">
        <v>671</v>
      </c>
      <c r="S26" s="1178"/>
      <c r="T26" s="171"/>
    </row>
    <row r="27" spans="1:20" ht="20.100000000000001" customHeight="1" thickBot="1">
      <c r="A27" s="1191" t="s">
        <v>72</v>
      </c>
      <c r="B27" s="1191"/>
      <c r="C27" s="728">
        <v>1069</v>
      </c>
      <c r="D27" s="728">
        <v>828</v>
      </c>
      <c r="E27" s="728">
        <v>673</v>
      </c>
      <c r="F27" s="728">
        <v>538</v>
      </c>
      <c r="G27" s="728">
        <v>673</v>
      </c>
      <c r="H27" s="728">
        <v>522</v>
      </c>
      <c r="I27" s="728">
        <v>955</v>
      </c>
      <c r="J27" s="728">
        <v>756</v>
      </c>
      <c r="K27" s="728">
        <v>1725</v>
      </c>
      <c r="L27" s="728">
        <v>1317</v>
      </c>
      <c r="M27" s="728">
        <v>634</v>
      </c>
      <c r="N27" s="728">
        <v>459</v>
      </c>
      <c r="O27" s="728">
        <f t="shared" si="0"/>
        <v>5729</v>
      </c>
      <c r="P27" s="728">
        <f t="shared" si="1"/>
        <v>4420</v>
      </c>
      <c r="Q27" s="728">
        <f t="shared" si="2"/>
        <v>10149</v>
      </c>
      <c r="R27" s="1267" t="s">
        <v>327</v>
      </c>
      <c r="S27" s="1267"/>
      <c r="T27" s="171"/>
    </row>
    <row r="28" spans="1:20" ht="20.100000000000001" customHeight="1" thickBot="1">
      <c r="A28" s="1174" t="s">
        <v>32</v>
      </c>
      <c r="B28" s="1174"/>
      <c r="C28" s="733">
        <f>SUM(C8:C27)</f>
        <v>13120</v>
      </c>
      <c r="D28" s="733">
        <f t="shared" ref="D28:Q28" si="3">SUM(D8:D27)</f>
        <v>10681</v>
      </c>
      <c r="E28" s="733">
        <f t="shared" si="3"/>
        <v>8166</v>
      </c>
      <c r="F28" s="733">
        <f t="shared" si="3"/>
        <v>7550</v>
      </c>
      <c r="G28" s="733">
        <f t="shared" si="3"/>
        <v>8057</v>
      </c>
      <c r="H28" s="733">
        <f t="shared" si="3"/>
        <v>7358</v>
      </c>
      <c r="I28" s="733">
        <f t="shared" si="3"/>
        <v>10223</v>
      </c>
      <c r="J28" s="733">
        <f t="shared" si="3"/>
        <v>9899</v>
      </c>
      <c r="K28" s="733">
        <f t="shared" si="3"/>
        <v>17115</v>
      </c>
      <c r="L28" s="733">
        <f t="shared" si="3"/>
        <v>17572</v>
      </c>
      <c r="M28" s="733">
        <f t="shared" si="3"/>
        <v>9265</v>
      </c>
      <c r="N28" s="733">
        <f t="shared" si="3"/>
        <v>9183</v>
      </c>
      <c r="O28" s="733">
        <f t="shared" si="3"/>
        <v>65946</v>
      </c>
      <c r="P28" s="733">
        <f t="shared" si="3"/>
        <v>62243</v>
      </c>
      <c r="Q28" s="733">
        <f t="shared" si="3"/>
        <v>128189</v>
      </c>
      <c r="R28" s="1360" t="s">
        <v>169</v>
      </c>
      <c r="S28" s="1360"/>
    </row>
    <row r="29" spans="1:20" ht="13.5" thickTop="1">
      <c r="C29" s="336"/>
      <c r="D29" s="336"/>
      <c r="E29" s="336"/>
      <c r="F29" s="336"/>
      <c r="G29" s="336"/>
      <c r="H29" s="336"/>
      <c r="I29" s="336"/>
      <c r="J29" s="336"/>
      <c r="K29" s="336"/>
      <c r="L29" s="336"/>
      <c r="M29" s="336"/>
      <c r="N29" s="336"/>
      <c r="O29" s="336"/>
      <c r="P29" s="336"/>
      <c r="Q29" s="336"/>
      <c r="R29" s="332"/>
      <c r="S29" s="332"/>
    </row>
    <row r="30" spans="1:20">
      <c r="C30" s="336"/>
      <c r="D30" s="336"/>
      <c r="E30" s="336"/>
      <c r="F30" s="336"/>
      <c r="G30" s="336"/>
      <c r="H30" s="336"/>
      <c r="I30" s="336"/>
      <c r="J30" s="336"/>
      <c r="K30" s="336"/>
      <c r="L30" s="336"/>
      <c r="M30" s="336"/>
      <c r="N30" s="336"/>
      <c r="O30" s="336"/>
      <c r="P30" s="336"/>
      <c r="Q30" s="336"/>
      <c r="R30" s="332"/>
      <c r="S30" s="332"/>
    </row>
    <row r="31" spans="1:20">
      <c r="C31" s="336"/>
      <c r="D31" s="336"/>
      <c r="E31" s="336"/>
      <c r="F31" s="336"/>
      <c r="G31" s="336"/>
      <c r="H31" s="336"/>
      <c r="I31" s="336"/>
      <c r="J31" s="336"/>
      <c r="K31" s="336"/>
      <c r="L31" s="336"/>
      <c r="M31" s="336"/>
      <c r="N31" s="336"/>
      <c r="O31" s="336"/>
      <c r="P31" s="336"/>
      <c r="Q31" s="336"/>
      <c r="R31" s="332"/>
      <c r="S31" s="332"/>
    </row>
    <row r="32" spans="1:20">
      <c r="C32" s="336"/>
      <c r="D32" s="336"/>
      <c r="E32" s="336"/>
      <c r="F32" s="336"/>
      <c r="G32" s="336"/>
      <c r="H32" s="336"/>
      <c r="I32" s="336"/>
      <c r="J32" s="336"/>
      <c r="K32" s="336"/>
      <c r="L32" s="336"/>
      <c r="M32" s="336"/>
      <c r="N32" s="336"/>
      <c r="O32" s="336"/>
      <c r="P32" s="336"/>
      <c r="Q32" s="336"/>
      <c r="R32" s="332"/>
      <c r="S32" s="332"/>
    </row>
    <row r="33" spans="3:19">
      <c r="C33" s="336"/>
      <c r="D33" s="336"/>
      <c r="E33" s="336"/>
      <c r="F33" s="336"/>
      <c r="G33" s="336"/>
      <c r="H33" s="336"/>
      <c r="I33" s="336"/>
      <c r="J33" s="336"/>
      <c r="K33" s="336"/>
      <c r="L33" s="336"/>
      <c r="M33" s="336"/>
      <c r="N33" s="336"/>
      <c r="O33" s="336"/>
      <c r="P33" s="336"/>
      <c r="Q33" s="336"/>
      <c r="R33" s="332"/>
      <c r="S33" s="332"/>
    </row>
    <row r="34" spans="3:19">
      <c r="C34" s="336"/>
      <c r="D34" s="336"/>
      <c r="E34" s="336"/>
      <c r="F34" s="336"/>
      <c r="G34" s="336"/>
      <c r="H34" s="336"/>
      <c r="I34" s="336"/>
      <c r="J34" s="336"/>
      <c r="K34" s="336"/>
      <c r="L34" s="336"/>
      <c r="M34" s="336"/>
      <c r="N34" s="336"/>
      <c r="O34" s="336"/>
      <c r="P34" s="336"/>
      <c r="Q34" s="336"/>
      <c r="R34" s="332"/>
      <c r="S34" s="332"/>
    </row>
    <row r="35" spans="3:19">
      <c r="C35" s="336"/>
      <c r="D35" s="336"/>
      <c r="E35" s="336"/>
      <c r="F35" s="336"/>
      <c r="G35" s="336"/>
      <c r="H35" s="336"/>
      <c r="I35" s="336"/>
      <c r="J35" s="336"/>
      <c r="K35" s="336"/>
      <c r="L35" s="336"/>
      <c r="M35" s="336"/>
      <c r="N35" s="336"/>
      <c r="O35" s="336"/>
      <c r="P35" s="336"/>
      <c r="Q35" s="336"/>
      <c r="R35" s="332"/>
      <c r="S35" s="332"/>
    </row>
    <row r="36" spans="3:19">
      <c r="C36" s="336"/>
      <c r="D36" s="336"/>
      <c r="E36" s="336"/>
      <c r="F36" s="336"/>
      <c r="G36" s="336"/>
      <c r="H36" s="336"/>
      <c r="I36" s="336"/>
      <c r="J36" s="336"/>
      <c r="K36" s="336"/>
      <c r="L36" s="336"/>
      <c r="M36" s="336"/>
      <c r="N36" s="336"/>
      <c r="O36" s="336"/>
      <c r="P36" s="336"/>
      <c r="Q36" s="336"/>
      <c r="R36" s="332"/>
      <c r="S36" s="332"/>
    </row>
    <row r="37" spans="3:19">
      <c r="C37" s="336"/>
      <c r="D37" s="336"/>
      <c r="E37" s="336"/>
      <c r="F37" s="336"/>
      <c r="G37" s="336"/>
      <c r="H37" s="336"/>
      <c r="I37" s="336"/>
      <c r="J37" s="336"/>
      <c r="K37" s="336"/>
      <c r="L37" s="336"/>
      <c r="M37" s="336"/>
      <c r="N37" s="336"/>
      <c r="O37" s="336"/>
      <c r="P37" s="336"/>
      <c r="Q37" s="336"/>
      <c r="R37" s="332"/>
      <c r="S37" s="332"/>
    </row>
    <row r="38" spans="3:19">
      <c r="G38" s="82" t="s">
        <v>305</v>
      </c>
      <c r="R38" s="332"/>
      <c r="S38" s="332"/>
    </row>
    <row r="39" spans="3:19">
      <c r="R39" s="332"/>
      <c r="S39" s="332"/>
    </row>
    <row r="40" spans="3:19">
      <c r="R40" s="332"/>
      <c r="S40" s="332"/>
    </row>
    <row r="41" spans="3:19">
      <c r="R41" s="332"/>
      <c r="S41" s="332"/>
    </row>
    <row r="42" spans="3:19">
      <c r="R42" s="332"/>
      <c r="S42" s="332"/>
    </row>
    <row r="43" spans="3:19">
      <c r="R43" s="332"/>
      <c r="S43" s="332"/>
    </row>
    <row r="44" spans="3:19">
      <c r="R44" s="332"/>
      <c r="S44" s="332"/>
    </row>
    <row r="45" spans="3:19">
      <c r="R45" s="332"/>
      <c r="S45" s="332"/>
    </row>
    <row r="124" spans="3:15">
      <c r="C124" s="142"/>
      <c r="D124" s="142"/>
      <c r="E124" s="142"/>
      <c r="F124" s="142"/>
      <c r="G124" s="142"/>
      <c r="H124" s="142"/>
      <c r="I124" s="142"/>
      <c r="J124" s="142"/>
      <c r="K124" s="142"/>
      <c r="L124" s="142"/>
      <c r="M124" s="142"/>
      <c r="N124" s="142"/>
      <c r="O124" s="142"/>
    </row>
    <row r="125" spans="3:15">
      <c r="C125" s="142"/>
      <c r="D125" s="142"/>
      <c r="E125" s="142"/>
      <c r="F125" s="142"/>
      <c r="G125" s="142"/>
      <c r="H125" s="142"/>
      <c r="I125" s="142"/>
      <c r="J125" s="142"/>
      <c r="K125" s="142"/>
      <c r="L125" s="142"/>
      <c r="M125" s="142"/>
      <c r="N125" s="142"/>
      <c r="O125" s="142"/>
    </row>
    <row r="126" spans="3:15">
      <c r="C126" s="142"/>
      <c r="D126" s="142"/>
      <c r="E126" s="142"/>
      <c r="F126" s="142"/>
      <c r="G126" s="142"/>
      <c r="H126" s="142"/>
      <c r="I126" s="142"/>
      <c r="J126" s="142"/>
      <c r="K126" s="142"/>
      <c r="L126" s="142"/>
      <c r="M126" s="142"/>
      <c r="N126" s="142"/>
      <c r="O126" s="142"/>
    </row>
    <row r="127" spans="3:15">
      <c r="C127" s="142"/>
      <c r="D127" s="142"/>
      <c r="E127" s="142"/>
      <c r="F127" s="142"/>
      <c r="G127" s="142"/>
      <c r="H127" s="142"/>
      <c r="I127" s="142"/>
      <c r="J127" s="142"/>
      <c r="K127" s="142"/>
      <c r="L127" s="142"/>
      <c r="M127" s="142"/>
      <c r="N127" s="142"/>
      <c r="O127" s="142"/>
    </row>
  </sheetData>
  <protectedRanges>
    <protectedRange sqref="F18:N18" name="نطاق1"/>
  </protectedRanges>
  <mergeCells count="51">
    <mergeCell ref="A27:B27"/>
    <mergeCell ref="R27:S27"/>
    <mergeCell ref="A28:B28"/>
    <mergeCell ref="R28:S28"/>
    <mergeCell ref="A24:B24"/>
    <mergeCell ref="R24:S24"/>
    <mergeCell ref="A25:B25"/>
    <mergeCell ref="R25:S25"/>
    <mergeCell ref="A26:B26"/>
    <mergeCell ref="R26:S26"/>
    <mergeCell ref="A21:B21"/>
    <mergeCell ref="R21:S21"/>
    <mergeCell ref="A22:B22"/>
    <mergeCell ref="R22:S22"/>
    <mergeCell ref="A23:B23"/>
    <mergeCell ref="R23:S23"/>
    <mergeCell ref="A18:B18"/>
    <mergeCell ref="R18:S18"/>
    <mergeCell ref="A19:B19"/>
    <mergeCell ref="R19:S19"/>
    <mergeCell ref="A20:B20"/>
    <mergeCell ref="R20:S20"/>
    <mergeCell ref="A10:B10"/>
    <mergeCell ref="R10:S10"/>
    <mergeCell ref="A11:B11"/>
    <mergeCell ref="R11:S11"/>
    <mergeCell ref="A12:A17"/>
    <mergeCell ref="S12:S17"/>
    <mergeCell ref="I5:J5"/>
    <mergeCell ref="K5:L5"/>
    <mergeCell ref="M5:N5"/>
    <mergeCell ref="A9:B9"/>
    <mergeCell ref="R9:S9"/>
    <mergeCell ref="R8:S8"/>
    <mergeCell ref="A8:B8"/>
    <mergeCell ref="A1:S1"/>
    <mergeCell ref="A2:S2"/>
    <mergeCell ref="A3:B3"/>
    <mergeCell ref="R3:S3"/>
    <mergeCell ref="A4:B7"/>
    <mergeCell ref="C4:D4"/>
    <mergeCell ref="E4:F4"/>
    <mergeCell ref="G4:H4"/>
    <mergeCell ref="I4:J4"/>
    <mergeCell ref="K4:L4"/>
    <mergeCell ref="M4:N4"/>
    <mergeCell ref="O4:Q4"/>
    <mergeCell ref="R4:S7"/>
    <mergeCell ref="C5:D5"/>
    <mergeCell ref="E5:F5"/>
    <mergeCell ref="G5:H5"/>
  </mergeCells>
  <printOptions horizontalCentered="1"/>
  <pageMargins left="1" right="1" top="1" bottom="1" header="1" footer="1"/>
  <pageSetup paperSize="9" scale="80" firstPageNumber="51" orientation="landscape" useFirstPageNumber="1"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9" tint="-0.499984740745262"/>
  </sheetPr>
  <dimension ref="A1:Y127"/>
  <sheetViews>
    <sheetView rightToLeft="1" view="pageBreakPreview" zoomScale="75" zoomScaleSheetLayoutView="75" workbookViewId="0">
      <selection activeCell="O4" sqref="O4:Q4"/>
    </sheetView>
  </sheetViews>
  <sheetFormatPr defaultRowHeight="12.75"/>
  <cols>
    <col min="1" max="1" width="3.5703125" style="82" customWidth="1"/>
    <col min="2" max="2" width="9.85546875" style="82" customWidth="1"/>
    <col min="3" max="3" width="9.28515625" style="82" customWidth="1"/>
    <col min="4" max="4" width="9.42578125" style="82" customWidth="1"/>
    <col min="5" max="6" width="9.28515625" style="82" customWidth="1"/>
    <col min="7" max="8" width="9.140625" style="82" customWidth="1"/>
    <col min="9" max="9" width="9.7109375" style="82" customWidth="1"/>
    <col min="10" max="10" width="9.42578125" style="82" customWidth="1"/>
    <col min="11" max="11" width="9.85546875" style="82" customWidth="1"/>
    <col min="12" max="12" width="9.140625" style="82" customWidth="1"/>
    <col min="13" max="14" width="9.42578125" style="82" customWidth="1"/>
    <col min="15" max="16" width="10.5703125" style="82" customWidth="1"/>
    <col min="17" max="17" width="10.85546875" style="82" customWidth="1"/>
    <col min="18" max="18" width="14.140625" style="82" customWidth="1"/>
    <col min="19" max="19" width="4" style="82" customWidth="1"/>
    <col min="20" max="16384" width="9.140625" style="82"/>
  </cols>
  <sheetData>
    <row r="1" spans="1:20" ht="23.25" customHeight="1">
      <c r="A1" s="1237" t="s">
        <v>1236</v>
      </c>
      <c r="B1" s="1237"/>
      <c r="C1" s="1237"/>
      <c r="D1" s="1237"/>
      <c r="E1" s="1237"/>
      <c r="F1" s="1237"/>
      <c r="G1" s="1237"/>
      <c r="H1" s="1237"/>
      <c r="I1" s="1237"/>
      <c r="J1" s="1237"/>
      <c r="K1" s="1237"/>
      <c r="L1" s="1237"/>
      <c r="M1" s="1237"/>
      <c r="N1" s="1237"/>
      <c r="O1" s="1237"/>
      <c r="P1" s="1237"/>
      <c r="Q1" s="1237"/>
      <c r="R1" s="1237"/>
      <c r="S1" s="1205"/>
      <c r="T1" s="121"/>
    </row>
    <row r="2" spans="1:20" ht="24.75" customHeight="1">
      <c r="A2" s="1205" t="s">
        <v>747</v>
      </c>
      <c r="B2" s="1205"/>
      <c r="C2" s="1205"/>
      <c r="D2" s="1205"/>
      <c r="E2" s="1205"/>
      <c r="F2" s="1205"/>
      <c r="G2" s="1205"/>
      <c r="H2" s="1205"/>
      <c r="I2" s="1205"/>
      <c r="J2" s="1205"/>
      <c r="K2" s="1205"/>
      <c r="L2" s="1205"/>
      <c r="M2" s="1205"/>
      <c r="N2" s="1205"/>
      <c r="O2" s="1205"/>
      <c r="P2" s="1205"/>
      <c r="Q2" s="1205"/>
      <c r="R2" s="1205"/>
      <c r="S2" s="1205"/>
    </row>
    <row r="3" spans="1:20" ht="24.75" customHeight="1" thickBot="1">
      <c r="A3" s="1176" t="s">
        <v>1019</v>
      </c>
      <c r="B3" s="1176"/>
      <c r="C3" s="143"/>
      <c r="D3" s="143"/>
      <c r="E3" s="143"/>
      <c r="F3" s="143"/>
      <c r="G3" s="143"/>
      <c r="H3" s="143"/>
      <c r="I3" s="143"/>
      <c r="J3" s="143"/>
      <c r="K3" s="143"/>
      <c r="L3" s="143"/>
      <c r="M3" s="143"/>
      <c r="N3" s="143"/>
      <c r="O3" s="143"/>
      <c r="P3" s="144"/>
      <c r="R3" s="1154" t="s">
        <v>1020</v>
      </c>
      <c r="S3" s="1154"/>
    </row>
    <row r="4" spans="1:20" ht="18" customHeight="1" thickTop="1">
      <c r="A4" s="1140" t="s">
        <v>40</v>
      </c>
      <c r="B4" s="1140"/>
      <c r="C4" s="1188" t="s">
        <v>93</v>
      </c>
      <c r="D4" s="1188"/>
      <c r="E4" s="1188" t="s">
        <v>94</v>
      </c>
      <c r="F4" s="1188"/>
      <c r="G4" s="1188" t="s">
        <v>95</v>
      </c>
      <c r="H4" s="1188"/>
      <c r="I4" s="1188" t="s">
        <v>96</v>
      </c>
      <c r="J4" s="1188"/>
      <c r="K4" s="1188" t="s">
        <v>97</v>
      </c>
      <c r="L4" s="1188"/>
      <c r="M4" s="1188" t="s">
        <v>31</v>
      </c>
      <c r="N4" s="1188"/>
      <c r="O4" s="1188" t="s">
        <v>1335</v>
      </c>
      <c r="P4" s="1188"/>
      <c r="Q4" s="1188"/>
      <c r="R4" s="1164" t="s">
        <v>168</v>
      </c>
      <c r="S4" s="1164"/>
    </row>
    <row r="5" spans="1:20" ht="24" customHeight="1">
      <c r="A5" s="1141"/>
      <c r="B5" s="1141"/>
      <c r="C5" s="1165" t="s">
        <v>240</v>
      </c>
      <c r="D5" s="1165"/>
      <c r="E5" s="1165" t="s">
        <v>234</v>
      </c>
      <c r="F5" s="1165"/>
      <c r="G5" s="1165" t="s">
        <v>241</v>
      </c>
      <c r="H5" s="1165"/>
      <c r="I5" s="1165" t="s">
        <v>236</v>
      </c>
      <c r="J5" s="1165"/>
      <c r="K5" s="1168" t="s">
        <v>232</v>
      </c>
      <c r="L5" s="1168"/>
      <c r="M5" s="1168" t="s">
        <v>239</v>
      </c>
      <c r="N5" s="1168"/>
      <c r="O5" s="1168" t="s">
        <v>169</v>
      </c>
      <c r="P5" s="1168"/>
      <c r="Q5" s="1168"/>
      <c r="R5" s="1165"/>
      <c r="S5" s="1165"/>
    </row>
    <row r="6" spans="1:20" ht="17.25" customHeight="1">
      <c r="A6" s="1141"/>
      <c r="B6" s="1141"/>
      <c r="C6" s="728" t="s">
        <v>33</v>
      </c>
      <c r="D6" s="728" t="s">
        <v>34</v>
      </c>
      <c r="E6" s="728" t="s">
        <v>33</v>
      </c>
      <c r="F6" s="728" t="s">
        <v>34</v>
      </c>
      <c r="G6" s="728" t="s">
        <v>33</v>
      </c>
      <c r="H6" s="728" t="s">
        <v>34</v>
      </c>
      <c r="I6" s="728" t="s">
        <v>33</v>
      </c>
      <c r="J6" s="728" t="s">
        <v>34</v>
      </c>
      <c r="K6" s="728" t="s">
        <v>33</v>
      </c>
      <c r="L6" s="728" t="s">
        <v>34</v>
      </c>
      <c r="M6" s="728" t="s">
        <v>33</v>
      </c>
      <c r="N6" s="728" t="s">
        <v>34</v>
      </c>
      <c r="O6" s="728" t="s">
        <v>33</v>
      </c>
      <c r="P6" s="728" t="s">
        <v>34</v>
      </c>
      <c r="Q6" s="1031" t="s">
        <v>35</v>
      </c>
      <c r="R6" s="1165"/>
      <c r="S6" s="1165"/>
    </row>
    <row r="7" spans="1:20" ht="22.5" customHeight="1" thickBot="1">
      <c r="A7" s="1142"/>
      <c r="B7" s="1142"/>
      <c r="C7" s="731" t="s">
        <v>173</v>
      </c>
      <c r="D7" s="731" t="s">
        <v>172</v>
      </c>
      <c r="E7" s="731" t="s">
        <v>173</v>
      </c>
      <c r="F7" s="731" t="s">
        <v>172</v>
      </c>
      <c r="G7" s="731" t="s">
        <v>173</v>
      </c>
      <c r="H7" s="731" t="s">
        <v>172</v>
      </c>
      <c r="I7" s="731" t="s">
        <v>173</v>
      </c>
      <c r="J7" s="731" t="s">
        <v>172</v>
      </c>
      <c r="K7" s="731" t="s">
        <v>173</v>
      </c>
      <c r="L7" s="731" t="s">
        <v>172</v>
      </c>
      <c r="M7" s="731" t="s">
        <v>173</v>
      </c>
      <c r="N7" s="731" t="s">
        <v>172</v>
      </c>
      <c r="O7" s="731" t="s">
        <v>173</v>
      </c>
      <c r="P7" s="731" t="s">
        <v>172</v>
      </c>
      <c r="Q7" s="731" t="s">
        <v>169</v>
      </c>
      <c r="R7" s="1166"/>
      <c r="S7" s="1166"/>
    </row>
    <row r="8" spans="1:20" ht="20.25" customHeight="1">
      <c r="A8" s="1183" t="s">
        <v>52</v>
      </c>
      <c r="B8" s="1183"/>
      <c r="C8" s="728">
        <v>50901</v>
      </c>
      <c r="D8" s="728">
        <v>49004</v>
      </c>
      <c r="E8" s="728">
        <v>48528</v>
      </c>
      <c r="F8" s="728">
        <v>46844</v>
      </c>
      <c r="G8" s="728">
        <v>41640</v>
      </c>
      <c r="H8" s="728">
        <v>39765</v>
      </c>
      <c r="I8" s="728">
        <v>30994</v>
      </c>
      <c r="J8" s="728">
        <v>28825</v>
      </c>
      <c r="K8" s="728">
        <v>26816</v>
      </c>
      <c r="L8" s="728">
        <v>24146</v>
      </c>
      <c r="M8" s="728">
        <v>25765</v>
      </c>
      <c r="N8" s="728">
        <v>21319</v>
      </c>
      <c r="O8" s="728">
        <f>SUM(C8,E8,G8,I8,K8,M8)</f>
        <v>224644</v>
      </c>
      <c r="P8" s="728">
        <f>SUM(D8,F8,H8,J8,L8,N8)</f>
        <v>209903</v>
      </c>
      <c r="Q8" s="728">
        <f>SUM(O8:P8)</f>
        <v>434547</v>
      </c>
      <c r="R8" s="1197" t="s">
        <v>583</v>
      </c>
      <c r="S8" s="1197"/>
    </row>
    <row r="9" spans="1:20" ht="20.25" customHeight="1">
      <c r="A9" s="1170" t="s">
        <v>53</v>
      </c>
      <c r="B9" s="1170"/>
      <c r="C9" s="86">
        <v>32644</v>
      </c>
      <c r="D9" s="86">
        <v>31666</v>
      </c>
      <c r="E9" s="86">
        <v>30706</v>
      </c>
      <c r="F9" s="86">
        <v>29927</v>
      </c>
      <c r="G9" s="86">
        <v>29174</v>
      </c>
      <c r="H9" s="86">
        <v>27730</v>
      </c>
      <c r="I9" s="86">
        <v>26684</v>
      </c>
      <c r="J9" s="86">
        <v>24758</v>
      </c>
      <c r="K9" s="86">
        <v>21900</v>
      </c>
      <c r="L9" s="86">
        <v>18685</v>
      </c>
      <c r="M9" s="86">
        <v>19218</v>
      </c>
      <c r="N9" s="86">
        <v>16422</v>
      </c>
      <c r="O9" s="726">
        <f t="shared" ref="O9:O27" si="0">SUM(C9,E9,G9,I9,K9,M9)</f>
        <v>160326</v>
      </c>
      <c r="P9" s="726">
        <f t="shared" ref="P9:P27" si="1">SUM(D9,F9,H9,J9,L9,N9)</f>
        <v>149188</v>
      </c>
      <c r="Q9" s="726">
        <f t="shared" ref="Q9:Q27" si="2">SUM(O9:P9)</f>
        <v>309514</v>
      </c>
      <c r="R9" s="1159" t="s">
        <v>284</v>
      </c>
      <c r="S9" s="1159"/>
    </row>
    <row r="10" spans="1:20" ht="20.25" customHeight="1">
      <c r="A10" s="1170" t="s">
        <v>54</v>
      </c>
      <c r="B10" s="1170"/>
      <c r="C10" s="86">
        <v>23385</v>
      </c>
      <c r="D10" s="86">
        <v>22734</v>
      </c>
      <c r="E10" s="86">
        <v>23193</v>
      </c>
      <c r="F10" s="86">
        <v>22165</v>
      </c>
      <c r="G10" s="86">
        <v>20260</v>
      </c>
      <c r="H10" s="86">
        <v>19360</v>
      </c>
      <c r="I10" s="86">
        <v>18857</v>
      </c>
      <c r="J10" s="86">
        <v>17736</v>
      </c>
      <c r="K10" s="86">
        <v>17345</v>
      </c>
      <c r="L10" s="86">
        <v>16146</v>
      </c>
      <c r="M10" s="86">
        <v>15803</v>
      </c>
      <c r="N10" s="86">
        <v>13909</v>
      </c>
      <c r="O10" s="726">
        <f t="shared" si="0"/>
        <v>118843</v>
      </c>
      <c r="P10" s="726">
        <f t="shared" si="1"/>
        <v>112050</v>
      </c>
      <c r="Q10" s="726">
        <f t="shared" si="2"/>
        <v>230893</v>
      </c>
      <c r="R10" s="1178" t="s">
        <v>175</v>
      </c>
      <c r="S10" s="1178"/>
    </row>
    <row r="11" spans="1:20" ht="20.25" customHeight="1">
      <c r="A11" s="1170" t="s">
        <v>55</v>
      </c>
      <c r="B11" s="1170"/>
      <c r="C11" s="86">
        <v>23663</v>
      </c>
      <c r="D11" s="86">
        <v>23150</v>
      </c>
      <c r="E11" s="86">
        <v>24230</v>
      </c>
      <c r="F11" s="86">
        <v>23601</v>
      </c>
      <c r="G11" s="86">
        <v>23337</v>
      </c>
      <c r="H11" s="86">
        <v>22695</v>
      </c>
      <c r="I11" s="86">
        <v>21156</v>
      </c>
      <c r="J11" s="86">
        <v>20826</v>
      </c>
      <c r="K11" s="86">
        <v>18732</v>
      </c>
      <c r="L11" s="86">
        <v>17614</v>
      </c>
      <c r="M11" s="86">
        <v>16330</v>
      </c>
      <c r="N11" s="86">
        <v>14848</v>
      </c>
      <c r="O11" s="726">
        <f t="shared" si="0"/>
        <v>127448</v>
      </c>
      <c r="P11" s="726">
        <f t="shared" si="1"/>
        <v>122734</v>
      </c>
      <c r="Q11" s="726">
        <f t="shared" si="2"/>
        <v>250182</v>
      </c>
      <c r="R11" s="1178" t="s">
        <v>676</v>
      </c>
      <c r="S11" s="1178"/>
    </row>
    <row r="12" spans="1:20" ht="20.25" customHeight="1">
      <c r="A12" s="1189" t="s">
        <v>283</v>
      </c>
      <c r="B12" s="186" t="s">
        <v>270</v>
      </c>
      <c r="C12" s="86">
        <v>18816</v>
      </c>
      <c r="D12" s="86">
        <v>18909</v>
      </c>
      <c r="E12" s="86">
        <v>18678</v>
      </c>
      <c r="F12" s="86">
        <v>19013</v>
      </c>
      <c r="G12" s="86">
        <v>18294</v>
      </c>
      <c r="H12" s="86">
        <v>18591</v>
      </c>
      <c r="I12" s="86">
        <v>16847</v>
      </c>
      <c r="J12" s="86">
        <v>17417</v>
      </c>
      <c r="K12" s="86">
        <v>15206</v>
      </c>
      <c r="L12" s="86">
        <v>15885</v>
      </c>
      <c r="M12" s="86">
        <v>13466</v>
      </c>
      <c r="N12" s="86">
        <v>13834</v>
      </c>
      <c r="O12" s="726">
        <f t="shared" si="0"/>
        <v>101307</v>
      </c>
      <c r="P12" s="726">
        <f t="shared" si="1"/>
        <v>103649</v>
      </c>
      <c r="Q12" s="726">
        <f t="shared" si="2"/>
        <v>204956</v>
      </c>
      <c r="R12" s="399" t="s">
        <v>288</v>
      </c>
      <c r="S12" s="1220" t="s">
        <v>167</v>
      </c>
    </row>
    <row r="13" spans="1:20" ht="20.25" customHeight="1">
      <c r="A13" s="1189"/>
      <c r="B13" s="186" t="s">
        <v>271</v>
      </c>
      <c r="C13" s="86">
        <v>36303</v>
      </c>
      <c r="D13" s="86">
        <v>36185</v>
      </c>
      <c r="E13" s="86">
        <v>35752</v>
      </c>
      <c r="F13" s="86">
        <v>35516</v>
      </c>
      <c r="G13" s="86">
        <v>34181</v>
      </c>
      <c r="H13" s="86">
        <v>34653</v>
      </c>
      <c r="I13" s="86">
        <v>31724</v>
      </c>
      <c r="J13" s="86">
        <v>31158</v>
      </c>
      <c r="K13" s="86">
        <v>28441</v>
      </c>
      <c r="L13" s="86">
        <v>27270</v>
      </c>
      <c r="M13" s="86">
        <v>22999</v>
      </c>
      <c r="N13" s="86">
        <v>22371</v>
      </c>
      <c r="O13" s="726">
        <f t="shared" si="0"/>
        <v>189400</v>
      </c>
      <c r="P13" s="726">
        <f t="shared" si="1"/>
        <v>187153</v>
      </c>
      <c r="Q13" s="726">
        <f t="shared" si="2"/>
        <v>376553</v>
      </c>
      <c r="R13" s="399" t="s">
        <v>289</v>
      </c>
      <c r="S13" s="1220"/>
    </row>
    <row r="14" spans="1:20" ht="20.25" customHeight="1">
      <c r="A14" s="1189"/>
      <c r="B14" s="186" t="s">
        <v>272</v>
      </c>
      <c r="C14" s="86">
        <v>15856</v>
      </c>
      <c r="D14" s="86">
        <v>16593</v>
      </c>
      <c r="E14" s="86">
        <v>16312</v>
      </c>
      <c r="F14" s="86">
        <v>16534</v>
      </c>
      <c r="G14" s="86">
        <v>15677</v>
      </c>
      <c r="H14" s="86">
        <v>16083</v>
      </c>
      <c r="I14" s="86">
        <v>14034</v>
      </c>
      <c r="J14" s="86">
        <v>14565</v>
      </c>
      <c r="K14" s="86">
        <v>12326</v>
      </c>
      <c r="L14" s="86">
        <v>12597</v>
      </c>
      <c r="M14" s="86">
        <v>11458</v>
      </c>
      <c r="N14" s="86">
        <v>11429</v>
      </c>
      <c r="O14" s="726">
        <f t="shared" si="0"/>
        <v>85663</v>
      </c>
      <c r="P14" s="726">
        <f t="shared" si="1"/>
        <v>87801</v>
      </c>
      <c r="Q14" s="726">
        <f t="shared" si="2"/>
        <v>173464</v>
      </c>
      <c r="R14" s="399" t="s">
        <v>290</v>
      </c>
      <c r="S14" s="1220"/>
    </row>
    <row r="15" spans="1:20" ht="20.25" customHeight="1">
      <c r="A15" s="1189"/>
      <c r="B15" s="186" t="s">
        <v>267</v>
      </c>
      <c r="C15" s="86">
        <v>12310</v>
      </c>
      <c r="D15" s="86">
        <v>12039</v>
      </c>
      <c r="E15" s="86">
        <v>12379</v>
      </c>
      <c r="F15" s="86">
        <v>12233</v>
      </c>
      <c r="G15" s="86">
        <v>11999</v>
      </c>
      <c r="H15" s="86">
        <v>11721</v>
      </c>
      <c r="I15" s="86">
        <v>11539</v>
      </c>
      <c r="J15" s="86">
        <v>11068</v>
      </c>
      <c r="K15" s="86">
        <v>10271</v>
      </c>
      <c r="L15" s="86">
        <v>9626</v>
      </c>
      <c r="M15" s="86">
        <v>8134</v>
      </c>
      <c r="N15" s="86">
        <v>7797</v>
      </c>
      <c r="O15" s="726">
        <f t="shared" si="0"/>
        <v>66632</v>
      </c>
      <c r="P15" s="726">
        <f t="shared" si="1"/>
        <v>64484</v>
      </c>
      <c r="Q15" s="726">
        <f t="shared" si="2"/>
        <v>131116</v>
      </c>
      <c r="R15" s="399" t="s">
        <v>291</v>
      </c>
      <c r="S15" s="1220"/>
    </row>
    <row r="16" spans="1:20" ht="20.25" customHeight="1">
      <c r="A16" s="1189"/>
      <c r="B16" s="186" t="s">
        <v>268</v>
      </c>
      <c r="C16" s="86">
        <v>22249</v>
      </c>
      <c r="D16" s="86">
        <v>22175</v>
      </c>
      <c r="E16" s="86">
        <v>22548</v>
      </c>
      <c r="F16" s="86">
        <v>22274</v>
      </c>
      <c r="G16" s="86">
        <v>22167</v>
      </c>
      <c r="H16" s="86">
        <v>21968</v>
      </c>
      <c r="I16" s="86">
        <v>20378</v>
      </c>
      <c r="J16" s="86">
        <v>20288</v>
      </c>
      <c r="K16" s="86">
        <v>17197</v>
      </c>
      <c r="L16" s="86">
        <v>17479</v>
      </c>
      <c r="M16" s="86">
        <v>12674</v>
      </c>
      <c r="N16" s="86">
        <v>13683</v>
      </c>
      <c r="O16" s="726">
        <f t="shared" si="0"/>
        <v>117213</v>
      </c>
      <c r="P16" s="726">
        <f t="shared" si="1"/>
        <v>117867</v>
      </c>
      <c r="Q16" s="726">
        <f t="shared" si="2"/>
        <v>235080</v>
      </c>
      <c r="R16" s="399" t="s">
        <v>292</v>
      </c>
      <c r="S16" s="1220"/>
    </row>
    <row r="17" spans="1:25" ht="20.25" customHeight="1">
      <c r="A17" s="1189"/>
      <c r="B17" s="186" t="s">
        <v>269</v>
      </c>
      <c r="C17" s="86">
        <v>15202</v>
      </c>
      <c r="D17" s="86">
        <v>15644</v>
      </c>
      <c r="E17" s="86">
        <v>15547</v>
      </c>
      <c r="F17" s="86">
        <v>15808</v>
      </c>
      <c r="G17" s="86">
        <v>15605</v>
      </c>
      <c r="H17" s="86">
        <v>15734</v>
      </c>
      <c r="I17" s="86">
        <v>14526</v>
      </c>
      <c r="J17" s="86">
        <v>14488</v>
      </c>
      <c r="K17" s="86">
        <v>12650</v>
      </c>
      <c r="L17" s="86">
        <v>12832</v>
      </c>
      <c r="M17" s="86">
        <v>9945</v>
      </c>
      <c r="N17" s="86">
        <v>9955</v>
      </c>
      <c r="O17" s="726">
        <f t="shared" si="0"/>
        <v>83475</v>
      </c>
      <c r="P17" s="726">
        <f t="shared" si="1"/>
        <v>84461</v>
      </c>
      <c r="Q17" s="726">
        <f t="shared" si="2"/>
        <v>167936</v>
      </c>
      <c r="R17" s="399" t="s">
        <v>293</v>
      </c>
      <c r="S17" s="1220"/>
    </row>
    <row r="18" spans="1:25" ht="20.25" customHeight="1">
      <c r="A18" s="1170" t="s">
        <v>63</v>
      </c>
      <c r="B18" s="1170"/>
      <c r="C18" s="726">
        <v>35259</v>
      </c>
      <c r="D18" s="726">
        <v>32910</v>
      </c>
      <c r="E18" s="726">
        <v>35688</v>
      </c>
      <c r="F18" s="726">
        <v>34721</v>
      </c>
      <c r="G18" s="726">
        <v>35731</v>
      </c>
      <c r="H18" s="726">
        <v>33078</v>
      </c>
      <c r="I18" s="86">
        <v>27307</v>
      </c>
      <c r="J18" s="726">
        <v>25127</v>
      </c>
      <c r="K18" s="726">
        <v>22290</v>
      </c>
      <c r="L18" s="86">
        <v>19751</v>
      </c>
      <c r="M18" s="726">
        <v>19067</v>
      </c>
      <c r="N18" s="726">
        <v>16465</v>
      </c>
      <c r="O18" s="726">
        <f t="shared" si="0"/>
        <v>175342</v>
      </c>
      <c r="P18" s="726">
        <f t="shared" si="1"/>
        <v>162052</v>
      </c>
      <c r="Q18" s="726">
        <f t="shared" si="2"/>
        <v>337394</v>
      </c>
      <c r="R18" s="1178" t="s">
        <v>297</v>
      </c>
      <c r="S18" s="1178"/>
    </row>
    <row r="19" spans="1:25" ht="20.25" customHeight="1">
      <c r="A19" s="1170" t="s">
        <v>64</v>
      </c>
      <c r="B19" s="1170"/>
      <c r="C19" s="86">
        <v>30934</v>
      </c>
      <c r="D19" s="86">
        <v>30854</v>
      </c>
      <c r="E19" s="86">
        <v>30807</v>
      </c>
      <c r="F19" s="86">
        <v>29814</v>
      </c>
      <c r="G19" s="86">
        <v>29868</v>
      </c>
      <c r="H19" s="86">
        <v>28475</v>
      </c>
      <c r="I19" s="86">
        <v>27602</v>
      </c>
      <c r="J19" s="86">
        <v>25770</v>
      </c>
      <c r="K19" s="86">
        <v>24571</v>
      </c>
      <c r="L19" s="86">
        <v>23069</v>
      </c>
      <c r="M19" s="86">
        <v>24873</v>
      </c>
      <c r="N19" s="86">
        <v>19915</v>
      </c>
      <c r="O19" s="726">
        <f t="shared" si="0"/>
        <v>168655</v>
      </c>
      <c r="P19" s="726">
        <f t="shared" si="1"/>
        <v>157897</v>
      </c>
      <c r="Q19" s="726">
        <f t="shared" si="2"/>
        <v>326552</v>
      </c>
      <c r="R19" s="1178" t="s">
        <v>177</v>
      </c>
      <c r="S19" s="1178"/>
      <c r="W19" s="1361"/>
      <c r="X19" s="189"/>
      <c r="Y19" s="121"/>
    </row>
    <row r="20" spans="1:25" ht="20.25" customHeight="1">
      <c r="A20" s="1170" t="s">
        <v>65</v>
      </c>
      <c r="B20" s="1170"/>
      <c r="C20" s="86">
        <v>7045</v>
      </c>
      <c r="D20" s="86">
        <v>19796</v>
      </c>
      <c r="E20" s="86">
        <v>19433</v>
      </c>
      <c r="F20" s="86">
        <v>19499</v>
      </c>
      <c r="G20" s="86">
        <v>18387</v>
      </c>
      <c r="H20" s="86">
        <v>18602</v>
      </c>
      <c r="I20" s="86">
        <v>16433</v>
      </c>
      <c r="J20" s="86">
        <v>16805</v>
      </c>
      <c r="K20" s="86">
        <v>369</v>
      </c>
      <c r="L20" s="86">
        <v>14710</v>
      </c>
      <c r="M20" s="86">
        <v>11602</v>
      </c>
      <c r="N20" s="86">
        <v>11991</v>
      </c>
      <c r="O20" s="726">
        <f t="shared" si="0"/>
        <v>73269</v>
      </c>
      <c r="P20" s="726">
        <f t="shared" si="1"/>
        <v>101403</v>
      </c>
      <c r="Q20" s="726">
        <f t="shared" si="2"/>
        <v>174672</v>
      </c>
      <c r="R20" s="1178" t="s">
        <v>178</v>
      </c>
      <c r="S20" s="1178"/>
      <c r="W20" s="1361"/>
      <c r="X20" s="189"/>
      <c r="Y20" s="121"/>
    </row>
    <row r="21" spans="1:25" ht="20.25" customHeight="1">
      <c r="A21" s="1170" t="s">
        <v>66</v>
      </c>
      <c r="B21" s="1170"/>
      <c r="C21" s="86">
        <v>20768</v>
      </c>
      <c r="D21" s="86">
        <v>22365</v>
      </c>
      <c r="E21" s="86">
        <v>21173</v>
      </c>
      <c r="F21" s="86">
        <v>21920</v>
      </c>
      <c r="G21" s="86">
        <v>20635</v>
      </c>
      <c r="H21" s="86">
        <v>21522</v>
      </c>
      <c r="I21" s="86">
        <v>19263</v>
      </c>
      <c r="J21" s="86">
        <v>19472</v>
      </c>
      <c r="K21" s="86">
        <v>17507</v>
      </c>
      <c r="L21" s="86">
        <v>18021</v>
      </c>
      <c r="M21" s="86">
        <v>12831</v>
      </c>
      <c r="N21" s="86">
        <v>14502</v>
      </c>
      <c r="O21" s="726">
        <f t="shared" si="0"/>
        <v>112177</v>
      </c>
      <c r="P21" s="726">
        <f t="shared" si="1"/>
        <v>117802</v>
      </c>
      <c r="Q21" s="726">
        <f t="shared" si="2"/>
        <v>229979</v>
      </c>
      <c r="R21" s="1178" t="s">
        <v>285</v>
      </c>
      <c r="S21" s="1178"/>
      <c r="W21" s="1361"/>
      <c r="X21" s="189"/>
      <c r="Y21" s="121"/>
    </row>
    <row r="22" spans="1:25" ht="20.25" customHeight="1">
      <c r="A22" s="1170" t="s">
        <v>133</v>
      </c>
      <c r="B22" s="1170"/>
      <c r="C22" s="86">
        <v>20989</v>
      </c>
      <c r="D22" s="86">
        <v>20513</v>
      </c>
      <c r="E22" s="86">
        <v>19645</v>
      </c>
      <c r="F22" s="86">
        <v>18665</v>
      </c>
      <c r="G22" s="86">
        <v>19101</v>
      </c>
      <c r="H22" s="86">
        <v>17417</v>
      </c>
      <c r="I22" s="86">
        <v>18301</v>
      </c>
      <c r="J22" s="86">
        <v>17129</v>
      </c>
      <c r="K22" s="86">
        <v>16267</v>
      </c>
      <c r="L22" s="86">
        <v>14743</v>
      </c>
      <c r="M22" s="86">
        <v>13417</v>
      </c>
      <c r="N22" s="86">
        <v>12557</v>
      </c>
      <c r="O22" s="726">
        <f t="shared" si="0"/>
        <v>107720</v>
      </c>
      <c r="P22" s="726">
        <f t="shared" si="1"/>
        <v>101024</v>
      </c>
      <c r="Q22" s="726">
        <f t="shared" si="2"/>
        <v>208744</v>
      </c>
      <c r="R22" s="1178" t="s">
        <v>853</v>
      </c>
      <c r="S22" s="1178"/>
      <c r="W22" s="1361"/>
      <c r="X22" s="189"/>
      <c r="Y22" s="121"/>
    </row>
    <row r="23" spans="1:25" ht="20.25" customHeight="1">
      <c r="A23" s="1170" t="s">
        <v>68</v>
      </c>
      <c r="B23" s="1170"/>
      <c r="C23" s="86">
        <v>13114</v>
      </c>
      <c r="D23" s="86">
        <v>12934</v>
      </c>
      <c r="E23" s="86">
        <v>13117</v>
      </c>
      <c r="F23" s="86">
        <v>12510</v>
      </c>
      <c r="G23" s="86">
        <v>12470</v>
      </c>
      <c r="H23" s="86">
        <v>11742</v>
      </c>
      <c r="I23" s="86">
        <v>11592</v>
      </c>
      <c r="J23" s="86">
        <v>10697</v>
      </c>
      <c r="K23" s="86">
        <v>10308</v>
      </c>
      <c r="L23" s="86">
        <v>9399</v>
      </c>
      <c r="M23" s="86">
        <v>8219</v>
      </c>
      <c r="N23" s="86">
        <v>8065</v>
      </c>
      <c r="O23" s="726">
        <f t="shared" si="0"/>
        <v>68820</v>
      </c>
      <c r="P23" s="726">
        <f t="shared" si="1"/>
        <v>65347</v>
      </c>
      <c r="Q23" s="726">
        <f t="shared" si="2"/>
        <v>134167</v>
      </c>
      <c r="R23" s="1178" t="s">
        <v>287</v>
      </c>
      <c r="S23" s="1178"/>
      <c r="W23" s="1361"/>
      <c r="X23" s="189"/>
      <c r="Y23" s="121"/>
    </row>
    <row r="24" spans="1:25" ht="20.25" customHeight="1">
      <c r="A24" s="1170" t="s">
        <v>69</v>
      </c>
      <c r="B24" s="1170"/>
      <c r="C24" s="86">
        <v>22693</v>
      </c>
      <c r="D24" s="86">
        <v>21772</v>
      </c>
      <c r="E24" s="86">
        <v>22095</v>
      </c>
      <c r="F24" s="86">
        <v>20422</v>
      </c>
      <c r="G24" s="86">
        <v>20606</v>
      </c>
      <c r="H24" s="86">
        <v>19431</v>
      </c>
      <c r="I24" s="86">
        <v>18960</v>
      </c>
      <c r="J24" s="86">
        <v>17672</v>
      </c>
      <c r="K24" s="86">
        <v>17465</v>
      </c>
      <c r="L24" s="86">
        <v>15460</v>
      </c>
      <c r="M24" s="86">
        <v>14098</v>
      </c>
      <c r="N24" s="86">
        <v>12998</v>
      </c>
      <c r="O24" s="726">
        <f t="shared" si="0"/>
        <v>115917</v>
      </c>
      <c r="P24" s="726">
        <f t="shared" si="1"/>
        <v>107755</v>
      </c>
      <c r="Q24" s="726">
        <f t="shared" si="2"/>
        <v>223672</v>
      </c>
      <c r="R24" s="1178" t="s">
        <v>182</v>
      </c>
      <c r="S24" s="1178"/>
      <c r="W24" s="1361"/>
      <c r="X24" s="189"/>
      <c r="Y24" s="121"/>
    </row>
    <row r="25" spans="1:25" ht="20.25" customHeight="1">
      <c r="A25" s="1170" t="s">
        <v>70</v>
      </c>
      <c r="B25" s="1170"/>
      <c r="C25" s="86">
        <v>35872</v>
      </c>
      <c r="D25" s="86">
        <v>35985</v>
      </c>
      <c r="E25" s="86">
        <v>33882</v>
      </c>
      <c r="F25" s="86">
        <v>32758</v>
      </c>
      <c r="G25" s="86">
        <v>33245</v>
      </c>
      <c r="H25" s="86">
        <v>31593</v>
      </c>
      <c r="I25" s="86">
        <v>30199</v>
      </c>
      <c r="J25" s="86">
        <v>28425</v>
      </c>
      <c r="K25" s="86">
        <v>29498</v>
      </c>
      <c r="L25" s="86">
        <v>26142</v>
      </c>
      <c r="M25" s="86">
        <v>22671</v>
      </c>
      <c r="N25" s="86">
        <v>20593</v>
      </c>
      <c r="O25" s="726">
        <f t="shared" si="0"/>
        <v>185367</v>
      </c>
      <c r="P25" s="726">
        <f t="shared" si="1"/>
        <v>175496</v>
      </c>
      <c r="Q25" s="726">
        <f t="shared" si="2"/>
        <v>360863</v>
      </c>
      <c r="R25" s="1178" t="s">
        <v>183</v>
      </c>
      <c r="S25" s="1178"/>
    </row>
    <row r="26" spans="1:25" ht="20.25" customHeight="1">
      <c r="A26" s="1170" t="s">
        <v>71</v>
      </c>
      <c r="B26" s="1170"/>
      <c r="C26" s="86">
        <v>26806</v>
      </c>
      <c r="D26" s="86">
        <v>21287</v>
      </c>
      <c r="E26" s="86">
        <v>25961</v>
      </c>
      <c r="F26" s="86">
        <v>17020</v>
      </c>
      <c r="G26" s="86">
        <v>18825</v>
      </c>
      <c r="H26" s="86">
        <v>14936</v>
      </c>
      <c r="I26" s="86">
        <v>16568</v>
      </c>
      <c r="J26" s="86">
        <v>13250</v>
      </c>
      <c r="K26" s="86">
        <v>15052</v>
      </c>
      <c r="L26" s="86">
        <v>9355</v>
      </c>
      <c r="M26" s="86">
        <v>10713</v>
      </c>
      <c r="N26" s="86">
        <v>9675</v>
      </c>
      <c r="O26" s="726">
        <f t="shared" si="0"/>
        <v>113925</v>
      </c>
      <c r="P26" s="726">
        <f t="shared" si="1"/>
        <v>85523</v>
      </c>
      <c r="Q26" s="726">
        <f t="shared" si="2"/>
        <v>199448</v>
      </c>
      <c r="R26" s="1178" t="s">
        <v>671</v>
      </c>
      <c r="S26" s="1178"/>
    </row>
    <row r="27" spans="1:25" ht="20.25" customHeight="1" thickBot="1">
      <c r="A27" s="1191" t="s">
        <v>72</v>
      </c>
      <c r="B27" s="1191"/>
      <c r="C27" s="501">
        <v>41610</v>
      </c>
      <c r="D27" s="501">
        <v>43964</v>
      </c>
      <c r="E27" s="501">
        <v>41070</v>
      </c>
      <c r="F27" s="501">
        <v>44012</v>
      </c>
      <c r="G27" s="501">
        <v>40367</v>
      </c>
      <c r="H27" s="501">
        <v>42384</v>
      </c>
      <c r="I27" s="501">
        <v>37815</v>
      </c>
      <c r="J27" s="501">
        <v>40413</v>
      </c>
      <c r="K27" s="501">
        <v>33543</v>
      </c>
      <c r="L27" s="501">
        <v>35787</v>
      </c>
      <c r="M27" s="501">
        <v>30345</v>
      </c>
      <c r="N27" s="501">
        <v>30653</v>
      </c>
      <c r="O27" s="728">
        <f t="shared" si="0"/>
        <v>224750</v>
      </c>
      <c r="P27" s="728">
        <f t="shared" si="1"/>
        <v>237213</v>
      </c>
      <c r="Q27" s="728">
        <f t="shared" si="2"/>
        <v>461963</v>
      </c>
      <c r="R27" s="1267" t="s">
        <v>327</v>
      </c>
      <c r="S27" s="1267"/>
    </row>
    <row r="28" spans="1:25" ht="20.25" customHeight="1" thickBot="1">
      <c r="A28" s="1174" t="s">
        <v>32</v>
      </c>
      <c r="B28" s="1174"/>
      <c r="C28" s="733">
        <f>SUM(C8:C27)</f>
        <v>506419</v>
      </c>
      <c r="D28" s="733">
        <f t="shared" ref="D28:Q28" si="3">SUM(D8:D27)</f>
        <v>510479</v>
      </c>
      <c r="E28" s="733">
        <f t="shared" si="3"/>
        <v>510744</v>
      </c>
      <c r="F28" s="733">
        <f t="shared" si="3"/>
        <v>495256</v>
      </c>
      <c r="G28" s="733">
        <f t="shared" si="3"/>
        <v>481569</v>
      </c>
      <c r="H28" s="733">
        <f t="shared" si="3"/>
        <v>467480</v>
      </c>
      <c r="I28" s="733">
        <f t="shared" si="3"/>
        <v>430779</v>
      </c>
      <c r="J28" s="733">
        <f t="shared" si="3"/>
        <v>415889</v>
      </c>
      <c r="K28" s="733">
        <f t="shared" si="3"/>
        <v>367754</v>
      </c>
      <c r="L28" s="733">
        <f t="shared" si="3"/>
        <v>358717</v>
      </c>
      <c r="M28" s="733">
        <f t="shared" si="3"/>
        <v>323628</v>
      </c>
      <c r="N28" s="733">
        <f t="shared" si="3"/>
        <v>302981</v>
      </c>
      <c r="O28" s="733">
        <f t="shared" si="3"/>
        <v>2620893</v>
      </c>
      <c r="P28" s="733">
        <f t="shared" si="3"/>
        <v>2550802</v>
      </c>
      <c r="Q28" s="733">
        <f t="shared" si="3"/>
        <v>5171695</v>
      </c>
      <c r="R28" s="1175" t="s">
        <v>169</v>
      </c>
      <c r="S28" s="1175"/>
    </row>
    <row r="29" spans="1:25" ht="13.5" thickTop="1">
      <c r="C29" s="336"/>
      <c r="D29" s="336"/>
      <c r="E29" s="336"/>
      <c r="F29" s="336"/>
      <c r="G29" s="336"/>
      <c r="H29" s="336"/>
      <c r="I29" s="336"/>
      <c r="J29" s="336"/>
      <c r="K29" s="336"/>
      <c r="L29" s="336"/>
      <c r="M29" s="336"/>
      <c r="N29" s="336"/>
      <c r="O29" s="336"/>
      <c r="P29" s="336"/>
      <c r="Q29" s="336"/>
      <c r="R29" s="332"/>
      <c r="S29" s="332"/>
    </row>
    <row r="30" spans="1:25">
      <c r="C30" s="336"/>
      <c r="D30" s="336"/>
      <c r="E30" s="336"/>
      <c r="F30" s="336"/>
      <c r="G30" s="336"/>
      <c r="H30" s="336"/>
      <c r="I30" s="336"/>
      <c r="J30" s="336"/>
      <c r="K30" s="336"/>
      <c r="L30" s="336"/>
      <c r="M30" s="336"/>
      <c r="N30" s="336"/>
      <c r="O30" s="336"/>
      <c r="P30" s="336"/>
      <c r="Q30" s="336"/>
      <c r="R30" s="332"/>
      <c r="S30" s="332"/>
    </row>
    <row r="31" spans="1:25">
      <c r="C31" s="336"/>
      <c r="D31" s="336"/>
      <c r="E31" s="336"/>
      <c r="F31" s="336"/>
      <c r="G31" s="336"/>
      <c r="H31" s="336"/>
      <c r="I31" s="336"/>
      <c r="J31" s="336"/>
      <c r="K31" s="336"/>
      <c r="L31" s="336"/>
      <c r="M31" s="336"/>
      <c r="N31" s="336"/>
      <c r="O31" s="336"/>
      <c r="P31" s="336"/>
      <c r="Q31" s="336"/>
      <c r="R31" s="332"/>
      <c r="S31" s="332"/>
    </row>
    <row r="32" spans="1:25">
      <c r="C32" s="336"/>
      <c r="D32" s="336"/>
      <c r="E32" s="336"/>
      <c r="F32" s="336"/>
      <c r="G32" s="336"/>
      <c r="H32" s="336"/>
      <c r="I32" s="336"/>
      <c r="J32" s="336"/>
      <c r="K32" s="336"/>
      <c r="L32" s="336"/>
      <c r="M32" s="336"/>
      <c r="N32" s="336"/>
      <c r="O32" s="336"/>
      <c r="P32" s="336"/>
      <c r="Q32" s="336"/>
      <c r="R32" s="332"/>
      <c r="S32" s="332"/>
    </row>
    <row r="33" spans="3:19">
      <c r="C33" s="336"/>
      <c r="D33" s="336"/>
      <c r="E33" s="336"/>
      <c r="F33" s="336"/>
      <c r="G33" s="336"/>
      <c r="H33" s="336"/>
      <c r="I33" s="336"/>
      <c r="J33" s="336"/>
      <c r="K33" s="336"/>
      <c r="L33" s="336"/>
      <c r="M33" s="336"/>
      <c r="N33" s="336"/>
      <c r="O33" s="336"/>
      <c r="P33" s="336"/>
      <c r="Q33" s="336"/>
      <c r="R33" s="332"/>
      <c r="S33" s="332"/>
    </row>
    <row r="34" spans="3:19">
      <c r="C34" s="336"/>
      <c r="D34" s="336"/>
      <c r="E34" s="336"/>
      <c r="F34" s="336"/>
      <c r="G34" s="336"/>
      <c r="H34" s="336"/>
      <c r="I34" s="336"/>
      <c r="J34" s="336"/>
      <c r="K34" s="336"/>
      <c r="L34" s="336"/>
      <c r="M34" s="336"/>
      <c r="N34" s="336"/>
      <c r="O34" s="336"/>
      <c r="P34" s="336"/>
      <c r="Q34" s="336"/>
      <c r="R34" s="332"/>
      <c r="S34" s="332"/>
    </row>
    <row r="35" spans="3:19">
      <c r="C35" s="336"/>
      <c r="D35" s="336"/>
      <c r="E35" s="336"/>
      <c r="F35" s="336"/>
      <c r="G35" s="336"/>
      <c r="H35" s="336"/>
      <c r="I35" s="336"/>
      <c r="J35" s="336"/>
      <c r="K35" s="336"/>
      <c r="L35" s="336"/>
      <c r="M35" s="336"/>
      <c r="N35" s="336"/>
      <c r="O35" s="336"/>
      <c r="P35" s="336"/>
      <c r="Q35" s="336"/>
      <c r="R35" s="332"/>
      <c r="S35" s="332"/>
    </row>
    <row r="36" spans="3:19">
      <c r="C36" s="336"/>
      <c r="D36" s="336"/>
      <c r="E36" s="336"/>
      <c r="F36" s="336"/>
      <c r="G36" s="336"/>
      <c r="H36" s="336"/>
      <c r="I36" s="336"/>
      <c r="J36" s="336"/>
      <c r="K36" s="336"/>
      <c r="L36" s="336"/>
      <c r="M36" s="336"/>
      <c r="N36" s="336"/>
      <c r="O36" s="336"/>
      <c r="P36" s="336"/>
      <c r="Q36" s="336"/>
      <c r="R36" s="332"/>
      <c r="S36" s="332"/>
    </row>
    <row r="37" spans="3:19">
      <c r="C37" s="336"/>
      <c r="D37" s="336"/>
      <c r="E37" s="336"/>
      <c r="F37" s="336"/>
      <c r="G37" s="336"/>
      <c r="H37" s="336"/>
      <c r="I37" s="336"/>
      <c r="J37" s="336"/>
      <c r="K37" s="336"/>
      <c r="L37" s="336"/>
      <c r="M37" s="336"/>
      <c r="N37" s="336"/>
      <c r="O37" s="336"/>
      <c r="P37" s="336"/>
      <c r="Q37" s="336"/>
      <c r="R37" s="332"/>
      <c r="S37" s="332"/>
    </row>
    <row r="38" spans="3:19">
      <c r="G38" s="82" t="s">
        <v>305</v>
      </c>
      <c r="R38" s="332"/>
      <c r="S38" s="332"/>
    </row>
    <row r="39" spans="3:19">
      <c r="R39" s="332"/>
      <c r="S39" s="332"/>
    </row>
    <row r="40" spans="3:19">
      <c r="R40" s="332"/>
      <c r="S40" s="332"/>
    </row>
    <row r="41" spans="3:19">
      <c r="R41" s="332"/>
      <c r="S41" s="332"/>
    </row>
    <row r="124" spans="3:15">
      <c r="C124" s="142"/>
      <c r="D124" s="142"/>
      <c r="E124" s="142"/>
      <c r="F124" s="142"/>
      <c r="G124" s="142"/>
      <c r="H124" s="142"/>
      <c r="I124" s="142"/>
      <c r="J124" s="142"/>
      <c r="K124" s="142"/>
      <c r="L124" s="142"/>
      <c r="M124" s="142"/>
      <c r="N124" s="142"/>
      <c r="O124" s="142"/>
    </row>
    <row r="125" spans="3:15">
      <c r="C125" s="142"/>
      <c r="D125" s="142"/>
      <c r="E125" s="142"/>
      <c r="F125" s="142"/>
      <c r="G125" s="142"/>
      <c r="H125" s="142"/>
      <c r="I125" s="142"/>
      <c r="J125" s="142"/>
      <c r="K125" s="142"/>
      <c r="L125" s="142"/>
      <c r="M125" s="142"/>
      <c r="N125" s="142"/>
      <c r="O125" s="142"/>
    </row>
    <row r="126" spans="3:15">
      <c r="C126" s="142"/>
      <c r="D126" s="142"/>
      <c r="E126" s="142"/>
      <c r="F126" s="142"/>
      <c r="G126" s="142"/>
      <c r="H126" s="142"/>
      <c r="I126" s="142"/>
      <c r="J126" s="142"/>
      <c r="K126" s="142"/>
      <c r="L126" s="142"/>
      <c r="M126" s="142"/>
      <c r="N126" s="142"/>
      <c r="O126" s="142"/>
    </row>
    <row r="127" spans="3:15">
      <c r="C127" s="142"/>
      <c r="D127" s="142"/>
      <c r="E127" s="142"/>
      <c r="F127" s="142"/>
      <c r="G127" s="142"/>
      <c r="H127" s="142"/>
      <c r="I127" s="142"/>
      <c r="J127" s="142"/>
      <c r="K127" s="142"/>
      <c r="L127" s="142"/>
      <c r="M127" s="142"/>
      <c r="N127" s="142"/>
      <c r="O127" s="142"/>
    </row>
  </sheetData>
  <protectedRanges>
    <protectedRange sqref="F18:N18" name="نطاق1"/>
  </protectedRanges>
  <mergeCells count="53">
    <mergeCell ref="W19:W24"/>
    <mergeCell ref="A8:B8"/>
    <mergeCell ref="R8:S8"/>
    <mergeCell ref="A26:B26"/>
    <mergeCell ref="R26:S26"/>
    <mergeCell ref="A12:A17"/>
    <mergeCell ref="S12:S17"/>
    <mergeCell ref="A18:B18"/>
    <mergeCell ref="R18:S18"/>
    <mergeCell ref="A19:B19"/>
    <mergeCell ref="R19:S19"/>
    <mergeCell ref="A9:B9"/>
    <mergeCell ref="R9:S9"/>
    <mergeCell ref="A10:B10"/>
    <mergeCell ref="R10:S10"/>
    <mergeCell ref="A11:B11"/>
    <mergeCell ref="A20:B20"/>
    <mergeCell ref="R20:S20"/>
    <mergeCell ref="A21:B21"/>
    <mergeCell ref="R21:S21"/>
    <mergeCell ref="A22:B22"/>
    <mergeCell ref="R22:S22"/>
    <mergeCell ref="A28:B28"/>
    <mergeCell ref="R28:S28"/>
    <mergeCell ref="A23:B23"/>
    <mergeCell ref="R23:S23"/>
    <mergeCell ref="A24:B24"/>
    <mergeCell ref="R24:S24"/>
    <mergeCell ref="A25:B25"/>
    <mergeCell ref="R25:S25"/>
    <mergeCell ref="A27:B27"/>
    <mergeCell ref="R27:S27"/>
    <mergeCell ref="R11:S11"/>
    <mergeCell ref="K4:L4"/>
    <mergeCell ref="M4:N4"/>
    <mergeCell ref="O4:Q4"/>
    <mergeCell ref="R4:S7"/>
    <mergeCell ref="M5:N5"/>
    <mergeCell ref="O5:Q5"/>
    <mergeCell ref="A3:B3"/>
    <mergeCell ref="R3:S3"/>
    <mergeCell ref="A2:S2"/>
    <mergeCell ref="A1:S1"/>
    <mergeCell ref="A4:B7"/>
    <mergeCell ref="C4:D4"/>
    <mergeCell ref="E4:F4"/>
    <mergeCell ref="G4:H4"/>
    <mergeCell ref="I4:J4"/>
    <mergeCell ref="C5:D5"/>
    <mergeCell ref="E5:F5"/>
    <mergeCell ref="G5:H5"/>
    <mergeCell ref="I5:J5"/>
    <mergeCell ref="K5:L5"/>
  </mergeCells>
  <printOptions horizontalCentered="1"/>
  <pageMargins left="0.5" right="0.5" top="1" bottom="1" header="1" footer="1"/>
  <pageSetup paperSize="9" scale="75" firstPageNumber="52" orientation="landscape" useFirstPageNumber="1"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9" tint="-0.499984740745262"/>
  </sheetPr>
  <dimension ref="A1:S120"/>
  <sheetViews>
    <sheetView rightToLeft="1" view="pageBreakPreview" topLeftCell="A2" zoomScale="75" zoomScaleSheetLayoutView="75" workbookViewId="0">
      <selection activeCell="N4" sqref="N4:Q4"/>
    </sheetView>
  </sheetViews>
  <sheetFormatPr defaultRowHeight="12.75"/>
  <cols>
    <col min="1" max="1" width="5" style="133" customWidth="1"/>
    <col min="2" max="2" width="11.42578125" style="133" customWidth="1"/>
    <col min="3" max="10" width="9.85546875" style="133" customWidth="1"/>
    <col min="11" max="13" width="11.42578125" style="133" customWidth="1"/>
    <col min="14" max="14" width="15.42578125" style="133" customWidth="1"/>
    <col min="15" max="15" width="4.5703125" style="133" customWidth="1"/>
    <col min="16" max="16384" width="9.140625" style="133"/>
  </cols>
  <sheetData>
    <row r="1" spans="1:19" ht="15.75" hidden="1" customHeight="1">
      <c r="A1" s="1252" t="s">
        <v>1237</v>
      </c>
      <c r="B1" s="1252"/>
      <c r="C1" s="1252"/>
      <c r="D1" s="1252"/>
      <c r="E1" s="1252"/>
      <c r="F1" s="1252"/>
      <c r="G1" s="1252"/>
      <c r="H1" s="1252"/>
      <c r="I1" s="1252"/>
      <c r="J1" s="1252"/>
      <c r="K1" s="1252"/>
      <c r="L1" s="1252"/>
      <c r="M1" s="1252"/>
      <c r="N1" s="1252"/>
      <c r="O1" s="1252"/>
    </row>
    <row r="2" spans="1:19" ht="23.25" customHeight="1">
      <c r="A2" s="1252"/>
      <c r="B2" s="1252"/>
      <c r="C2" s="1252"/>
      <c r="D2" s="1252"/>
      <c r="E2" s="1252"/>
      <c r="F2" s="1252"/>
      <c r="G2" s="1252"/>
      <c r="H2" s="1252"/>
      <c r="I2" s="1252"/>
      <c r="J2" s="1252"/>
      <c r="K2" s="1252"/>
      <c r="L2" s="1252"/>
      <c r="M2" s="1252"/>
      <c r="N2" s="1252"/>
      <c r="O2" s="1252"/>
      <c r="P2" s="174"/>
    </row>
    <row r="3" spans="1:19" ht="22.5" customHeight="1">
      <c r="A3" s="1253" t="s">
        <v>748</v>
      </c>
      <c r="B3" s="1253"/>
      <c r="C3" s="1253"/>
      <c r="D3" s="1253"/>
      <c r="E3" s="1253"/>
      <c r="F3" s="1253"/>
      <c r="G3" s="1253"/>
      <c r="H3" s="1253"/>
      <c r="I3" s="1253"/>
      <c r="J3" s="1253"/>
      <c r="K3" s="1253"/>
      <c r="L3" s="1253"/>
      <c r="M3" s="1253"/>
      <c r="N3" s="1253"/>
      <c r="O3" s="1253"/>
    </row>
    <row r="4" spans="1:19" s="174" customFormat="1" ht="23.25" customHeight="1" thickBot="1">
      <c r="A4" s="1176" t="s">
        <v>944</v>
      </c>
      <c r="B4" s="1176"/>
      <c r="C4" s="143"/>
      <c r="D4" s="143"/>
      <c r="E4" s="143"/>
      <c r="F4" s="143"/>
      <c r="G4" s="143"/>
      <c r="H4" s="143"/>
      <c r="I4" s="143"/>
      <c r="J4" s="143"/>
      <c r="K4" s="143"/>
      <c r="L4" s="143"/>
      <c r="M4" s="143"/>
      <c r="N4" s="1154" t="s">
        <v>634</v>
      </c>
      <c r="O4" s="1154"/>
      <c r="P4" s="173"/>
    </row>
    <row r="5" spans="1:19" ht="17.25" customHeight="1" thickTop="1">
      <c r="A5" s="1140" t="s">
        <v>40</v>
      </c>
      <c r="B5" s="1140"/>
      <c r="C5" s="1254" t="s">
        <v>355</v>
      </c>
      <c r="D5" s="1254"/>
      <c r="E5" s="1254" t="s">
        <v>356</v>
      </c>
      <c r="F5" s="1254"/>
      <c r="G5" s="1254" t="s">
        <v>357</v>
      </c>
      <c r="H5" s="1254"/>
      <c r="I5" s="1254" t="s">
        <v>358</v>
      </c>
      <c r="J5" s="1254"/>
      <c r="K5" s="1254" t="s">
        <v>1339</v>
      </c>
      <c r="L5" s="1254"/>
      <c r="M5" s="1254"/>
      <c r="N5" s="1164" t="s">
        <v>168</v>
      </c>
      <c r="O5" s="1164"/>
      <c r="P5" s="140"/>
    </row>
    <row r="6" spans="1:19" ht="19.5" customHeight="1">
      <c r="A6" s="1141"/>
      <c r="B6" s="1141"/>
      <c r="C6" s="1256" t="s">
        <v>360</v>
      </c>
      <c r="D6" s="1256"/>
      <c r="E6" s="1256" t="s">
        <v>361</v>
      </c>
      <c r="F6" s="1256"/>
      <c r="G6" s="1256" t="s">
        <v>362</v>
      </c>
      <c r="H6" s="1256"/>
      <c r="I6" s="1256" t="s">
        <v>363</v>
      </c>
      <c r="J6" s="1256"/>
      <c r="K6" s="1256" t="s">
        <v>169</v>
      </c>
      <c r="L6" s="1256"/>
      <c r="M6" s="1256"/>
      <c r="N6" s="1165"/>
      <c r="O6" s="1165"/>
      <c r="P6" s="140"/>
    </row>
    <row r="7" spans="1:19" ht="19.5" customHeight="1">
      <c r="A7" s="1141"/>
      <c r="B7" s="1141"/>
      <c r="C7" s="736" t="s">
        <v>102</v>
      </c>
      <c r="D7" s="736" t="s">
        <v>103</v>
      </c>
      <c r="E7" s="736" t="s">
        <v>102</v>
      </c>
      <c r="F7" s="736" t="s">
        <v>103</v>
      </c>
      <c r="G7" s="736" t="s">
        <v>102</v>
      </c>
      <c r="H7" s="736" t="s">
        <v>103</v>
      </c>
      <c r="I7" s="736" t="s">
        <v>102</v>
      </c>
      <c r="J7" s="736" t="s">
        <v>103</v>
      </c>
      <c r="K7" s="736" t="s">
        <v>102</v>
      </c>
      <c r="L7" s="736" t="s">
        <v>103</v>
      </c>
      <c r="M7" s="1031" t="s">
        <v>35</v>
      </c>
      <c r="N7" s="1165"/>
      <c r="O7" s="1165"/>
      <c r="P7" s="140"/>
    </row>
    <row r="8" spans="1:19" ht="17.25" customHeight="1" thickBot="1">
      <c r="A8" s="1142"/>
      <c r="B8" s="1142"/>
      <c r="C8" s="740" t="s">
        <v>318</v>
      </c>
      <c r="D8" s="740" t="s">
        <v>319</v>
      </c>
      <c r="E8" s="740" t="s">
        <v>318</v>
      </c>
      <c r="F8" s="740" t="s">
        <v>319</v>
      </c>
      <c r="G8" s="740" t="s">
        <v>318</v>
      </c>
      <c r="H8" s="740" t="s">
        <v>319</v>
      </c>
      <c r="I8" s="740" t="s">
        <v>318</v>
      </c>
      <c r="J8" s="740" t="s">
        <v>319</v>
      </c>
      <c r="K8" s="740" t="s">
        <v>318</v>
      </c>
      <c r="L8" s="740" t="s">
        <v>319</v>
      </c>
      <c r="M8" s="740" t="s">
        <v>169</v>
      </c>
      <c r="N8" s="1166"/>
      <c r="O8" s="1166"/>
    </row>
    <row r="9" spans="1:19" ht="20.100000000000001" customHeight="1">
      <c r="A9" s="1183" t="s">
        <v>52</v>
      </c>
      <c r="B9" s="1183"/>
      <c r="C9" s="736">
        <v>1160</v>
      </c>
      <c r="D9" s="736">
        <v>397</v>
      </c>
      <c r="E9" s="736">
        <v>928</v>
      </c>
      <c r="F9" s="736">
        <v>708</v>
      </c>
      <c r="G9" s="736">
        <v>4821</v>
      </c>
      <c r="H9" s="736">
        <v>6792</v>
      </c>
      <c r="I9" s="736">
        <v>9</v>
      </c>
      <c r="J9" s="736">
        <v>23</v>
      </c>
      <c r="K9" s="757">
        <f>SUM(C9,E9,G9,I9)</f>
        <v>6918</v>
      </c>
      <c r="L9" s="757">
        <f>SUM(D9,F9,H9,J9)</f>
        <v>7920</v>
      </c>
      <c r="M9" s="736">
        <f>SUM(K9:L9)</f>
        <v>14838</v>
      </c>
      <c r="N9" s="1197" t="s">
        <v>583</v>
      </c>
      <c r="O9" s="1197"/>
    </row>
    <row r="10" spans="1:19" ht="20.100000000000001" customHeight="1">
      <c r="A10" s="194" t="s">
        <v>53</v>
      </c>
      <c r="B10" s="194"/>
      <c r="C10" s="96">
        <v>946</v>
      </c>
      <c r="D10" s="96">
        <v>378</v>
      </c>
      <c r="E10" s="96">
        <v>809</v>
      </c>
      <c r="F10" s="96">
        <v>632</v>
      </c>
      <c r="G10" s="96">
        <v>3547</v>
      </c>
      <c r="H10" s="96">
        <v>7480</v>
      </c>
      <c r="I10" s="96">
        <v>31</v>
      </c>
      <c r="J10" s="96">
        <v>23</v>
      </c>
      <c r="K10" s="758">
        <f t="shared" ref="K10:K28" si="0">SUM(C10,E10,G10,I10)</f>
        <v>5333</v>
      </c>
      <c r="L10" s="758">
        <f t="shared" ref="L10:L28" si="1">SUM(D10,F10,H10,J10)</f>
        <v>8513</v>
      </c>
      <c r="M10" s="96">
        <f t="shared" ref="M10:M28" si="2">SUM(K10:L10)</f>
        <v>13846</v>
      </c>
      <c r="N10" s="1159" t="s">
        <v>284</v>
      </c>
      <c r="O10" s="1159"/>
      <c r="R10" s="195"/>
      <c r="S10" s="195"/>
    </row>
    <row r="11" spans="1:19" ht="20.100000000000001" customHeight="1">
      <c r="A11" s="1255" t="s">
        <v>54</v>
      </c>
      <c r="B11" s="1255"/>
      <c r="C11" s="96">
        <v>724</v>
      </c>
      <c r="D11" s="96">
        <v>328</v>
      </c>
      <c r="E11" s="96">
        <v>414</v>
      </c>
      <c r="F11" s="96">
        <v>486</v>
      </c>
      <c r="G11" s="96">
        <v>2499</v>
      </c>
      <c r="H11" s="96">
        <v>5448</v>
      </c>
      <c r="I11" s="96">
        <v>54</v>
      </c>
      <c r="J11" s="96">
        <v>86</v>
      </c>
      <c r="K11" s="758">
        <f t="shared" si="0"/>
        <v>3691</v>
      </c>
      <c r="L11" s="758">
        <f t="shared" si="1"/>
        <v>6348</v>
      </c>
      <c r="M11" s="96">
        <f t="shared" si="2"/>
        <v>10039</v>
      </c>
      <c r="N11" s="1159" t="s">
        <v>175</v>
      </c>
      <c r="O11" s="1159"/>
    </row>
    <row r="12" spans="1:19" ht="20.100000000000001" customHeight="1">
      <c r="A12" s="1255" t="s">
        <v>55</v>
      </c>
      <c r="B12" s="1255"/>
      <c r="C12" s="96">
        <v>706</v>
      </c>
      <c r="D12" s="96">
        <v>257</v>
      </c>
      <c r="E12" s="96">
        <v>495</v>
      </c>
      <c r="F12" s="96">
        <v>495</v>
      </c>
      <c r="G12" s="96">
        <v>5057</v>
      </c>
      <c r="H12" s="96">
        <v>10332</v>
      </c>
      <c r="I12" s="96">
        <v>143</v>
      </c>
      <c r="J12" s="96">
        <v>148</v>
      </c>
      <c r="K12" s="758">
        <f t="shared" si="0"/>
        <v>6401</v>
      </c>
      <c r="L12" s="758">
        <f t="shared" si="1"/>
        <v>11232</v>
      </c>
      <c r="M12" s="96">
        <f t="shared" si="2"/>
        <v>17633</v>
      </c>
      <c r="N12" s="1178" t="s">
        <v>676</v>
      </c>
      <c r="O12" s="1178"/>
    </row>
    <row r="13" spans="1:19" ht="20.100000000000001" customHeight="1">
      <c r="A13" s="1160" t="s">
        <v>283</v>
      </c>
      <c r="B13" s="186" t="s">
        <v>270</v>
      </c>
      <c r="C13" s="96">
        <v>196</v>
      </c>
      <c r="D13" s="96">
        <v>205</v>
      </c>
      <c r="E13" s="96">
        <v>245</v>
      </c>
      <c r="F13" s="96">
        <v>544</v>
      </c>
      <c r="G13" s="96">
        <v>1464</v>
      </c>
      <c r="H13" s="96">
        <v>8350</v>
      </c>
      <c r="I13" s="96">
        <v>25</v>
      </c>
      <c r="J13" s="96">
        <v>131</v>
      </c>
      <c r="K13" s="758">
        <f t="shared" si="0"/>
        <v>1930</v>
      </c>
      <c r="L13" s="758">
        <f t="shared" si="1"/>
        <v>9230</v>
      </c>
      <c r="M13" s="96">
        <f t="shared" si="2"/>
        <v>11160</v>
      </c>
      <c r="N13" s="399" t="s">
        <v>288</v>
      </c>
      <c r="O13" s="1179" t="s">
        <v>167</v>
      </c>
    </row>
    <row r="14" spans="1:19" ht="20.100000000000001" customHeight="1">
      <c r="A14" s="1161"/>
      <c r="B14" s="186" t="s">
        <v>271</v>
      </c>
      <c r="C14" s="96">
        <v>322</v>
      </c>
      <c r="D14" s="96">
        <v>267</v>
      </c>
      <c r="E14" s="96">
        <v>481</v>
      </c>
      <c r="F14" s="96">
        <v>782</v>
      </c>
      <c r="G14" s="96">
        <v>2016</v>
      </c>
      <c r="H14" s="96">
        <v>8819</v>
      </c>
      <c r="I14" s="96">
        <v>31</v>
      </c>
      <c r="J14" s="96">
        <v>117</v>
      </c>
      <c r="K14" s="758">
        <f t="shared" si="0"/>
        <v>2850</v>
      </c>
      <c r="L14" s="758">
        <f t="shared" si="1"/>
        <v>9985</v>
      </c>
      <c r="M14" s="96">
        <f t="shared" si="2"/>
        <v>12835</v>
      </c>
      <c r="N14" s="399" t="s">
        <v>289</v>
      </c>
      <c r="O14" s="1180"/>
    </row>
    <row r="15" spans="1:19" ht="20.100000000000001" customHeight="1">
      <c r="A15" s="1161"/>
      <c r="B15" s="186" t="s">
        <v>272</v>
      </c>
      <c r="C15" s="96">
        <v>212</v>
      </c>
      <c r="D15" s="96">
        <v>150</v>
      </c>
      <c r="E15" s="96">
        <v>354</v>
      </c>
      <c r="F15" s="96">
        <v>461</v>
      </c>
      <c r="G15" s="96">
        <v>1884</v>
      </c>
      <c r="H15" s="96">
        <v>4674</v>
      </c>
      <c r="I15" s="96">
        <v>27</v>
      </c>
      <c r="J15" s="96">
        <v>51</v>
      </c>
      <c r="K15" s="758">
        <f t="shared" si="0"/>
        <v>2477</v>
      </c>
      <c r="L15" s="758">
        <f t="shared" si="1"/>
        <v>5336</v>
      </c>
      <c r="M15" s="96">
        <f t="shared" si="2"/>
        <v>7813</v>
      </c>
      <c r="N15" s="399" t="s">
        <v>290</v>
      </c>
      <c r="O15" s="1180"/>
    </row>
    <row r="16" spans="1:19" ht="20.100000000000001" customHeight="1">
      <c r="A16" s="1161"/>
      <c r="B16" s="186" t="s">
        <v>267</v>
      </c>
      <c r="C16" s="96">
        <v>176</v>
      </c>
      <c r="D16" s="96">
        <v>135</v>
      </c>
      <c r="E16" s="96">
        <v>270</v>
      </c>
      <c r="F16" s="96">
        <v>346</v>
      </c>
      <c r="G16" s="96">
        <v>1545</v>
      </c>
      <c r="H16" s="96">
        <v>7094</v>
      </c>
      <c r="I16" s="96">
        <v>25</v>
      </c>
      <c r="J16" s="96">
        <v>129</v>
      </c>
      <c r="K16" s="758">
        <f t="shared" si="0"/>
        <v>2016</v>
      </c>
      <c r="L16" s="758">
        <f t="shared" si="1"/>
        <v>7704</v>
      </c>
      <c r="M16" s="96">
        <f t="shared" si="2"/>
        <v>9720</v>
      </c>
      <c r="N16" s="399" t="s">
        <v>291</v>
      </c>
      <c r="O16" s="1180"/>
    </row>
    <row r="17" spans="1:18" ht="20.100000000000001" customHeight="1">
      <c r="A17" s="1161"/>
      <c r="B17" s="186" t="s">
        <v>268</v>
      </c>
      <c r="C17" s="96">
        <v>315</v>
      </c>
      <c r="D17" s="96">
        <v>248</v>
      </c>
      <c r="E17" s="96">
        <v>335</v>
      </c>
      <c r="F17" s="96">
        <v>690</v>
      </c>
      <c r="G17" s="96">
        <v>2104</v>
      </c>
      <c r="H17" s="96">
        <v>9692</v>
      </c>
      <c r="I17" s="96">
        <v>14</v>
      </c>
      <c r="J17" s="96">
        <v>159</v>
      </c>
      <c r="K17" s="758">
        <f t="shared" si="0"/>
        <v>2768</v>
      </c>
      <c r="L17" s="758">
        <f t="shared" si="1"/>
        <v>10789</v>
      </c>
      <c r="M17" s="96">
        <f t="shared" si="2"/>
        <v>13557</v>
      </c>
      <c r="N17" s="399" t="s">
        <v>292</v>
      </c>
      <c r="O17" s="1180"/>
    </row>
    <row r="18" spans="1:18" ht="20.100000000000001" customHeight="1">
      <c r="A18" s="1162"/>
      <c r="B18" s="186" t="s">
        <v>269</v>
      </c>
      <c r="C18" s="96">
        <v>176</v>
      </c>
      <c r="D18" s="96">
        <v>141</v>
      </c>
      <c r="E18" s="96">
        <v>287</v>
      </c>
      <c r="F18" s="96">
        <v>410</v>
      </c>
      <c r="G18" s="96">
        <v>1830</v>
      </c>
      <c r="H18" s="96">
        <v>5558</v>
      </c>
      <c r="I18" s="96">
        <v>67</v>
      </c>
      <c r="J18" s="96">
        <v>127</v>
      </c>
      <c r="K18" s="758">
        <f t="shared" si="0"/>
        <v>2360</v>
      </c>
      <c r="L18" s="758">
        <f t="shared" si="1"/>
        <v>6236</v>
      </c>
      <c r="M18" s="96">
        <f t="shared" si="2"/>
        <v>8596</v>
      </c>
      <c r="N18" s="399" t="s">
        <v>293</v>
      </c>
      <c r="O18" s="1181"/>
    </row>
    <row r="19" spans="1:18" ht="20.100000000000001" customHeight="1">
      <c r="A19" s="1170" t="s">
        <v>63</v>
      </c>
      <c r="B19" s="1170"/>
      <c r="C19" s="726">
        <v>849</v>
      </c>
      <c r="D19" s="726">
        <v>411</v>
      </c>
      <c r="E19" s="726">
        <v>841</v>
      </c>
      <c r="F19" s="726">
        <v>614</v>
      </c>
      <c r="G19" s="86">
        <v>5774</v>
      </c>
      <c r="H19" s="726">
        <v>9622</v>
      </c>
      <c r="I19" s="96">
        <v>35</v>
      </c>
      <c r="J19" s="96">
        <v>20</v>
      </c>
      <c r="K19" s="758">
        <f t="shared" si="0"/>
        <v>7499</v>
      </c>
      <c r="L19" s="758">
        <f t="shared" si="1"/>
        <v>10667</v>
      </c>
      <c r="M19" s="96">
        <f t="shared" si="2"/>
        <v>18166</v>
      </c>
      <c r="N19" s="1159" t="s">
        <v>297</v>
      </c>
      <c r="O19" s="1159"/>
    </row>
    <row r="20" spans="1:18" ht="20.100000000000001" customHeight="1">
      <c r="A20" s="1170" t="s">
        <v>64</v>
      </c>
      <c r="B20" s="1170"/>
      <c r="C20" s="96">
        <v>646</v>
      </c>
      <c r="D20" s="96">
        <v>297</v>
      </c>
      <c r="E20" s="96">
        <v>639</v>
      </c>
      <c r="F20" s="96">
        <v>671</v>
      </c>
      <c r="G20" s="96">
        <v>4632</v>
      </c>
      <c r="H20" s="96">
        <v>10333</v>
      </c>
      <c r="I20" s="96">
        <v>159</v>
      </c>
      <c r="J20" s="96">
        <v>122</v>
      </c>
      <c r="K20" s="758">
        <f t="shared" si="0"/>
        <v>6076</v>
      </c>
      <c r="L20" s="758">
        <f t="shared" si="1"/>
        <v>11423</v>
      </c>
      <c r="M20" s="96">
        <f t="shared" si="2"/>
        <v>17499</v>
      </c>
      <c r="N20" s="1159" t="s">
        <v>177</v>
      </c>
      <c r="O20" s="1159"/>
    </row>
    <row r="21" spans="1:18" ht="20.100000000000001" customHeight="1">
      <c r="A21" s="1170" t="s">
        <v>65</v>
      </c>
      <c r="B21" s="1170"/>
      <c r="C21" s="96">
        <v>322</v>
      </c>
      <c r="D21" s="96">
        <v>246</v>
      </c>
      <c r="E21" s="96">
        <v>437</v>
      </c>
      <c r="F21" s="96">
        <v>510</v>
      </c>
      <c r="G21" s="96">
        <v>3269</v>
      </c>
      <c r="H21" s="96">
        <v>7087</v>
      </c>
      <c r="I21" s="96">
        <v>83</v>
      </c>
      <c r="J21" s="96">
        <v>49</v>
      </c>
      <c r="K21" s="758">
        <f t="shared" si="0"/>
        <v>4111</v>
      </c>
      <c r="L21" s="758">
        <f t="shared" si="1"/>
        <v>7892</v>
      </c>
      <c r="M21" s="96">
        <f t="shared" si="2"/>
        <v>12003</v>
      </c>
      <c r="N21" s="1159" t="s">
        <v>178</v>
      </c>
      <c r="O21" s="1159"/>
    </row>
    <row r="22" spans="1:18" ht="20.100000000000001" customHeight="1">
      <c r="A22" s="1170" t="s">
        <v>66</v>
      </c>
      <c r="B22" s="1170"/>
      <c r="C22" s="96">
        <v>397</v>
      </c>
      <c r="D22" s="96">
        <v>262</v>
      </c>
      <c r="E22" s="96">
        <v>503</v>
      </c>
      <c r="F22" s="96">
        <v>540</v>
      </c>
      <c r="G22" s="96">
        <v>3382</v>
      </c>
      <c r="H22" s="96">
        <v>6688</v>
      </c>
      <c r="I22" s="96">
        <v>107</v>
      </c>
      <c r="J22" s="96">
        <v>54</v>
      </c>
      <c r="K22" s="758">
        <f t="shared" si="0"/>
        <v>4389</v>
      </c>
      <c r="L22" s="758">
        <f t="shared" si="1"/>
        <v>7544</v>
      </c>
      <c r="M22" s="96">
        <f t="shared" si="2"/>
        <v>11933</v>
      </c>
      <c r="N22" s="1159" t="s">
        <v>285</v>
      </c>
      <c r="O22" s="1159"/>
      <c r="Q22" s="175"/>
      <c r="R22" s="175"/>
    </row>
    <row r="23" spans="1:18" ht="20.100000000000001" customHeight="1">
      <c r="A23" s="1170" t="s">
        <v>133</v>
      </c>
      <c r="B23" s="1170"/>
      <c r="C23" s="96">
        <v>555</v>
      </c>
      <c r="D23" s="96">
        <v>182</v>
      </c>
      <c r="E23" s="96">
        <v>535</v>
      </c>
      <c r="F23" s="96">
        <v>422</v>
      </c>
      <c r="G23" s="96">
        <v>3749</v>
      </c>
      <c r="H23" s="96">
        <v>7412</v>
      </c>
      <c r="I23" s="96">
        <v>220</v>
      </c>
      <c r="J23" s="96">
        <v>141</v>
      </c>
      <c r="K23" s="758">
        <f t="shared" si="0"/>
        <v>5059</v>
      </c>
      <c r="L23" s="758">
        <f t="shared" si="1"/>
        <v>8157</v>
      </c>
      <c r="M23" s="96">
        <f t="shared" si="2"/>
        <v>13216</v>
      </c>
      <c r="N23" s="1178" t="s">
        <v>853</v>
      </c>
      <c r="O23" s="1178"/>
    </row>
    <row r="24" spans="1:18" ht="20.100000000000001" customHeight="1">
      <c r="A24" s="1170" t="s">
        <v>68</v>
      </c>
      <c r="B24" s="1170"/>
      <c r="C24" s="96">
        <v>393</v>
      </c>
      <c r="D24" s="96">
        <v>123</v>
      </c>
      <c r="E24" s="96">
        <v>346</v>
      </c>
      <c r="F24" s="96">
        <v>298</v>
      </c>
      <c r="G24" s="96">
        <v>2326</v>
      </c>
      <c r="H24" s="96">
        <v>4481</v>
      </c>
      <c r="I24" s="96">
        <v>46</v>
      </c>
      <c r="J24" s="96">
        <v>28</v>
      </c>
      <c r="K24" s="758">
        <f t="shared" si="0"/>
        <v>3111</v>
      </c>
      <c r="L24" s="758">
        <f t="shared" si="1"/>
        <v>4930</v>
      </c>
      <c r="M24" s="96">
        <f t="shared" si="2"/>
        <v>8041</v>
      </c>
      <c r="N24" s="1178" t="s">
        <v>287</v>
      </c>
      <c r="O24" s="1178"/>
    </row>
    <row r="25" spans="1:18" ht="20.100000000000001" customHeight="1">
      <c r="A25" s="1170" t="s">
        <v>69</v>
      </c>
      <c r="B25" s="1170"/>
      <c r="C25" s="96">
        <v>691</v>
      </c>
      <c r="D25" s="96">
        <v>230</v>
      </c>
      <c r="E25" s="96">
        <v>518</v>
      </c>
      <c r="F25" s="96">
        <v>437</v>
      </c>
      <c r="G25" s="96">
        <v>4248</v>
      </c>
      <c r="H25" s="96">
        <v>7330</v>
      </c>
      <c r="I25" s="96">
        <v>110</v>
      </c>
      <c r="J25" s="96">
        <v>95</v>
      </c>
      <c r="K25" s="758">
        <f t="shared" si="0"/>
        <v>5567</v>
      </c>
      <c r="L25" s="758">
        <f t="shared" si="1"/>
        <v>8092</v>
      </c>
      <c r="M25" s="96">
        <f t="shared" si="2"/>
        <v>13659</v>
      </c>
      <c r="N25" s="1178" t="s">
        <v>182</v>
      </c>
      <c r="O25" s="1178"/>
    </row>
    <row r="26" spans="1:18" ht="20.100000000000001" customHeight="1">
      <c r="A26" s="1170" t="s">
        <v>70</v>
      </c>
      <c r="B26" s="1170"/>
      <c r="C26" s="96">
        <v>1005</v>
      </c>
      <c r="D26" s="96">
        <v>349</v>
      </c>
      <c r="E26" s="96">
        <v>794</v>
      </c>
      <c r="F26" s="96">
        <v>546</v>
      </c>
      <c r="G26" s="96">
        <v>7816</v>
      </c>
      <c r="H26" s="96">
        <v>11309</v>
      </c>
      <c r="I26" s="96">
        <v>52</v>
      </c>
      <c r="J26" s="96">
        <v>26</v>
      </c>
      <c r="K26" s="758">
        <f t="shared" si="0"/>
        <v>9667</v>
      </c>
      <c r="L26" s="758">
        <f t="shared" si="1"/>
        <v>12230</v>
      </c>
      <c r="M26" s="96">
        <f t="shared" si="2"/>
        <v>21897</v>
      </c>
      <c r="N26" s="1178" t="s">
        <v>183</v>
      </c>
      <c r="O26" s="1178"/>
    </row>
    <row r="27" spans="1:18" ht="20.100000000000001" customHeight="1">
      <c r="A27" s="1170" t="s">
        <v>71</v>
      </c>
      <c r="B27" s="1170"/>
      <c r="C27" s="96">
        <v>521</v>
      </c>
      <c r="D27" s="96">
        <v>167</v>
      </c>
      <c r="E27" s="96">
        <v>380</v>
      </c>
      <c r="F27" s="96">
        <v>325</v>
      </c>
      <c r="G27" s="96">
        <v>4129</v>
      </c>
      <c r="H27" s="96">
        <v>6811</v>
      </c>
      <c r="I27" s="96">
        <v>10</v>
      </c>
      <c r="J27" s="96">
        <v>5</v>
      </c>
      <c r="K27" s="758">
        <f t="shared" si="0"/>
        <v>5040</v>
      </c>
      <c r="L27" s="758">
        <f t="shared" si="1"/>
        <v>7308</v>
      </c>
      <c r="M27" s="96">
        <f t="shared" si="2"/>
        <v>12348</v>
      </c>
      <c r="N27" s="1178" t="s">
        <v>671</v>
      </c>
      <c r="O27" s="1178"/>
    </row>
    <row r="28" spans="1:18" ht="20.100000000000001" customHeight="1" thickBot="1">
      <c r="A28" s="1172" t="s">
        <v>72</v>
      </c>
      <c r="B28" s="1172"/>
      <c r="C28" s="736">
        <v>703</v>
      </c>
      <c r="D28" s="736">
        <v>496</v>
      </c>
      <c r="E28" s="736">
        <v>799</v>
      </c>
      <c r="F28" s="736">
        <v>1081</v>
      </c>
      <c r="G28" s="736">
        <v>4028</v>
      </c>
      <c r="H28" s="736">
        <v>13100</v>
      </c>
      <c r="I28" s="736">
        <v>69</v>
      </c>
      <c r="J28" s="736">
        <v>137</v>
      </c>
      <c r="K28" s="757">
        <f t="shared" si="0"/>
        <v>5599</v>
      </c>
      <c r="L28" s="757">
        <f t="shared" si="1"/>
        <v>14814</v>
      </c>
      <c r="M28" s="736">
        <f t="shared" si="2"/>
        <v>20413</v>
      </c>
      <c r="N28" s="1267" t="s">
        <v>327</v>
      </c>
      <c r="O28" s="1267"/>
    </row>
    <row r="29" spans="1:18" ht="20.100000000000001" customHeight="1" thickBot="1">
      <c r="A29" s="412" t="s">
        <v>32</v>
      </c>
      <c r="B29" s="412"/>
      <c r="C29" s="739">
        <f>SUM(C9:C28)</f>
        <v>11015</v>
      </c>
      <c r="D29" s="739">
        <f t="shared" ref="D29:M29" si="3">SUM(D9:D28)</f>
        <v>5269</v>
      </c>
      <c r="E29" s="739">
        <f t="shared" si="3"/>
        <v>10410</v>
      </c>
      <c r="F29" s="739">
        <f t="shared" si="3"/>
        <v>10998</v>
      </c>
      <c r="G29" s="739">
        <f t="shared" si="3"/>
        <v>70120</v>
      </c>
      <c r="H29" s="739">
        <f t="shared" si="3"/>
        <v>158412</v>
      </c>
      <c r="I29" s="739">
        <f t="shared" si="3"/>
        <v>1317</v>
      </c>
      <c r="J29" s="739">
        <f t="shared" si="3"/>
        <v>1671</v>
      </c>
      <c r="K29" s="739">
        <f t="shared" si="3"/>
        <v>92862</v>
      </c>
      <c r="L29" s="739">
        <f t="shared" si="3"/>
        <v>176350</v>
      </c>
      <c r="M29" s="739">
        <f t="shared" si="3"/>
        <v>269212</v>
      </c>
      <c r="N29" s="1362" t="s">
        <v>169</v>
      </c>
      <c r="O29" s="1362"/>
    </row>
    <row r="30" spans="1:18" ht="13.5" thickTop="1">
      <c r="N30" s="322"/>
      <c r="O30" s="322"/>
    </row>
    <row r="31" spans="1:18" ht="18">
      <c r="K31" s="178"/>
      <c r="L31" s="178"/>
      <c r="M31" s="178"/>
      <c r="N31" s="322"/>
      <c r="O31" s="322"/>
    </row>
    <row r="32" spans="1:18">
      <c r="N32" s="322"/>
      <c r="O32" s="322"/>
    </row>
    <row r="33" spans="14:15">
      <c r="N33" s="322"/>
      <c r="O33" s="322"/>
    </row>
    <row r="34" spans="14:15">
      <c r="N34" s="322"/>
      <c r="O34" s="322"/>
    </row>
    <row r="35" spans="14:15">
      <c r="N35" s="322"/>
      <c r="O35" s="322"/>
    </row>
    <row r="36" spans="14:15">
      <c r="N36" s="322"/>
      <c r="O36" s="322"/>
    </row>
    <row r="37" spans="14:15">
      <c r="N37" s="322"/>
      <c r="O37" s="322"/>
    </row>
    <row r="38" spans="14:15">
      <c r="N38" s="322"/>
      <c r="O38" s="322"/>
    </row>
    <row r="39" spans="14:15">
      <c r="N39" s="322"/>
      <c r="O39" s="322"/>
    </row>
    <row r="40" spans="14:15">
      <c r="N40" s="322"/>
      <c r="O40" s="322"/>
    </row>
    <row r="41" spans="14:15">
      <c r="N41" s="322"/>
      <c r="O41" s="322"/>
    </row>
    <row r="42" spans="14:15">
      <c r="N42" s="322"/>
      <c r="O42" s="322"/>
    </row>
    <row r="43" spans="14:15">
      <c r="N43" s="322"/>
      <c r="O43" s="322"/>
    </row>
    <row r="44" spans="14:15">
      <c r="N44" s="322"/>
      <c r="O44" s="322"/>
    </row>
    <row r="45" spans="14:15">
      <c r="N45" s="322"/>
      <c r="O45" s="322"/>
    </row>
    <row r="46" spans="14:15">
      <c r="N46" s="322"/>
      <c r="O46" s="322"/>
    </row>
    <row r="47" spans="14:15">
      <c r="N47" s="322"/>
      <c r="O47" s="322"/>
    </row>
    <row r="48" spans="14:15">
      <c r="N48" s="322"/>
      <c r="O48" s="322"/>
    </row>
    <row r="49" spans="14:15">
      <c r="N49" s="322"/>
      <c r="O49" s="322"/>
    </row>
    <row r="50" spans="14:15">
      <c r="N50" s="322"/>
      <c r="O50" s="322"/>
    </row>
    <row r="117" spans="3:15">
      <c r="C117" s="140"/>
      <c r="D117" s="140"/>
      <c r="E117" s="140"/>
      <c r="F117" s="140"/>
      <c r="G117" s="140"/>
      <c r="H117" s="140"/>
      <c r="I117" s="140"/>
      <c r="J117" s="140"/>
      <c r="K117" s="140"/>
      <c r="L117" s="140"/>
      <c r="M117" s="140"/>
      <c r="N117" s="140"/>
      <c r="O117" s="140"/>
    </row>
    <row r="118" spans="3:15">
      <c r="C118" s="140"/>
      <c r="D118" s="140"/>
      <c r="E118" s="140"/>
      <c r="F118" s="140"/>
      <c r="G118" s="140"/>
      <c r="H118" s="140"/>
      <c r="I118" s="140"/>
      <c r="J118" s="140"/>
      <c r="K118" s="140"/>
      <c r="L118" s="140"/>
      <c r="M118" s="140"/>
      <c r="N118" s="140"/>
      <c r="O118" s="140"/>
    </row>
    <row r="119" spans="3:15">
      <c r="C119" s="140"/>
      <c r="D119" s="140"/>
      <c r="E119" s="140"/>
      <c r="F119" s="140"/>
      <c r="G119" s="140"/>
      <c r="H119" s="140"/>
      <c r="I119" s="140"/>
      <c r="J119" s="140"/>
      <c r="K119" s="140"/>
      <c r="L119" s="140"/>
      <c r="M119" s="140"/>
      <c r="N119" s="140"/>
      <c r="O119" s="140"/>
    </row>
    <row r="120" spans="3:15">
      <c r="C120" s="140"/>
      <c r="D120" s="140"/>
      <c r="E120" s="140"/>
      <c r="F120" s="140"/>
      <c r="G120" s="140"/>
      <c r="H120" s="140"/>
      <c r="I120" s="140"/>
      <c r="J120" s="140"/>
      <c r="K120" s="140"/>
      <c r="L120" s="140"/>
      <c r="M120" s="140"/>
      <c r="N120" s="140"/>
      <c r="O120" s="140"/>
    </row>
  </sheetData>
  <mergeCells count="46">
    <mergeCell ref="A1:O2"/>
    <mergeCell ref="A3:O3"/>
    <mergeCell ref="N4:O4"/>
    <mergeCell ref="N5:O8"/>
    <mergeCell ref="K6:M6"/>
    <mergeCell ref="A4:B4"/>
    <mergeCell ref="K5:M5"/>
    <mergeCell ref="C6:D6"/>
    <mergeCell ref="E6:F6"/>
    <mergeCell ref="G6:H6"/>
    <mergeCell ref="I6:J6"/>
    <mergeCell ref="A5:B8"/>
    <mergeCell ref="C5:D5"/>
    <mergeCell ref="E5:F5"/>
    <mergeCell ref="G5:H5"/>
    <mergeCell ref="I5:J5"/>
    <mergeCell ref="A21:B21"/>
    <mergeCell ref="A22:B22"/>
    <mergeCell ref="A23:B23"/>
    <mergeCell ref="A27:B27"/>
    <mergeCell ref="A28:B28"/>
    <mergeCell ref="A9:B9"/>
    <mergeCell ref="A11:B11"/>
    <mergeCell ref="A13:A18"/>
    <mergeCell ref="A19:B19"/>
    <mergeCell ref="A20:B20"/>
    <mergeCell ref="A12:B12"/>
    <mergeCell ref="N9:O9"/>
    <mergeCell ref="N27:O27"/>
    <mergeCell ref="N28:O28"/>
    <mergeCell ref="N21:O21"/>
    <mergeCell ref="N22:O22"/>
    <mergeCell ref="N23:O23"/>
    <mergeCell ref="O13:O18"/>
    <mergeCell ref="N19:O19"/>
    <mergeCell ref="N20:O20"/>
    <mergeCell ref="N10:O10"/>
    <mergeCell ref="N11:O11"/>
    <mergeCell ref="N12:O12"/>
    <mergeCell ref="N29:O29"/>
    <mergeCell ref="A24:B24"/>
    <mergeCell ref="N24:O24"/>
    <mergeCell ref="A25:B25"/>
    <mergeCell ref="N25:O25"/>
    <mergeCell ref="A26:B26"/>
    <mergeCell ref="N26:O26"/>
  </mergeCells>
  <printOptions horizontalCentered="1"/>
  <pageMargins left="1" right="1" top="1" bottom="1" header="1" footer="1"/>
  <pageSetup paperSize="9" scale="80" firstPageNumber="53" orientation="landscape" useFirstPageNumber="1"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2D050"/>
  </sheetPr>
  <dimension ref="A2:K27"/>
  <sheetViews>
    <sheetView rightToLeft="1" view="pageBreakPreview" zoomScale="90" zoomScaleNormal="75" zoomScaleSheetLayoutView="90" workbookViewId="0">
      <selection activeCell="Q5" sqref="Q5"/>
    </sheetView>
  </sheetViews>
  <sheetFormatPr defaultRowHeight="12.75"/>
  <cols>
    <col min="1" max="5" width="22.5703125" style="82" customWidth="1"/>
    <col min="6" max="6" width="8.85546875" style="82" hidden="1" customWidth="1"/>
    <col min="7" max="11" width="0" style="82" hidden="1" customWidth="1"/>
    <col min="12" max="16384" width="9.140625" style="82"/>
  </cols>
  <sheetData>
    <row r="2" spans="1:11" ht="33.75" customHeight="1"/>
    <row r="3" spans="1:11" ht="41.25" customHeight="1">
      <c r="A3" s="1139" t="s">
        <v>1179</v>
      </c>
      <c r="B3" s="1139"/>
      <c r="C3" s="1139"/>
      <c r="D3" s="1139"/>
      <c r="E3" s="1139"/>
    </row>
    <row r="4" spans="1:11" ht="41.25" customHeight="1">
      <c r="A4" s="1139" t="s">
        <v>969</v>
      </c>
      <c r="B4" s="1139"/>
      <c r="C4" s="1139"/>
      <c r="D4" s="1139"/>
      <c r="E4" s="1139"/>
    </row>
    <row r="5" spans="1:11" ht="22.5" customHeight="1" thickBot="1">
      <c r="A5" s="976" t="s">
        <v>979</v>
      </c>
      <c r="B5" s="121"/>
      <c r="C5" s="121"/>
      <c r="D5" s="121"/>
      <c r="E5" s="592" t="s">
        <v>980</v>
      </c>
    </row>
    <row r="6" spans="1:11" ht="26.25" customHeight="1" thickTop="1">
      <c r="A6" s="1140" t="s">
        <v>664</v>
      </c>
      <c r="B6" s="1135" t="s">
        <v>665</v>
      </c>
      <c r="C6" s="1135"/>
      <c r="D6" s="1135"/>
      <c r="E6" s="1118" t="s">
        <v>168</v>
      </c>
    </row>
    <row r="7" spans="1:11" ht="20.25" customHeight="1">
      <c r="A7" s="1141"/>
      <c r="B7" s="1145" t="s">
        <v>970</v>
      </c>
      <c r="C7" s="1145"/>
      <c r="D7" s="1145"/>
      <c r="E7" s="1119"/>
    </row>
    <row r="8" spans="1:11" ht="12.75" customHeight="1">
      <c r="A8" s="1141"/>
      <c r="B8" s="995" t="s">
        <v>127</v>
      </c>
      <c r="C8" s="996" t="s">
        <v>34</v>
      </c>
      <c r="D8" s="996" t="s">
        <v>32</v>
      </c>
      <c r="E8" s="1119"/>
    </row>
    <row r="9" spans="1:11" ht="24" customHeight="1" thickBot="1">
      <c r="A9" s="1143"/>
      <c r="B9" s="967" t="s">
        <v>173</v>
      </c>
      <c r="C9" s="967" t="s">
        <v>172</v>
      </c>
      <c r="D9" s="967" t="s">
        <v>169</v>
      </c>
      <c r="E9" s="1144"/>
      <c r="F9" s="82" t="s">
        <v>857</v>
      </c>
      <c r="I9" s="82" t="s">
        <v>858</v>
      </c>
    </row>
    <row r="10" spans="1:11" ht="24" hidden="1" customHeight="1">
      <c r="A10" s="593" t="s">
        <v>165</v>
      </c>
      <c r="B10" s="594"/>
      <c r="C10" s="588"/>
      <c r="D10" s="595"/>
      <c r="E10" s="596" t="s">
        <v>666</v>
      </c>
    </row>
    <row r="11" spans="1:11" ht="18.75" customHeight="1" thickTop="1">
      <c r="A11" s="597" t="s">
        <v>52</v>
      </c>
      <c r="B11" s="942">
        <f>I11/F11*100</f>
        <v>2.6117743068658399</v>
      </c>
      <c r="C11" s="942">
        <f>J11/G11*100</f>
        <v>2.4267160894886266</v>
      </c>
      <c r="D11" s="942">
        <f>K11/H11*100</f>
        <v>2.524944102736971</v>
      </c>
      <c r="E11" s="606" t="s">
        <v>666</v>
      </c>
      <c r="F11" s="82">
        <v>325947</v>
      </c>
      <c r="G11" s="82">
        <v>288126</v>
      </c>
      <c r="H11" s="82">
        <v>614073</v>
      </c>
      <c r="I11" s="82">
        <v>8513</v>
      </c>
      <c r="J11" s="82">
        <v>6992</v>
      </c>
      <c r="K11" s="82">
        <v>15505</v>
      </c>
    </row>
    <row r="12" spans="1:11" ht="23.25" customHeight="1">
      <c r="A12" s="598" t="s">
        <v>53</v>
      </c>
      <c r="B12" s="942">
        <f>I12/F12*100</f>
        <v>0.9073481739954552</v>
      </c>
      <c r="C12" s="942">
        <f t="shared" ref="C12:D26" si="0">J12/G12*100</f>
        <v>0.97999504259139469</v>
      </c>
      <c r="D12" s="942">
        <f>K12/H12*100</f>
        <v>0.94157184967888008</v>
      </c>
      <c r="E12" s="607" t="s">
        <v>668</v>
      </c>
      <c r="F12" s="82">
        <v>185706</v>
      </c>
      <c r="G12" s="82">
        <v>165409</v>
      </c>
      <c r="H12" s="82">
        <v>351115</v>
      </c>
      <c r="I12" s="82">
        <v>1685</v>
      </c>
      <c r="J12" s="82">
        <v>1621</v>
      </c>
      <c r="K12" s="82">
        <v>3306</v>
      </c>
    </row>
    <row r="13" spans="1:11" ht="24.75" customHeight="1">
      <c r="A13" s="598" t="s">
        <v>296</v>
      </c>
      <c r="B13" s="942">
        <f>I13/F13*100</f>
        <v>1.1030289413449792</v>
      </c>
      <c r="C13" s="942">
        <f t="shared" si="0"/>
        <v>1.577506576130177</v>
      </c>
      <c r="D13" s="942">
        <f>K13/H13*100</f>
        <v>1.3301513166082239</v>
      </c>
      <c r="E13" s="607" t="s">
        <v>676</v>
      </c>
      <c r="F13" s="82">
        <v>142426</v>
      </c>
      <c r="G13" s="82">
        <v>130776</v>
      </c>
      <c r="H13" s="82">
        <v>273202</v>
      </c>
      <c r="I13" s="82">
        <v>1571</v>
      </c>
      <c r="J13" s="82">
        <v>2063</v>
      </c>
      <c r="K13" s="82">
        <v>3634</v>
      </c>
    </row>
    <row r="14" spans="1:11" ht="24.75" customHeight="1">
      <c r="A14" s="598" t="s">
        <v>54</v>
      </c>
      <c r="B14" s="942">
        <f t="shared" ref="B14:B26" si="1">I14/F14*100</f>
        <v>0.42548227464174759</v>
      </c>
      <c r="C14" s="942">
        <f t="shared" si="0"/>
        <v>0.44016322162017524</v>
      </c>
      <c r="D14" s="942">
        <f>K14/H14*100</f>
        <v>0.43250822758064306</v>
      </c>
      <c r="E14" s="607" t="s">
        <v>175</v>
      </c>
      <c r="F14" s="82">
        <v>162874</v>
      </c>
      <c r="G14" s="82">
        <v>149490</v>
      </c>
      <c r="H14" s="82">
        <v>312364</v>
      </c>
      <c r="I14" s="82">
        <v>693</v>
      </c>
      <c r="J14" s="82">
        <v>658</v>
      </c>
      <c r="K14" s="82">
        <v>1351</v>
      </c>
    </row>
    <row r="15" spans="1:11" ht="24.75" customHeight="1">
      <c r="A15" s="598" t="s">
        <v>56</v>
      </c>
      <c r="B15" s="942">
        <f t="shared" si="1"/>
        <v>2.0794261450457832</v>
      </c>
      <c r="C15" s="942">
        <f t="shared" si="0"/>
        <v>1.9439042604407142</v>
      </c>
      <c r="D15" s="942">
        <f t="shared" si="0"/>
        <v>2.0141664623212385</v>
      </c>
      <c r="E15" s="607" t="s">
        <v>167</v>
      </c>
      <c r="F15" s="82">
        <f>'[1]حضر وريف اجمالي'!J12+'[1]حضر وريف اجمالي'!J13+'[1]حضر وريف اجمالي'!J14+'[1]حضر وريف اجمالي'!J15+'[1]حضر وريف اجمالي'!J16+'[1]حضر وريف اجمالي'!J17</f>
        <v>852062</v>
      </c>
      <c r="G15" s="82">
        <f>'[1]حضر وريف اجمالي'!K12+'[1]حضر وريف اجمالي'!K13+'[1]حضر وريف اجمالي'!K14+'[1]حضر وريف اجمالي'!K15+'[1]حضر وريف اجمالي'!K16+'[1]حضر وريف اجمالي'!K17</f>
        <v>791397</v>
      </c>
      <c r="H15" s="82">
        <f>'[1]حضر وريف اجمالي'!L12+'[1]حضر وريف اجمالي'!L13+'[1]حضر وريف اجمالي'!L14+'[1]حضر وريف اجمالي'!L15+'[1]حضر وريف اجمالي'!L16+'[1]حضر وريف اجمالي'!L17</f>
        <v>1643459</v>
      </c>
      <c r="I15" s="82">
        <f>'[1]تجميعي تاركين'!O13+'[1]تجميعي تاركين'!O14+'[1]تجميعي تاركين'!O15+'[1]تجميعي تاركين'!O16+'[1]تجميعي تاركين'!O17+'[1]تجميعي تاركين'!O18</f>
        <v>17718</v>
      </c>
      <c r="J15" s="82">
        <f>'[1]تجميعي تاركين'!P13+'[1]تجميعي تاركين'!P14+'[1]تجميعي تاركين'!P15+'[1]تجميعي تاركين'!P16+'[1]تجميعي تاركين'!P17+'[1]تجميعي تاركين'!P18</f>
        <v>15384</v>
      </c>
      <c r="K15" s="82">
        <f>'[1]تجميعي تاركين'!Q13+'[1]تجميعي تاركين'!Q14+'[1]تجميعي تاركين'!Q15+'[1]تجميعي تاركين'!Q16+'[1]تجميعي تاركين'!Q17+'[1]تجميعي تاركين'!Q18</f>
        <v>33102</v>
      </c>
    </row>
    <row r="16" spans="1:11" ht="24.75" customHeight="1">
      <c r="A16" s="598" t="s">
        <v>63</v>
      </c>
      <c r="B16" s="942">
        <f t="shared" si="1"/>
        <v>1.438513071266315</v>
      </c>
      <c r="C16" s="942">
        <f t="shared" si="0"/>
        <v>1.6174822171239407</v>
      </c>
      <c r="D16" s="942">
        <f t="shared" si="0"/>
        <v>1.5242113078069115</v>
      </c>
      <c r="E16" s="607" t="s">
        <v>667</v>
      </c>
      <c r="F16" s="82">
        <v>207784</v>
      </c>
      <c r="G16" s="82">
        <v>190914</v>
      </c>
      <c r="H16" s="82">
        <v>398698</v>
      </c>
      <c r="I16" s="82">
        <v>2989</v>
      </c>
      <c r="J16" s="82">
        <v>3088</v>
      </c>
      <c r="K16" s="82">
        <v>6077</v>
      </c>
    </row>
    <row r="17" spans="1:11" ht="24.75" customHeight="1">
      <c r="A17" s="598" t="s">
        <v>64</v>
      </c>
      <c r="B17" s="942">
        <f t="shared" si="1"/>
        <v>3.3769102303948855</v>
      </c>
      <c r="C17" s="942">
        <f t="shared" si="0"/>
        <v>4.7230289021908769</v>
      </c>
      <c r="D17" s="942">
        <f t="shared" si="0"/>
        <v>4.0178823396609786</v>
      </c>
      <c r="E17" s="607" t="s">
        <v>177</v>
      </c>
      <c r="F17" s="82">
        <v>222748</v>
      </c>
      <c r="G17" s="82">
        <v>202476</v>
      </c>
      <c r="H17" s="82">
        <v>425224</v>
      </c>
      <c r="I17" s="82">
        <v>7522</v>
      </c>
      <c r="J17" s="82">
        <v>9563</v>
      </c>
      <c r="K17" s="82">
        <v>17085</v>
      </c>
    </row>
    <row r="18" spans="1:11" ht="24.75" customHeight="1">
      <c r="A18" s="598" t="s">
        <v>65</v>
      </c>
      <c r="B18" s="942">
        <f t="shared" si="1"/>
        <v>1.9415711584147086</v>
      </c>
      <c r="C18" s="942">
        <f t="shared" si="0"/>
        <v>2.4669201744643607</v>
      </c>
      <c r="D18" s="942">
        <f>K18/H18*100</f>
        <v>2.192584782990687</v>
      </c>
      <c r="E18" s="607" t="s">
        <v>178</v>
      </c>
      <c r="F18" s="82">
        <v>148591</v>
      </c>
      <c r="G18" s="82">
        <v>135959</v>
      </c>
      <c r="H18" s="82">
        <v>284550</v>
      </c>
      <c r="I18" s="82">
        <v>2885</v>
      </c>
      <c r="J18" s="82">
        <v>3354</v>
      </c>
      <c r="K18" s="82">
        <v>6239</v>
      </c>
    </row>
    <row r="19" spans="1:11" ht="24.75" customHeight="1">
      <c r="A19" s="598" t="s">
        <v>66</v>
      </c>
      <c r="B19" s="942">
        <f t="shared" si="1"/>
        <v>2.8958776887539361</v>
      </c>
      <c r="C19" s="942">
        <f t="shared" si="0"/>
        <v>2.4438435940099832</v>
      </c>
      <c r="D19" s="942">
        <f>K19/H19*100</f>
        <v>2.6802077680440344</v>
      </c>
      <c r="E19" s="607" t="s">
        <v>669</v>
      </c>
      <c r="F19" s="82">
        <v>168619</v>
      </c>
      <c r="G19" s="82">
        <v>153856</v>
      </c>
      <c r="H19" s="82">
        <v>322475</v>
      </c>
      <c r="I19" s="82">
        <v>4883</v>
      </c>
      <c r="J19" s="82">
        <v>3760</v>
      </c>
      <c r="K19" s="82">
        <v>8643</v>
      </c>
    </row>
    <row r="20" spans="1:11" ht="24.75" customHeight="1">
      <c r="A20" s="598" t="s">
        <v>133</v>
      </c>
      <c r="B20" s="942">
        <f t="shared" si="1"/>
        <v>1.3984546822548907</v>
      </c>
      <c r="C20" s="942">
        <f t="shared" si="0"/>
        <v>1.3726830244032537</v>
      </c>
      <c r="D20" s="942">
        <f t="shared" si="0"/>
        <v>1.3864791176106084</v>
      </c>
      <c r="E20" s="608" t="s">
        <v>670</v>
      </c>
      <c r="F20" s="82">
        <v>138224</v>
      </c>
      <c r="G20" s="82">
        <v>119984</v>
      </c>
      <c r="H20" s="82">
        <v>258208</v>
      </c>
      <c r="I20" s="82">
        <v>1933</v>
      </c>
      <c r="J20" s="82">
        <v>1647</v>
      </c>
      <c r="K20" s="82">
        <v>3580</v>
      </c>
    </row>
    <row r="21" spans="1:11" ht="24.75" customHeight="1">
      <c r="A21" s="599" t="s">
        <v>68</v>
      </c>
      <c r="B21" s="942">
        <f t="shared" si="1"/>
        <v>1.4698091844896179</v>
      </c>
      <c r="C21" s="942">
        <f t="shared" si="0"/>
        <v>1.6746295442970436</v>
      </c>
      <c r="D21" s="942">
        <f t="shared" si="0"/>
        <v>1.5643095721646887</v>
      </c>
      <c r="E21" s="607" t="s">
        <v>181</v>
      </c>
      <c r="F21" s="82">
        <v>96271</v>
      </c>
      <c r="G21" s="82">
        <v>82466</v>
      </c>
      <c r="H21" s="82">
        <v>178737</v>
      </c>
      <c r="I21" s="82">
        <v>1415</v>
      </c>
      <c r="J21" s="82">
        <v>1381</v>
      </c>
      <c r="K21" s="82">
        <v>2796</v>
      </c>
    </row>
    <row r="22" spans="1:11" ht="24.75" customHeight="1">
      <c r="A22" s="598" t="s">
        <v>69</v>
      </c>
      <c r="B22" s="942">
        <f t="shared" si="1"/>
        <v>2.471476521308027</v>
      </c>
      <c r="C22" s="942">
        <f t="shared" si="0"/>
        <v>0</v>
      </c>
      <c r="D22" s="942">
        <f>K22/H22*100</f>
        <v>2.5292272288136513</v>
      </c>
      <c r="E22" s="607" t="s">
        <v>182</v>
      </c>
      <c r="F22" s="82">
        <v>149263</v>
      </c>
      <c r="G22" s="82">
        <v>127106</v>
      </c>
      <c r="H22" s="82">
        <v>276369</v>
      </c>
      <c r="I22" s="82">
        <v>3689</v>
      </c>
      <c r="K22" s="82">
        <v>6990</v>
      </c>
    </row>
    <row r="23" spans="1:11" ht="24.75" customHeight="1">
      <c r="A23" s="598" t="s">
        <v>298</v>
      </c>
      <c r="B23" s="942">
        <f t="shared" si="1"/>
        <v>0</v>
      </c>
      <c r="C23" s="942">
        <f t="shared" si="0"/>
        <v>1.7240614292405156</v>
      </c>
      <c r="D23" s="942">
        <f t="shared" si="0"/>
        <v>1.6590207383343996</v>
      </c>
      <c r="E23" s="607" t="s">
        <v>183</v>
      </c>
      <c r="F23" s="82">
        <v>231819</v>
      </c>
      <c r="G23" s="82">
        <v>202835</v>
      </c>
      <c r="H23" s="82">
        <v>434654</v>
      </c>
      <c r="J23" s="82">
        <v>3497</v>
      </c>
      <c r="K23" s="82">
        <v>7211</v>
      </c>
    </row>
    <row r="24" spans="1:11" ht="21.75" customHeight="1">
      <c r="A24" s="598" t="s">
        <v>71</v>
      </c>
      <c r="B24" s="942">
        <f t="shared" si="1"/>
        <v>1.4695061553700297</v>
      </c>
      <c r="C24" s="942">
        <f t="shared" si="0"/>
        <v>1.8677554085128347</v>
      </c>
      <c r="D24" s="942">
        <f t="shared" si="0"/>
        <v>1.6406801541037175</v>
      </c>
      <c r="E24" s="607" t="s">
        <v>671</v>
      </c>
      <c r="F24" s="82">
        <v>141340</v>
      </c>
      <c r="G24" s="82">
        <v>106545</v>
      </c>
      <c r="H24" s="82">
        <v>247885</v>
      </c>
      <c r="I24" s="82">
        <v>2077</v>
      </c>
      <c r="J24" s="82">
        <v>1990</v>
      </c>
      <c r="K24" s="82">
        <v>4067</v>
      </c>
    </row>
    <row r="25" spans="1:11" ht="24.75" customHeight="1" thickBot="1">
      <c r="A25" s="600" t="s">
        <v>72</v>
      </c>
      <c r="B25" s="943">
        <f t="shared" si="1"/>
        <v>1.8449962853484658</v>
      </c>
      <c r="C25" s="943">
        <f t="shared" si="0"/>
        <v>1.4889976284110353</v>
      </c>
      <c r="D25" s="943">
        <f>K25/H25*100</f>
        <v>1.6717685363423003</v>
      </c>
      <c r="E25" s="941" t="s">
        <v>672</v>
      </c>
      <c r="F25" s="82">
        <v>316315</v>
      </c>
      <c r="G25" s="82">
        <v>299799</v>
      </c>
      <c r="H25" s="82">
        <v>616114</v>
      </c>
      <c r="I25" s="82">
        <v>5836</v>
      </c>
      <c r="J25" s="82">
        <v>4464</v>
      </c>
      <c r="K25" s="82">
        <v>10300</v>
      </c>
    </row>
    <row r="26" spans="1:11" ht="19.5" customHeight="1" thickBot="1">
      <c r="A26" s="944" t="s">
        <v>32</v>
      </c>
      <c r="B26" s="945">
        <f t="shared" si="1"/>
        <v>1.816882517394754</v>
      </c>
      <c r="C26" s="945">
        <f t="shared" si="0"/>
        <v>1.8893991938071988</v>
      </c>
      <c r="D26" s="945">
        <f t="shared" si="0"/>
        <v>1.9569611972168079</v>
      </c>
      <c r="E26" s="946" t="s">
        <v>169</v>
      </c>
      <c r="F26" s="82">
        <f t="shared" ref="F26:K26" si="2">SUM(F11:F25)</f>
        <v>3489989</v>
      </c>
      <c r="G26" s="82">
        <f t="shared" si="2"/>
        <v>3147138</v>
      </c>
      <c r="H26" s="82">
        <f t="shared" si="2"/>
        <v>6637127</v>
      </c>
      <c r="I26" s="82">
        <f t="shared" si="2"/>
        <v>63409</v>
      </c>
      <c r="J26" s="82">
        <f t="shared" si="2"/>
        <v>59462</v>
      </c>
      <c r="K26" s="82">
        <f t="shared" si="2"/>
        <v>129886</v>
      </c>
    </row>
    <row r="27" spans="1:11" ht="13.5" thickTop="1"/>
  </sheetData>
  <mergeCells count="6">
    <mergeCell ref="A3:E3"/>
    <mergeCell ref="A4:E4"/>
    <mergeCell ref="A6:A9"/>
    <mergeCell ref="B6:D6"/>
    <mergeCell ref="E6:E9"/>
    <mergeCell ref="B7:D7"/>
  </mergeCells>
  <printOptions horizontalCentered="1"/>
  <pageMargins left="0.39370078740157483" right="0.39370078740157483" top="0.78740157480314965" bottom="0.39370078740157483" header="0.78740157480314965" footer="0.39370078740157483"/>
  <pageSetup paperSize="9" scale="80" firstPageNumber="29" fitToWidth="0" fitToHeight="0" orientation="portrait" useFirstPageNumber="1"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9" tint="-0.499984740745262"/>
  </sheetPr>
  <dimension ref="A1:BN61"/>
  <sheetViews>
    <sheetView rightToLeft="1" view="pageBreakPreview" topLeftCell="M1" zoomScale="80" zoomScaleNormal="75" zoomScaleSheetLayoutView="80" workbookViewId="0">
      <selection activeCell="V30" sqref="V30"/>
    </sheetView>
  </sheetViews>
  <sheetFormatPr defaultRowHeight="12.75"/>
  <cols>
    <col min="1" max="1" width="4" style="133" customWidth="1"/>
    <col min="2" max="2" width="10" style="133" customWidth="1"/>
    <col min="3" max="3" width="7.28515625" style="133" customWidth="1"/>
    <col min="4" max="5" width="7.85546875" style="133" customWidth="1"/>
    <col min="6" max="6" width="8.140625" style="133" customWidth="1"/>
    <col min="7" max="7" width="7.7109375" style="133" customWidth="1"/>
    <col min="8" max="8" width="10" style="133" customWidth="1"/>
    <col min="9" max="9" width="6.140625" style="133" customWidth="1"/>
    <col min="10" max="14" width="7.7109375" style="133" customWidth="1"/>
    <col min="15" max="15" width="6.85546875" style="133" customWidth="1"/>
    <col min="16" max="16" width="9.28515625" style="133" customWidth="1"/>
    <col min="17" max="17" width="6.140625" style="133" customWidth="1"/>
    <col min="18" max="18" width="7.42578125" style="133" customWidth="1"/>
    <col min="19" max="19" width="13.85546875" style="133" customWidth="1"/>
    <col min="20" max="20" width="4" style="133" customWidth="1"/>
    <col min="21" max="21" width="3.5703125" style="133" customWidth="1"/>
    <col min="22" max="22" width="10.28515625" style="133" customWidth="1"/>
    <col min="23" max="23" width="7" style="133" customWidth="1"/>
    <col min="24" max="24" width="8.5703125" style="133" customWidth="1"/>
    <col min="25" max="25" width="7.140625" style="133" customWidth="1"/>
    <col min="26" max="26" width="8.42578125" style="133" customWidth="1"/>
    <col min="27" max="27" width="8" style="133" customWidth="1"/>
    <col min="28" max="28" width="9.140625" style="133"/>
    <col min="29" max="29" width="7.42578125" style="133" customWidth="1"/>
    <col min="30" max="30" width="8.7109375" style="133" customWidth="1"/>
    <col min="31" max="31" width="7.42578125" style="133" customWidth="1"/>
    <col min="32" max="32" width="9.28515625" style="133" bestFit="1" customWidth="1"/>
    <col min="33" max="33" width="7.85546875" style="133" customWidth="1"/>
    <col min="34" max="34" width="9.28515625" style="133" bestFit="1" customWidth="1"/>
    <col min="35" max="35" width="10" style="133" bestFit="1" customWidth="1"/>
    <col min="36" max="36" width="10" style="133" customWidth="1"/>
    <col min="37" max="37" width="17.140625" style="133" customWidth="1"/>
    <col min="38" max="38" width="5.42578125" style="133" customWidth="1"/>
    <col min="39" max="39" width="3.85546875" style="133" customWidth="1"/>
    <col min="40" max="40" width="9.85546875" style="133" customWidth="1"/>
    <col min="41" max="41" width="6.28515625" style="133" customWidth="1"/>
    <col min="42" max="42" width="8.5703125" style="133" customWidth="1"/>
    <col min="43" max="43" width="6.5703125" style="133" customWidth="1"/>
    <col min="44" max="44" width="8.7109375" style="133" customWidth="1"/>
    <col min="45" max="45" width="6.42578125" style="133" customWidth="1"/>
    <col min="46" max="46" width="9.140625" style="133"/>
    <col min="47" max="47" width="6.85546875" style="133" customWidth="1"/>
    <col min="48" max="48" width="9.140625" style="133"/>
    <col min="49" max="49" width="7.7109375" style="133" customWidth="1"/>
    <col min="50" max="50" width="9.140625" style="133"/>
    <col min="51" max="51" width="6.5703125" style="133" customWidth="1"/>
    <col min="52" max="52" width="9" style="133" customWidth="1"/>
    <col min="53" max="55" width="9.140625" style="133"/>
    <col min="56" max="56" width="15.85546875" style="133" customWidth="1"/>
    <col min="57" max="57" width="4.42578125" style="133" customWidth="1"/>
    <col min="58" max="16384" width="9.140625" style="133"/>
  </cols>
  <sheetData>
    <row r="1" spans="1:66" ht="23.25" customHeight="1">
      <c r="A1" s="1252" t="s">
        <v>1238</v>
      </c>
      <c r="B1" s="1252"/>
      <c r="C1" s="1252"/>
      <c r="D1" s="1252"/>
      <c r="E1" s="1252"/>
      <c r="F1" s="1252"/>
      <c r="G1" s="1252"/>
      <c r="H1" s="1252"/>
      <c r="I1" s="1252"/>
      <c r="J1" s="1252"/>
      <c r="K1" s="1252"/>
      <c r="L1" s="1252"/>
      <c r="M1" s="1252"/>
      <c r="N1" s="1252"/>
      <c r="O1" s="1252"/>
      <c r="P1" s="1252"/>
      <c r="Q1" s="1252"/>
      <c r="R1" s="1252"/>
      <c r="S1" s="1252"/>
      <c r="T1" s="1252"/>
    </row>
    <row r="2" spans="1:66" ht="21" customHeight="1">
      <c r="A2" s="1253" t="s">
        <v>751</v>
      </c>
      <c r="B2" s="1253"/>
      <c r="C2" s="1253"/>
      <c r="D2" s="1253"/>
      <c r="E2" s="1253"/>
      <c r="F2" s="1253"/>
      <c r="G2" s="1253"/>
      <c r="H2" s="1253"/>
      <c r="I2" s="1253"/>
      <c r="J2" s="1253"/>
      <c r="K2" s="1253"/>
      <c r="L2" s="1253"/>
      <c r="M2" s="1253"/>
      <c r="N2" s="1253"/>
      <c r="O2" s="1253"/>
      <c r="P2" s="1253"/>
      <c r="Q2" s="1253"/>
      <c r="R2" s="1253"/>
      <c r="S2" s="1253"/>
      <c r="T2" s="1253"/>
    </row>
    <row r="3" spans="1:66" ht="21" customHeight="1" thickBot="1">
      <c r="A3" s="1365" t="s">
        <v>1023</v>
      </c>
      <c r="B3" s="1365"/>
      <c r="C3" s="1365"/>
      <c r="D3" s="164"/>
      <c r="R3" s="164"/>
      <c r="S3" s="1364" t="s">
        <v>1028</v>
      </c>
      <c r="T3" s="1364"/>
      <c r="U3" s="1262" t="s">
        <v>1021</v>
      </c>
      <c r="V3" s="1262"/>
      <c r="W3" s="1262"/>
      <c r="X3" s="1262"/>
      <c r="AK3" s="1364" t="s">
        <v>1022</v>
      </c>
      <c r="AL3" s="1364"/>
      <c r="AM3" s="1262" t="s">
        <v>1021</v>
      </c>
      <c r="AN3" s="1262"/>
      <c r="AO3" s="1262"/>
      <c r="AP3" s="1262"/>
      <c r="BC3" s="1261" t="s">
        <v>1022</v>
      </c>
      <c r="BD3" s="1261"/>
      <c r="BE3" s="1261"/>
    </row>
    <row r="4" spans="1:66" ht="18.75" customHeight="1" thickTop="1">
      <c r="A4" s="1254" t="s">
        <v>40</v>
      </c>
      <c r="B4" s="1254"/>
      <c r="C4" s="1254" t="s">
        <v>364</v>
      </c>
      <c r="D4" s="1254"/>
      <c r="E4" s="1254" t="s">
        <v>365</v>
      </c>
      <c r="F4" s="1254"/>
      <c r="G4" s="1254" t="s">
        <v>366</v>
      </c>
      <c r="H4" s="1254"/>
      <c r="I4" s="1254" t="s">
        <v>367</v>
      </c>
      <c r="J4" s="1254"/>
      <c r="K4" s="1254" t="s">
        <v>368</v>
      </c>
      <c r="L4" s="1254"/>
      <c r="M4" s="1254" t="s">
        <v>369</v>
      </c>
      <c r="N4" s="1254"/>
      <c r="O4" s="1254" t="s">
        <v>370</v>
      </c>
      <c r="P4" s="1254"/>
      <c r="Q4" s="1254" t="s">
        <v>371</v>
      </c>
      <c r="R4" s="1264"/>
      <c r="S4" s="1164" t="s">
        <v>168</v>
      </c>
      <c r="T4" s="1164"/>
      <c r="U4" s="1254" t="s">
        <v>40</v>
      </c>
      <c r="V4" s="1254"/>
      <c r="W4" s="1254" t="s">
        <v>382</v>
      </c>
      <c r="X4" s="1254"/>
      <c r="Y4" s="1254" t="s">
        <v>380</v>
      </c>
      <c r="Z4" s="1254"/>
      <c r="AA4" s="1254" t="s">
        <v>381</v>
      </c>
      <c r="AB4" s="1254"/>
      <c r="AC4" s="1254" t="s">
        <v>395</v>
      </c>
      <c r="AD4" s="1254"/>
      <c r="AE4" s="1254" t="s">
        <v>394</v>
      </c>
      <c r="AF4" s="1254"/>
      <c r="AG4" s="1254" t="s">
        <v>385</v>
      </c>
      <c r="AH4" s="1254"/>
      <c r="AI4" s="1254" t="s">
        <v>383</v>
      </c>
      <c r="AJ4" s="1254"/>
      <c r="AK4" s="1164" t="s">
        <v>168</v>
      </c>
      <c r="AL4" s="1164"/>
      <c r="AM4" s="1254" t="s">
        <v>40</v>
      </c>
      <c r="AN4" s="1254"/>
      <c r="AO4" s="1254" t="s">
        <v>384</v>
      </c>
      <c r="AP4" s="1254"/>
      <c r="AQ4" s="1254" t="s">
        <v>396</v>
      </c>
      <c r="AR4" s="1254"/>
      <c r="AS4" s="1254" t="s">
        <v>397</v>
      </c>
      <c r="AT4" s="1254"/>
      <c r="AU4" s="1254" t="s">
        <v>398</v>
      </c>
      <c r="AV4" s="1254"/>
      <c r="AW4" s="1254" t="s">
        <v>399</v>
      </c>
      <c r="AX4" s="1254"/>
      <c r="AY4" s="1254" t="s">
        <v>386</v>
      </c>
      <c r="AZ4" s="1254"/>
      <c r="BA4" s="1254" t="s">
        <v>1340</v>
      </c>
      <c r="BB4" s="1254"/>
      <c r="BC4" s="1254"/>
      <c r="BD4" s="1164" t="s">
        <v>168</v>
      </c>
      <c r="BE4" s="1164"/>
      <c r="BF4" s="174"/>
      <c r="BG4" s="174"/>
      <c r="BH4" s="174"/>
      <c r="BI4" s="174"/>
      <c r="BJ4" s="174"/>
      <c r="BK4" s="174"/>
      <c r="BL4" s="174"/>
      <c r="BM4" s="174"/>
      <c r="BN4" s="174"/>
    </row>
    <row r="5" spans="1:66" ht="20.25" customHeight="1">
      <c r="A5" s="1263"/>
      <c r="B5" s="1263"/>
      <c r="C5" s="1256" t="s">
        <v>372</v>
      </c>
      <c r="D5" s="1256"/>
      <c r="E5" s="1256" t="s">
        <v>373</v>
      </c>
      <c r="F5" s="1256"/>
      <c r="G5" s="1256" t="s">
        <v>374</v>
      </c>
      <c r="H5" s="1256"/>
      <c r="I5" s="1256" t="s">
        <v>375</v>
      </c>
      <c r="J5" s="1256"/>
      <c r="K5" s="1256" t="s">
        <v>376</v>
      </c>
      <c r="L5" s="1256"/>
      <c r="M5" s="1256" t="s">
        <v>377</v>
      </c>
      <c r="N5" s="1256"/>
      <c r="O5" s="1256" t="s">
        <v>378</v>
      </c>
      <c r="P5" s="1256"/>
      <c r="Q5" s="1256" t="s">
        <v>379</v>
      </c>
      <c r="R5" s="1256"/>
      <c r="S5" s="1165"/>
      <c r="T5" s="1165"/>
      <c r="U5" s="1263"/>
      <c r="V5" s="1263"/>
      <c r="W5" s="1256" t="s">
        <v>387</v>
      </c>
      <c r="X5" s="1256"/>
      <c r="Y5" s="1256" t="s">
        <v>388</v>
      </c>
      <c r="Z5" s="1256"/>
      <c r="AA5" s="1256" t="s">
        <v>389</v>
      </c>
      <c r="AB5" s="1256"/>
      <c r="AC5" s="1256" t="s">
        <v>401</v>
      </c>
      <c r="AD5" s="1256"/>
      <c r="AE5" s="1256" t="s">
        <v>400</v>
      </c>
      <c r="AF5" s="1256"/>
      <c r="AG5" s="1256" t="s">
        <v>392</v>
      </c>
      <c r="AH5" s="1256"/>
      <c r="AI5" s="1256" t="s">
        <v>390</v>
      </c>
      <c r="AJ5" s="1256"/>
      <c r="AK5" s="1165"/>
      <c r="AL5" s="1165"/>
      <c r="AM5" s="1263"/>
      <c r="AN5" s="1263"/>
      <c r="AO5" s="1256" t="s">
        <v>391</v>
      </c>
      <c r="AP5" s="1256"/>
      <c r="AQ5" s="1256" t="s">
        <v>402</v>
      </c>
      <c r="AR5" s="1256"/>
      <c r="AS5" s="1256" t="s">
        <v>403</v>
      </c>
      <c r="AT5" s="1256"/>
      <c r="AU5" s="1256" t="s">
        <v>404</v>
      </c>
      <c r="AV5" s="1256"/>
      <c r="AW5" s="1256" t="s">
        <v>405</v>
      </c>
      <c r="AX5" s="1256"/>
      <c r="AY5" s="1256" t="s">
        <v>393</v>
      </c>
      <c r="AZ5" s="1256"/>
      <c r="BA5" s="1256" t="s">
        <v>169</v>
      </c>
      <c r="BB5" s="1256"/>
      <c r="BC5" s="1256"/>
      <c r="BD5" s="1165"/>
      <c r="BE5" s="1165"/>
      <c r="BF5" s="174"/>
      <c r="BG5" s="174"/>
      <c r="BH5" s="174"/>
      <c r="BI5" s="174"/>
      <c r="BJ5" s="174"/>
      <c r="BK5" s="174"/>
      <c r="BL5" s="174"/>
      <c r="BM5" s="174"/>
      <c r="BN5" s="174"/>
    </row>
    <row r="6" spans="1:66" ht="21" customHeight="1">
      <c r="A6" s="1263"/>
      <c r="B6" s="1263"/>
      <c r="C6" s="736" t="s">
        <v>102</v>
      </c>
      <c r="D6" s="736" t="s">
        <v>103</v>
      </c>
      <c r="E6" s="736" t="s">
        <v>102</v>
      </c>
      <c r="F6" s="736" t="s">
        <v>103</v>
      </c>
      <c r="G6" s="736" t="s">
        <v>102</v>
      </c>
      <c r="H6" s="736" t="s">
        <v>103</v>
      </c>
      <c r="I6" s="736" t="s">
        <v>102</v>
      </c>
      <c r="J6" s="736" t="s">
        <v>103</v>
      </c>
      <c r="K6" s="736" t="s">
        <v>102</v>
      </c>
      <c r="L6" s="736" t="s">
        <v>103</v>
      </c>
      <c r="M6" s="736" t="s">
        <v>102</v>
      </c>
      <c r="N6" s="736" t="s">
        <v>103</v>
      </c>
      <c r="O6" s="736" t="s">
        <v>102</v>
      </c>
      <c r="P6" s="736" t="s">
        <v>103</v>
      </c>
      <c r="Q6" s="736" t="s">
        <v>102</v>
      </c>
      <c r="R6" s="736" t="s">
        <v>103</v>
      </c>
      <c r="S6" s="1165"/>
      <c r="T6" s="1165"/>
      <c r="U6" s="1263"/>
      <c r="V6" s="1263"/>
      <c r="W6" s="386" t="s">
        <v>102</v>
      </c>
      <c r="X6" s="386" t="s">
        <v>103</v>
      </c>
      <c r="Y6" s="386" t="s">
        <v>102</v>
      </c>
      <c r="Z6" s="386" t="s">
        <v>103</v>
      </c>
      <c r="AA6" s="386" t="s">
        <v>102</v>
      </c>
      <c r="AB6" s="386" t="s">
        <v>103</v>
      </c>
      <c r="AC6" s="386" t="s">
        <v>102</v>
      </c>
      <c r="AD6" s="386" t="s">
        <v>103</v>
      </c>
      <c r="AE6" s="386" t="s">
        <v>102</v>
      </c>
      <c r="AF6" s="386" t="s">
        <v>103</v>
      </c>
      <c r="AG6" s="386" t="s">
        <v>102</v>
      </c>
      <c r="AH6" s="386" t="s">
        <v>103</v>
      </c>
      <c r="AI6" s="386" t="s">
        <v>102</v>
      </c>
      <c r="AJ6" s="386" t="s">
        <v>103</v>
      </c>
      <c r="AK6" s="1165"/>
      <c r="AL6" s="1165"/>
      <c r="AM6" s="1263"/>
      <c r="AN6" s="1263"/>
      <c r="AO6" s="736" t="s">
        <v>102</v>
      </c>
      <c r="AP6" s="736" t="s">
        <v>103</v>
      </c>
      <c r="AQ6" s="736" t="s">
        <v>102</v>
      </c>
      <c r="AR6" s="736" t="s">
        <v>103</v>
      </c>
      <c r="AS6" s="736" t="s">
        <v>102</v>
      </c>
      <c r="AT6" s="736" t="s">
        <v>103</v>
      </c>
      <c r="AU6" s="736" t="s">
        <v>102</v>
      </c>
      <c r="AV6" s="736" t="s">
        <v>103</v>
      </c>
      <c r="AW6" s="736" t="s">
        <v>102</v>
      </c>
      <c r="AX6" s="736" t="s">
        <v>103</v>
      </c>
      <c r="AY6" s="736" t="s">
        <v>102</v>
      </c>
      <c r="AZ6" s="736" t="s">
        <v>103</v>
      </c>
      <c r="BA6" s="736" t="s">
        <v>102</v>
      </c>
      <c r="BB6" s="736" t="s">
        <v>103</v>
      </c>
      <c r="BC6" s="1031" t="s">
        <v>35</v>
      </c>
      <c r="BD6" s="1165"/>
      <c r="BE6" s="1165"/>
      <c r="BF6" s="174"/>
      <c r="BG6" s="174"/>
      <c r="BH6" s="174"/>
      <c r="BI6" s="174"/>
      <c r="BJ6" s="174"/>
      <c r="BK6" s="174"/>
      <c r="BL6" s="174"/>
      <c r="BM6" s="174"/>
      <c r="BN6" s="174"/>
    </row>
    <row r="7" spans="1:66" ht="21" customHeight="1" thickBot="1">
      <c r="A7" s="1366"/>
      <c r="B7" s="1366"/>
      <c r="C7" s="740" t="s">
        <v>318</v>
      </c>
      <c r="D7" s="740" t="s">
        <v>319</v>
      </c>
      <c r="E7" s="740" t="s">
        <v>318</v>
      </c>
      <c r="F7" s="740" t="s">
        <v>319</v>
      </c>
      <c r="G7" s="740" t="s">
        <v>318</v>
      </c>
      <c r="H7" s="740" t="s">
        <v>319</v>
      </c>
      <c r="I7" s="740" t="s">
        <v>318</v>
      </c>
      <c r="J7" s="740" t="s">
        <v>319</v>
      </c>
      <c r="K7" s="740" t="s">
        <v>318</v>
      </c>
      <c r="L7" s="740" t="s">
        <v>319</v>
      </c>
      <c r="M7" s="740" t="s">
        <v>318</v>
      </c>
      <c r="N7" s="740" t="s">
        <v>319</v>
      </c>
      <c r="O7" s="740" t="s">
        <v>318</v>
      </c>
      <c r="P7" s="740" t="s">
        <v>319</v>
      </c>
      <c r="Q7" s="740" t="s">
        <v>318</v>
      </c>
      <c r="R7" s="740" t="s">
        <v>319</v>
      </c>
      <c r="S7" s="1166"/>
      <c r="T7" s="1166"/>
      <c r="U7" s="1366"/>
      <c r="V7" s="1366"/>
      <c r="W7" s="472" t="s">
        <v>318</v>
      </c>
      <c r="X7" s="472" t="s">
        <v>319</v>
      </c>
      <c r="Y7" s="472" t="s">
        <v>318</v>
      </c>
      <c r="Z7" s="472" t="s">
        <v>319</v>
      </c>
      <c r="AA7" s="472" t="s">
        <v>318</v>
      </c>
      <c r="AB7" s="472" t="s">
        <v>319</v>
      </c>
      <c r="AC7" s="472" t="s">
        <v>318</v>
      </c>
      <c r="AD7" s="472" t="s">
        <v>319</v>
      </c>
      <c r="AE7" s="472" t="s">
        <v>318</v>
      </c>
      <c r="AF7" s="472" t="s">
        <v>319</v>
      </c>
      <c r="AG7" s="472" t="s">
        <v>318</v>
      </c>
      <c r="AH7" s="472" t="s">
        <v>319</v>
      </c>
      <c r="AI7" s="472" t="s">
        <v>318</v>
      </c>
      <c r="AJ7" s="472" t="s">
        <v>319</v>
      </c>
      <c r="AK7" s="1166"/>
      <c r="AL7" s="1166"/>
      <c r="AM7" s="1366"/>
      <c r="AN7" s="1366"/>
      <c r="AO7" s="740" t="s">
        <v>318</v>
      </c>
      <c r="AP7" s="740" t="s">
        <v>319</v>
      </c>
      <c r="AQ7" s="740" t="s">
        <v>318</v>
      </c>
      <c r="AR7" s="740" t="s">
        <v>319</v>
      </c>
      <c r="AS7" s="740" t="s">
        <v>318</v>
      </c>
      <c r="AT7" s="740" t="s">
        <v>319</v>
      </c>
      <c r="AU7" s="740" t="s">
        <v>318</v>
      </c>
      <c r="AV7" s="740" t="s">
        <v>319</v>
      </c>
      <c r="AW7" s="740" t="s">
        <v>318</v>
      </c>
      <c r="AX7" s="740" t="s">
        <v>319</v>
      </c>
      <c r="AY7" s="740" t="s">
        <v>318</v>
      </c>
      <c r="AZ7" s="740" t="s">
        <v>319</v>
      </c>
      <c r="BA7" s="740" t="s">
        <v>318</v>
      </c>
      <c r="BB7" s="740" t="s">
        <v>319</v>
      </c>
      <c r="BC7" s="740" t="s">
        <v>169</v>
      </c>
      <c r="BD7" s="1166"/>
      <c r="BE7" s="1166"/>
      <c r="BF7" s="174"/>
      <c r="BG7" s="174"/>
      <c r="BH7" s="174"/>
      <c r="BI7" s="174"/>
      <c r="BJ7" s="174"/>
      <c r="BK7" s="174"/>
      <c r="BL7" s="174"/>
      <c r="BM7" s="174"/>
      <c r="BN7" s="174"/>
    </row>
    <row r="8" spans="1:66" ht="19.5" customHeight="1">
      <c r="A8" s="1363" t="s">
        <v>52</v>
      </c>
      <c r="B8" s="1363"/>
      <c r="C8" s="736">
        <v>745</v>
      </c>
      <c r="D8" s="736">
        <v>866</v>
      </c>
      <c r="E8" s="736">
        <v>572</v>
      </c>
      <c r="F8" s="736">
        <v>615</v>
      </c>
      <c r="G8" s="736">
        <v>349</v>
      </c>
      <c r="H8" s="736">
        <v>834</v>
      </c>
      <c r="I8" s="736">
        <v>0</v>
      </c>
      <c r="J8" s="736">
        <v>1</v>
      </c>
      <c r="K8" s="736">
        <v>414</v>
      </c>
      <c r="L8" s="736">
        <v>767</v>
      </c>
      <c r="M8" s="736">
        <v>219</v>
      </c>
      <c r="N8" s="736">
        <v>410</v>
      </c>
      <c r="O8" s="736">
        <v>18</v>
      </c>
      <c r="P8" s="736">
        <v>19</v>
      </c>
      <c r="Q8" s="736">
        <v>20</v>
      </c>
      <c r="R8" s="736">
        <v>19</v>
      </c>
      <c r="S8" s="1197" t="s">
        <v>583</v>
      </c>
      <c r="T8" s="1197"/>
      <c r="U8" s="1363" t="s">
        <v>52</v>
      </c>
      <c r="V8" s="1363"/>
      <c r="W8" s="736">
        <v>303</v>
      </c>
      <c r="X8" s="736">
        <v>211</v>
      </c>
      <c r="Y8" s="736">
        <v>412</v>
      </c>
      <c r="Z8" s="736">
        <v>123</v>
      </c>
      <c r="AA8" s="736">
        <v>114</v>
      </c>
      <c r="AB8" s="736">
        <v>27</v>
      </c>
      <c r="AC8" s="736">
        <v>0</v>
      </c>
      <c r="AD8" s="736">
        <v>0</v>
      </c>
      <c r="AE8" s="736">
        <v>69</v>
      </c>
      <c r="AF8" s="736">
        <v>133</v>
      </c>
      <c r="AG8" s="736">
        <v>40</v>
      </c>
      <c r="AH8" s="736">
        <v>46</v>
      </c>
      <c r="AI8" s="736">
        <v>1087</v>
      </c>
      <c r="AJ8" s="736">
        <v>212</v>
      </c>
      <c r="AK8" s="1197" t="s">
        <v>583</v>
      </c>
      <c r="AL8" s="1197"/>
      <c r="AM8" s="1363" t="s">
        <v>52</v>
      </c>
      <c r="AN8" s="1363"/>
      <c r="AO8" s="736">
        <v>628</v>
      </c>
      <c r="AP8" s="736">
        <v>484</v>
      </c>
      <c r="AQ8" s="736">
        <v>6</v>
      </c>
      <c r="AR8" s="736">
        <v>17</v>
      </c>
      <c r="AS8" s="736">
        <v>9</v>
      </c>
      <c r="AT8" s="736">
        <v>5</v>
      </c>
      <c r="AU8" s="736">
        <v>5</v>
      </c>
      <c r="AV8" s="736">
        <v>5</v>
      </c>
      <c r="AW8" s="736">
        <v>1371</v>
      </c>
      <c r="AX8" s="736">
        <v>2931</v>
      </c>
      <c r="AY8" s="736">
        <v>537</v>
      </c>
      <c r="AZ8" s="736">
        <v>195</v>
      </c>
      <c r="BA8" s="736">
        <f>SUM(C8,E8,G8,I8,K8,M8,O8,Q8,W8,Y8,AA8,AC8,AE8,AG8,AI8,AO8,AQ8,AS8,AU8,AW8,AY8)</f>
        <v>6918</v>
      </c>
      <c r="BB8" s="736">
        <f>SUM(D8,F8,H8,J8,L8,N8,P8,R8,X8,Z8,AB8,AD8,AF8,AH8,AJ8,AP8,AR8,AT8,AV8,AX8,AZ8)</f>
        <v>7920</v>
      </c>
      <c r="BC8" s="736">
        <f>SUM(BA8:BB8)</f>
        <v>14838</v>
      </c>
      <c r="BD8" s="1197" t="s">
        <v>583</v>
      </c>
      <c r="BE8" s="1197"/>
    </row>
    <row r="9" spans="1:66" ht="19.5" customHeight="1">
      <c r="A9" s="1255" t="s">
        <v>53</v>
      </c>
      <c r="B9" s="1255"/>
      <c r="C9" s="157">
        <v>1026</v>
      </c>
      <c r="D9" s="157">
        <v>1053</v>
      </c>
      <c r="E9" s="157">
        <v>1109</v>
      </c>
      <c r="F9" s="157">
        <v>2408</v>
      </c>
      <c r="G9" s="157">
        <v>378</v>
      </c>
      <c r="H9" s="157">
        <v>944</v>
      </c>
      <c r="I9" s="157">
        <v>9</v>
      </c>
      <c r="J9" s="157">
        <v>24</v>
      </c>
      <c r="K9" s="157">
        <v>647</v>
      </c>
      <c r="L9" s="157">
        <v>1433</v>
      </c>
      <c r="M9" s="157">
        <v>128</v>
      </c>
      <c r="N9" s="157">
        <v>261</v>
      </c>
      <c r="O9" s="157">
        <v>102</v>
      </c>
      <c r="P9" s="157">
        <v>39</v>
      </c>
      <c r="Q9" s="157">
        <v>35</v>
      </c>
      <c r="R9" s="157">
        <v>11</v>
      </c>
      <c r="S9" s="1159" t="s">
        <v>284</v>
      </c>
      <c r="T9" s="1159"/>
      <c r="U9" s="1255" t="s">
        <v>53</v>
      </c>
      <c r="V9" s="1255"/>
      <c r="W9" s="157">
        <v>157</v>
      </c>
      <c r="X9" s="157">
        <v>271</v>
      </c>
      <c r="Y9" s="157">
        <v>528</v>
      </c>
      <c r="Z9" s="157">
        <v>322</v>
      </c>
      <c r="AA9" s="157">
        <v>161</v>
      </c>
      <c r="AB9" s="157">
        <v>80</v>
      </c>
      <c r="AC9" s="157">
        <v>0</v>
      </c>
      <c r="AD9" s="157">
        <v>0</v>
      </c>
      <c r="AE9" s="157">
        <v>0</v>
      </c>
      <c r="AF9" s="157">
        <v>0</v>
      </c>
      <c r="AG9" s="157">
        <v>36</v>
      </c>
      <c r="AH9" s="157">
        <v>38</v>
      </c>
      <c r="AI9" s="157">
        <v>269</v>
      </c>
      <c r="AJ9" s="157">
        <v>288</v>
      </c>
      <c r="AK9" s="1159" t="s">
        <v>284</v>
      </c>
      <c r="AL9" s="1159"/>
      <c r="AM9" s="1255" t="s">
        <v>53</v>
      </c>
      <c r="AN9" s="1255"/>
      <c r="AO9" s="157">
        <v>78</v>
      </c>
      <c r="AP9" s="157">
        <v>362</v>
      </c>
      <c r="AQ9" s="157">
        <v>0</v>
      </c>
      <c r="AR9" s="157">
        <v>0</v>
      </c>
      <c r="AS9" s="157">
        <v>0</v>
      </c>
      <c r="AT9" s="157">
        <v>0</v>
      </c>
      <c r="AU9" s="157">
        <v>0</v>
      </c>
      <c r="AV9" s="96">
        <v>0</v>
      </c>
      <c r="AW9" s="96">
        <v>390</v>
      </c>
      <c r="AX9" s="96">
        <v>658</v>
      </c>
      <c r="AY9" s="96">
        <v>280</v>
      </c>
      <c r="AZ9" s="96">
        <v>321</v>
      </c>
      <c r="BA9" s="96">
        <f t="shared" ref="BA9:BA27" si="0">SUM(C9,E9,G9,I9,K9,M9,O9,Q9,W9,Y9,AA9,AC9,AE9,AG9,AI9,AO9,AQ9,AS9,AU9,AW9,AY9)</f>
        <v>5333</v>
      </c>
      <c r="BB9" s="96">
        <f t="shared" ref="BB9:BB27" si="1">SUM(D9,F9,H9,J9,L9,N9,P9,R9,X9,Z9,AB9,AD9,AF9,AH9,AJ9,AP9,AR9,AT9,AV9,AX9,AZ9)</f>
        <v>8513</v>
      </c>
      <c r="BC9" s="96">
        <f t="shared" ref="BC9:BC27" si="2">SUM(BA9:BB9)</f>
        <v>13846</v>
      </c>
      <c r="BD9" s="1159" t="s">
        <v>284</v>
      </c>
      <c r="BE9" s="1159"/>
    </row>
    <row r="10" spans="1:66" ht="19.5" customHeight="1">
      <c r="A10" s="1255" t="s">
        <v>54</v>
      </c>
      <c r="B10" s="1255"/>
      <c r="C10" s="157">
        <v>590</v>
      </c>
      <c r="D10" s="157">
        <v>643</v>
      </c>
      <c r="E10" s="157">
        <v>554</v>
      </c>
      <c r="F10" s="157">
        <v>1261</v>
      </c>
      <c r="G10" s="157">
        <v>291</v>
      </c>
      <c r="H10" s="157">
        <v>682</v>
      </c>
      <c r="I10" s="157">
        <v>53</v>
      </c>
      <c r="J10" s="157">
        <v>78</v>
      </c>
      <c r="K10" s="157">
        <v>358</v>
      </c>
      <c r="L10" s="157">
        <v>844</v>
      </c>
      <c r="M10" s="157">
        <v>171</v>
      </c>
      <c r="N10" s="157">
        <v>463</v>
      </c>
      <c r="O10" s="157">
        <v>5</v>
      </c>
      <c r="P10" s="157">
        <v>15</v>
      </c>
      <c r="Q10" s="157">
        <v>5</v>
      </c>
      <c r="R10" s="157">
        <v>12</v>
      </c>
      <c r="S10" s="1178" t="s">
        <v>175</v>
      </c>
      <c r="T10" s="1178"/>
      <c r="U10" s="1255" t="s">
        <v>54</v>
      </c>
      <c r="V10" s="1255"/>
      <c r="W10" s="157">
        <v>194</v>
      </c>
      <c r="X10" s="157">
        <v>267</v>
      </c>
      <c r="Y10" s="157">
        <v>251</v>
      </c>
      <c r="Z10" s="157">
        <v>105</v>
      </c>
      <c r="AA10" s="157">
        <v>72</v>
      </c>
      <c r="AB10" s="157">
        <v>31</v>
      </c>
      <c r="AC10" s="157">
        <v>0</v>
      </c>
      <c r="AD10" s="157">
        <v>2</v>
      </c>
      <c r="AE10" s="157">
        <v>19</v>
      </c>
      <c r="AF10" s="157">
        <v>80</v>
      </c>
      <c r="AG10" s="157">
        <v>69</v>
      </c>
      <c r="AH10" s="157">
        <v>112</v>
      </c>
      <c r="AI10" s="157">
        <v>253</v>
      </c>
      <c r="AJ10" s="157">
        <v>255</v>
      </c>
      <c r="AK10" s="1178" t="s">
        <v>175</v>
      </c>
      <c r="AL10" s="1178"/>
      <c r="AM10" s="1255" t="s">
        <v>54</v>
      </c>
      <c r="AN10" s="1255"/>
      <c r="AO10" s="157">
        <v>89</v>
      </c>
      <c r="AP10" s="157">
        <v>394</v>
      </c>
      <c r="AQ10" s="157">
        <v>8</v>
      </c>
      <c r="AR10" s="157">
        <v>5</v>
      </c>
      <c r="AS10" s="157">
        <v>56</v>
      </c>
      <c r="AT10" s="157">
        <v>195</v>
      </c>
      <c r="AU10" s="157">
        <v>1</v>
      </c>
      <c r="AV10" s="96">
        <v>11</v>
      </c>
      <c r="AW10" s="96">
        <v>513</v>
      </c>
      <c r="AX10" s="96">
        <v>745</v>
      </c>
      <c r="AY10" s="96">
        <v>139</v>
      </c>
      <c r="AZ10" s="96">
        <v>148</v>
      </c>
      <c r="BA10" s="96">
        <f t="shared" si="0"/>
        <v>3691</v>
      </c>
      <c r="BB10" s="96">
        <f t="shared" si="1"/>
        <v>6348</v>
      </c>
      <c r="BC10" s="96">
        <f t="shared" si="2"/>
        <v>10039</v>
      </c>
      <c r="BD10" s="1178" t="s">
        <v>175</v>
      </c>
      <c r="BE10" s="1178"/>
    </row>
    <row r="11" spans="1:66" ht="19.5" customHeight="1">
      <c r="A11" s="1255" t="s">
        <v>55</v>
      </c>
      <c r="B11" s="1255"/>
      <c r="C11" s="157">
        <v>847</v>
      </c>
      <c r="D11" s="157">
        <v>1256</v>
      </c>
      <c r="E11" s="157">
        <v>1268</v>
      </c>
      <c r="F11" s="157">
        <v>2278</v>
      </c>
      <c r="G11" s="157">
        <v>540</v>
      </c>
      <c r="H11" s="157">
        <v>1475</v>
      </c>
      <c r="I11" s="157">
        <v>59</v>
      </c>
      <c r="J11" s="157">
        <v>79</v>
      </c>
      <c r="K11" s="157">
        <v>868</v>
      </c>
      <c r="L11" s="157">
        <v>1922</v>
      </c>
      <c r="M11" s="157">
        <v>323</v>
      </c>
      <c r="N11" s="157">
        <v>577</v>
      </c>
      <c r="O11" s="157">
        <v>7</v>
      </c>
      <c r="P11" s="157">
        <v>9</v>
      </c>
      <c r="Q11" s="157">
        <v>12</v>
      </c>
      <c r="R11" s="157">
        <v>8</v>
      </c>
      <c r="S11" s="1178" t="s">
        <v>676</v>
      </c>
      <c r="T11" s="1178"/>
      <c r="U11" s="1255" t="s">
        <v>55</v>
      </c>
      <c r="V11" s="1255"/>
      <c r="W11" s="157">
        <v>350</v>
      </c>
      <c r="X11" s="157">
        <v>467</v>
      </c>
      <c r="Y11" s="157">
        <v>195</v>
      </c>
      <c r="Z11" s="157">
        <v>161</v>
      </c>
      <c r="AA11" s="157">
        <v>88</v>
      </c>
      <c r="AB11" s="157">
        <v>65</v>
      </c>
      <c r="AC11" s="157">
        <v>0</v>
      </c>
      <c r="AD11" s="157">
        <v>2</v>
      </c>
      <c r="AE11" s="157">
        <v>22</v>
      </c>
      <c r="AF11" s="157">
        <v>70</v>
      </c>
      <c r="AG11" s="157">
        <v>113</v>
      </c>
      <c r="AH11" s="157">
        <v>127</v>
      </c>
      <c r="AI11" s="157">
        <v>291</v>
      </c>
      <c r="AJ11" s="157">
        <v>603</v>
      </c>
      <c r="AK11" s="1178" t="s">
        <v>676</v>
      </c>
      <c r="AL11" s="1178"/>
      <c r="AM11" s="1255" t="s">
        <v>55</v>
      </c>
      <c r="AN11" s="1255"/>
      <c r="AO11" s="157">
        <v>654</v>
      </c>
      <c r="AP11" s="157">
        <v>403</v>
      </c>
      <c r="AQ11" s="157">
        <v>14</v>
      </c>
      <c r="AR11" s="157">
        <v>62</v>
      </c>
      <c r="AS11" s="157">
        <v>1</v>
      </c>
      <c r="AT11" s="157">
        <v>1</v>
      </c>
      <c r="AU11" s="157">
        <v>0</v>
      </c>
      <c r="AV11" s="96">
        <v>0</v>
      </c>
      <c r="AW11" s="96">
        <v>661</v>
      </c>
      <c r="AX11" s="96">
        <v>1521</v>
      </c>
      <c r="AY11" s="96">
        <v>88</v>
      </c>
      <c r="AZ11" s="96">
        <v>146</v>
      </c>
      <c r="BA11" s="96">
        <f t="shared" si="0"/>
        <v>6401</v>
      </c>
      <c r="BB11" s="96">
        <f t="shared" si="1"/>
        <v>11232</v>
      </c>
      <c r="BC11" s="96">
        <f t="shared" si="2"/>
        <v>17633</v>
      </c>
      <c r="BD11" s="1178" t="s">
        <v>676</v>
      </c>
      <c r="BE11" s="1178"/>
    </row>
    <row r="12" spans="1:66" ht="19.5" customHeight="1">
      <c r="A12" s="1189" t="s">
        <v>283</v>
      </c>
      <c r="B12" s="382" t="s">
        <v>270</v>
      </c>
      <c r="C12" s="157">
        <v>231</v>
      </c>
      <c r="D12" s="157">
        <v>912</v>
      </c>
      <c r="E12" s="157">
        <v>243</v>
      </c>
      <c r="F12" s="157">
        <v>1236</v>
      </c>
      <c r="G12" s="157">
        <v>136</v>
      </c>
      <c r="H12" s="157">
        <v>1076</v>
      </c>
      <c r="I12" s="157">
        <v>1</v>
      </c>
      <c r="J12" s="157">
        <v>6</v>
      </c>
      <c r="K12" s="157">
        <v>228</v>
      </c>
      <c r="L12" s="157">
        <v>1150</v>
      </c>
      <c r="M12" s="157">
        <v>109</v>
      </c>
      <c r="N12" s="157">
        <v>497</v>
      </c>
      <c r="O12" s="157">
        <v>5</v>
      </c>
      <c r="P12" s="157">
        <v>29</v>
      </c>
      <c r="Q12" s="157">
        <v>9</v>
      </c>
      <c r="R12" s="157">
        <v>43</v>
      </c>
      <c r="S12" s="399" t="s">
        <v>288</v>
      </c>
      <c r="T12" s="1220" t="s">
        <v>167</v>
      </c>
      <c r="U12" s="1189" t="s">
        <v>283</v>
      </c>
      <c r="V12" s="186" t="s">
        <v>270</v>
      </c>
      <c r="W12" s="157">
        <v>104</v>
      </c>
      <c r="X12" s="157">
        <v>337</v>
      </c>
      <c r="Y12" s="157">
        <v>88</v>
      </c>
      <c r="Z12" s="157">
        <v>309</v>
      </c>
      <c r="AA12" s="157">
        <v>41</v>
      </c>
      <c r="AB12" s="157">
        <v>147</v>
      </c>
      <c r="AC12" s="157">
        <v>0</v>
      </c>
      <c r="AD12" s="157">
        <v>14</v>
      </c>
      <c r="AE12" s="157">
        <v>36</v>
      </c>
      <c r="AF12" s="157">
        <v>105</v>
      </c>
      <c r="AG12" s="157">
        <v>33</v>
      </c>
      <c r="AH12" s="157">
        <v>152</v>
      </c>
      <c r="AI12" s="157">
        <v>199</v>
      </c>
      <c r="AJ12" s="157">
        <v>305</v>
      </c>
      <c r="AK12" s="399" t="s">
        <v>288</v>
      </c>
      <c r="AL12" s="1220" t="s">
        <v>167</v>
      </c>
      <c r="AM12" s="1189" t="s">
        <v>283</v>
      </c>
      <c r="AN12" s="186" t="s">
        <v>270</v>
      </c>
      <c r="AO12" s="157">
        <v>223</v>
      </c>
      <c r="AP12" s="157">
        <v>462</v>
      </c>
      <c r="AQ12" s="157">
        <v>1</v>
      </c>
      <c r="AR12" s="157">
        <v>17</v>
      </c>
      <c r="AS12" s="157">
        <v>2</v>
      </c>
      <c r="AT12" s="157">
        <v>5</v>
      </c>
      <c r="AU12" s="157">
        <v>0</v>
      </c>
      <c r="AV12" s="96">
        <v>0</v>
      </c>
      <c r="AW12" s="96">
        <v>183</v>
      </c>
      <c r="AX12" s="96">
        <v>2156</v>
      </c>
      <c r="AY12" s="96">
        <v>58</v>
      </c>
      <c r="AZ12" s="96">
        <v>272</v>
      </c>
      <c r="BA12" s="96">
        <f t="shared" si="0"/>
        <v>1930</v>
      </c>
      <c r="BB12" s="96">
        <f t="shared" si="1"/>
        <v>9230</v>
      </c>
      <c r="BC12" s="96">
        <f t="shared" si="2"/>
        <v>11160</v>
      </c>
      <c r="BD12" s="399" t="s">
        <v>288</v>
      </c>
      <c r="BE12" s="1220" t="s">
        <v>167</v>
      </c>
    </row>
    <row r="13" spans="1:66" ht="19.5" customHeight="1">
      <c r="A13" s="1189"/>
      <c r="B13" s="382" t="s">
        <v>271</v>
      </c>
      <c r="C13" s="157">
        <v>366</v>
      </c>
      <c r="D13" s="157">
        <v>959</v>
      </c>
      <c r="E13" s="157">
        <v>402</v>
      </c>
      <c r="F13" s="157">
        <v>1101</v>
      </c>
      <c r="G13" s="157">
        <v>264</v>
      </c>
      <c r="H13" s="157">
        <v>1056</v>
      </c>
      <c r="I13" s="157">
        <v>1</v>
      </c>
      <c r="J13" s="157">
        <v>2</v>
      </c>
      <c r="K13" s="157">
        <v>361</v>
      </c>
      <c r="L13" s="157">
        <v>1124</v>
      </c>
      <c r="M13" s="157">
        <v>143</v>
      </c>
      <c r="N13" s="157">
        <v>539</v>
      </c>
      <c r="O13" s="157">
        <v>3</v>
      </c>
      <c r="P13" s="157">
        <v>31</v>
      </c>
      <c r="Q13" s="157">
        <v>14</v>
      </c>
      <c r="R13" s="157">
        <v>37</v>
      </c>
      <c r="S13" s="399" t="s">
        <v>289</v>
      </c>
      <c r="T13" s="1220"/>
      <c r="U13" s="1189"/>
      <c r="V13" s="186" t="s">
        <v>271</v>
      </c>
      <c r="W13" s="157">
        <v>142</v>
      </c>
      <c r="X13" s="157">
        <v>394</v>
      </c>
      <c r="Y13" s="157">
        <v>158</v>
      </c>
      <c r="Z13" s="157">
        <v>384</v>
      </c>
      <c r="AA13" s="157">
        <v>67</v>
      </c>
      <c r="AB13" s="157">
        <v>164</v>
      </c>
      <c r="AC13" s="157">
        <v>0</v>
      </c>
      <c r="AD13" s="157">
        <v>8</v>
      </c>
      <c r="AE13" s="157">
        <v>18</v>
      </c>
      <c r="AF13" s="157">
        <v>67</v>
      </c>
      <c r="AG13" s="157">
        <v>46</v>
      </c>
      <c r="AH13" s="157">
        <v>182</v>
      </c>
      <c r="AI13" s="157">
        <v>206</v>
      </c>
      <c r="AJ13" s="157">
        <v>404</v>
      </c>
      <c r="AK13" s="399" t="s">
        <v>289</v>
      </c>
      <c r="AL13" s="1220"/>
      <c r="AM13" s="1189"/>
      <c r="AN13" s="186" t="s">
        <v>271</v>
      </c>
      <c r="AO13" s="157">
        <v>176</v>
      </c>
      <c r="AP13" s="157">
        <v>304</v>
      </c>
      <c r="AQ13" s="157">
        <v>5</v>
      </c>
      <c r="AR13" s="157">
        <v>7</v>
      </c>
      <c r="AS13" s="157">
        <v>0</v>
      </c>
      <c r="AT13" s="157">
        <v>4</v>
      </c>
      <c r="AU13" s="157">
        <v>3</v>
      </c>
      <c r="AV13" s="96">
        <v>6</v>
      </c>
      <c r="AW13" s="96">
        <v>474</v>
      </c>
      <c r="AX13" s="96">
        <v>3212</v>
      </c>
      <c r="AY13" s="96">
        <v>1</v>
      </c>
      <c r="AZ13" s="96">
        <v>0</v>
      </c>
      <c r="BA13" s="96">
        <f t="shared" si="0"/>
        <v>2850</v>
      </c>
      <c r="BB13" s="96">
        <f t="shared" si="1"/>
        <v>9985</v>
      </c>
      <c r="BC13" s="96">
        <f t="shared" si="2"/>
        <v>12835</v>
      </c>
      <c r="BD13" s="399" t="s">
        <v>289</v>
      </c>
      <c r="BE13" s="1220"/>
    </row>
    <row r="14" spans="1:66" ht="19.5" customHeight="1">
      <c r="A14" s="1189"/>
      <c r="B14" s="382" t="s">
        <v>272</v>
      </c>
      <c r="C14" s="157">
        <v>321</v>
      </c>
      <c r="D14" s="157">
        <v>646</v>
      </c>
      <c r="E14" s="157">
        <v>405</v>
      </c>
      <c r="F14" s="157">
        <v>1152</v>
      </c>
      <c r="G14" s="157">
        <v>340</v>
      </c>
      <c r="H14" s="157">
        <v>523</v>
      </c>
      <c r="I14" s="157">
        <v>4</v>
      </c>
      <c r="J14" s="157">
        <v>13</v>
      </c>
      <c r="K14" s="157">
        <v>407</v>
      </c>
      <c r="L14" s="157">
        <v>723</v>
      </c>
      <c r="M14" s="157">
        <v>114</v>
      </c>
      <c r="N14" s="157">
        <v>327</v>
      </c>
      <c r="O14" s="157">
        <v>6</v>
      </c>
      <c r="P14" s="157">
        <v>12</v>
      </c>
      <c r="Q14" s="157">
        <v>8</v>
      </c>
      <c r="R14" s="157">
        <v>23</v>
      </c>
      <c r="S14" s="399" t="s">
        <v>290</v>
      </c>
      <c r="T14" s="1220"/>
      <c r="U14" s="1189"/>
      <c r="V14" s="186" t="s">
        <v>272</v>
      </c>
      <c r="W14" s="157">
        <v>105</v>
      </c>
      <c r="X14" s="157">
        <v>223</v>
      </c>
      <c r="Y14" s="157">
        <v>118</v>
      </c>
      <c r="Z14" s="157">
        <v>248</v>
      </c>
      <c r="AA14" s="157">
        <v>34</v>
      </c>
      <c r="AB14" s="157">
        <v>103</v>
      </c>
      <c r="AC14" s="157">
        <v>0</v>
      </c>
      <c r="AD14" s="157">
        <v>9</v>
      </c>
      <c r="AE14" s="157">
        <v>27</v>
      </c>
      <c r="AF14" s="157">
        <v>61</v>
      </c>
      <c r="AG14" s="157">
        <v>37</v>
      </c>
      <c r="AH14" s="157">
        <v>61</v>
      </c>
      <c r="AI14" s="157">
        <v>149</v>
      </c>
      <c r="AJ14" s="157">
        <v>118</v>
      </c>
      <c r="AK14" s="399" t="s">
        <v>290</v>
      </c>
      <c r="AL14" s="1220"/>
      <c r="AM14" s="1189"/>
      <c r="AN14" s="186" t="s">
        <v>272</v>
      </c>
      <c r="AO14" s="157">
        <v>226</v>
      </c>
      <c r="AP14" s="157">
        <v>167</v>
      </c>
      <c r="AQ14" s="157">
        <v>6</v>
      </c>
      <c r="AR14" s="157">
        <v>9</v>
      </c>
      <c r="AS14" s="157">
        <v>0</v>
      </c>
      <c r="AT14" s="157">
        <v>0</v>
      </c>
      <c r="AU14" s="157">
        <v>0</v>
      </c>
      <c r="AV14" s="96">
        <v>0</v>
      </c>
      <c r="AW14" s="96">
        <v>99</v>
      </c>
      <c r="AX14" s="96">
        <v>723</v>
      </c>
      <c r="AY14" s="96">
        <v>71</v>
      </c>
      <c r="AZ14" s="96">
        <v>195</v>
      </c>
      <c r="BA14" s="96">
        <f t="shared" si="0"/>
        <v>2477</v>
      </c>
      <c r="BB14" s="96">
        <f t="shared" si="1"/>
        <v>5336</v>
      </c>
      <c r="BC14" s="96">
        <f t="shared" si="2"/>
        <v>7813</v>
      </c>
      <c r="BD14" s="399" t="s">
        <v>290</v>
      </c>
      <c r="BE14" s="1220"/>
    </row>
    <row r="15" spans="1:66" ht="19.5" customHeight="1">
      <c r="A15" s="1189"/>
      <c r="B15" s="382" t="s">
        <v>259</v>
      </c>
      <c r="C15" s="157">
        <v>346</v>
      </c>
      <c r="D15" s="157">
        <v>928</v>
      </c>
      <c r="E15" s="157">
        <v>293</v>
      </c>
      <c r="F15" s="157">
        <v>1116</v>
      </c>
      <c r="G15" s="157">
        <v>188</v>
      </c>
      <c r="H15" s="157">
        <v>897</v>
      </c>
      <c r="I15" s="157">
        <v>1</v>
      </c>
      <c r="J15" s="157">
        <v>1</v>
      </c>
      <c r="K15" s="157">
        <v>298</v>
      </c>
      <c r="L15" s="157">
        <v>1071</v>
      </c>
      <c r="M15" s="157">
        <v>144</v>
      </c>
      <c r="N15" s="157">
        <v>461</v>
      </c>
      <c r="O15" s="157">
        <v>2</v>
      </c>
      <c r="P15" s="157">
        <v>30</v>
      </c>
      <c r="Q15" s="157">
        <v>2</v>
      </c>
      <c r="R15" s="157">
        <v>23</v>
      </c>
      <c r="S15" s="399" t="s">
        <v>291</v>
      </c>
      <c r="T15" s="1220"/>
      <c r="U15" s="1189"/>
      <c r="V15" s="186" t="s">
        <v>267</v>
      </c>
      <c r="W15" s="157">
        <v>89</v>
      </c>
      <c r="X15" s="157">
        <v>277</v>
      </c>
      <c r="Y15" s="157">
        <v>110</v>
      </c>
      <c r="Z15" s="157">
        <v>191</v>
      </c>
      <c r="AA15" s="157">
        <v>38</v>
      </c>
      <c r="AB15" s="157">
        <v>95</v>
      </c>
      <c r="AC15" s="157">
        <v>0</v>
      </c>
      <c r="AD15" s="157">
        <v>8</v>
      </c>
      <c r="AE15" s="157">
        <v>18</v>
      </c>
      <c r="AF15" s="157">
        <v>60</v>
      </c>
      <c r="AG15" s="157">
        <v>30</v>
      </c>
      <c r="AH15" s="157">
        <v>115</v>
      </c>
      <c r="AI15" s="157">
        <v>141</v>
      </c>
      <c r="AJ15" s="157">
        <v>214</v>
      </c>
      <c r="AK15" s="399" t="s">
        <v>291</v>
      </c>
      <c r="AL15" s="1220"/>
      <c r="AM15" s="1189"/>
      <c r="AN15" s="186" t="s">
        <v>267</v>
      </c>
      <c r="AO15" s="157">
        <v>130</v>
      </c>
      <c r="AP15" s="157">
        <v>426</v>
      </c>
      <c r="AQ15" s="157">
        <v>4</v>
      </c>
      <c r="AR15" s="157">
        <v>15</v>
      </c>
      <c r="AS15" s="157">
        <v>0</v>
      </c>
      <c r="AT15" s="157">
        <v>0</v>
      </c>
      <c r="AU15" s="157">
        <v>0</v>
      </c>
      <c r="AV15" s="96">
        <v>0</v>
      </c>
      <c r="AW15" s="96">
        <v>124</v>
      </c>
      <c r="AX15" s="96">
        <v>1516</v>
      </c>
      <c r="AY15" s="96">
        <v>58</v>
      </c>
      <c r="AZ15" s="96">
        <v>260</v>
      </c>
      <c r="BA15" s="96">
        <f t="shared" si="0"/>
        <v>2016</v>
      </c>
      <c r="BB15" s="96">
        <f t="shared" si="1"/>
        <v>7704</v>
      </c>
      <c r="BC15" s="96">
        <f t="shared" si="2"/>
        <v>9720</v>
      </c>
      <c r="BD15" s="399" t="s">
        <v>291</v>
      </c>
      <c r="BE15" s="1220"/>
    </row>
    <row r="16" spans="1:66" ht="19.5" customHeight="1">
      <c r="A16" s="1189"/>
      <c r="B16" s="382" t="s">
        <v>260</v>
      </c>
      <c r="C16" s="157">
        <v>416</v>
      </c>
      <c r="D16" s="157">
        <v>1392</v>
      </c>
      <c r="E16" s="157">
        <v>477</v>
      </c>
      <c r="F16" s="157">
        <v>2388</v>
      </c>
      <c r="G16" s="157">
        <v>310</v>
      </c>
      <c r="H16" s="157">
        <v>1360</v>
      </c>
      <c r="I16" s="157">
        <v>0</v>
      </c>
      <c r="J16" s="157">
        <v>4</v>
      </c>
      <c r="K16" s="157">
        <v>412</v>
      </c>
      <c r="L16" s="157">
        <v>1987</v>
      </c>
      <c r="M16" s="157">
        <v>113</v>
      </c>
      <c r="N16" s="157">
        <v>633</v>
      </c>
      <c r="O16" s="157">
        <v>4</v>
      </c>
      <c r="P16" s="157">
        <v>20</v>
      </c>
      <c r="Q16" s="157">
        <v>5</v>
      </c>
      <c r="R16" s="157">
        <v>27</v>
      </c>
      <c r="S16" s="399" t="s">
        <v>292</v>
      </c>
      <c r="T16" s="1220"/>
      <c r="U16" s="1189"/>
      <c r="V16" s="186" t="s">
        <v>268</v>
      </c>
      <c r="W16" s="157">
        <v>146</v>
      </c>
      <c r="X16" s="157">
        <v>443</v>
      </c>
      <c r="Y16" s="157">
        <v>142</v>
      </c>
      <c r="Z16" s="157">
        <v>314</v>
      </c>
      <c r="AA16" s="157">
        <v>50</v>
      </c>
      <c r="AB16" s="157">
        <v>116</v>
      </c>
      <c r="AC16" s="157">
        <v>0</v>
      </c>
      <c r="AD16" s="157">
        <v>16</v>
      </c>
      <c r="AE16" s="157">
        <v>29</v>
      </c>
      <c r="AF16" s="157">
        <v>92</v>
      </c>
      <c r="AG16" s="157">
        <v>25</v>
      </c>
      <c r="AH16" s="157">
        <v>191</v>
      </c>
      <c r="AI16" s="157">
        <v>272</v>
      </c>
      <c r="AJ16" s="157">
        <v>382</v>
      </c>
      <c r="AK16" s="399" t="s">
        <v>292</v>
      </c>
      <c r="AL16" s="1220"/>
      <c r="AM16" s="1189"/>
      <c r="AN16" s="186" t="s">
        <v>268</v>
      </c>
      <c r="AO16" s="157">
        <v>235</v>
      </c>
      <c r="AP16" s="157">
        <v>637</v>
      </c>
      <c r="AQ16" s="157">
        <v>6</v>
      </c>
      <c r="AR16" s="157">
        <v>26</v>
      </c>
      <c r="AS16" s="157">
        <v>0</v>
      </c>
      <c r="AT16" s="157">
        <v>0</v>
      </c>
      <c r="AU16" s="157">
        <v>0</v>
      </c>
      <c r="AV16" s="96">
        <v>0</v>
      </c>
      <c r="AW16" s="96">
        <v>0</v>
      </c>
      <c r="AX16" s="96">
        <v>0</v>
      </c>
      <c r="AY16" s="96">
        <v>126</v>
      </c>
      <c r="AZ16" s="96">
        <v>761</v>
      </c>
      <c r="BA16" s="96">
        <f t="shared" si="0"/>
        <v>2768</v>
      </c>
      <c r="BB16" s="96">
        <f t="shared" si="1"/>
        <v>10789</v>
      </c>
      <c r="BC16" s="96">
        <f t="shared" si="2"/>
        <v>13557</v>
      </c>
      <c r="BD16" s="399" t="s">
        <v>292</v>
      </c>
      <c r="BE16" s="1220"/>
    </row>
    <row r="17" spans="1:57" ht="19.5" customHeight="1">
      <c r="A17" s="1189"/>
      <c r="B17" s="382" t="s">
        <v>255</v>
      </c>
      <c r="C17" s="157">
        <v>255</v>
      </c>
      <c r="D17" s="157">
        <v>645</v>
      </c>
      <c r="E17" s="157">
        <v>426</v>
      </c>
      <c r="F17" s="157">
        <v>997</v>
      </c>
      <c r="G17" s="157">
        <v>235</v>
      </c>
      <c r="H17" s="157">
        <v>668</v>
      </c>
      <c r="I17" s="157">
        <v>0</v>
      </c>
      <c r="J17" s="157">
        <v>5</v>
      </c>
      <c r="K17" s="157">
        <v>308</v>
      </c>
      <c r="L17" s="157">
        <v>900</v>
      </c>
      <c r="M17" s="157">
        <v>120</v>
      </c>
      <c r="N17" s="157">
        <v>285</v>
      </c>
      <c r="O17" s="157">
        <v>3</v>
      </c>
      <c r="P17" s="157">
        <v>16</v>
      </c>
      <c r="Q17" s="157">
        <v>7</v>
      </c>
      <c r="R17" s="157">
        <v>24</v>
      </c>
      <c r="S17" s="399" t="s">
        <v>293</v>
      </c>
      <c r="T17" s="1220"/>
      <c r="U17" s="1189"/>
      <c r="V17" s="186" t="s">
        <v>269</v>
      </c>
      <c r="W17" s="157">
        <v>95</v>
      </c>
      <c r="X17" s="157">
        <v>192</v>
      </c>
      <c r="Y17" s="157">
        <v>107</v>
      </c>
      <c r="Z17" s="157">
        <v>173</v>
      </c>
      <c r="AA17" s="157">
        <v>29</v>
      </c>
      <c r="AB17" s="157">
        <v>54</v>
      </c>
      <c r="AC17" s="157">
        <v>0</v>
      </c>
      <c r="AD17" s="157">
        <v>4</v>
      </c>
      <c r="AE17" s="157">
        <v>22</v>
      </c>
      <c r="AF17" s="157">
        <v>59</v>
      </c>
      <c r="AG17" s="157">
        <v>73</v>
      </c>
      <c r="AH17" s="157">
        <v>156</v>
      </c>
      <c r="AI17" s="157">
        <v>272</v>
      </c>
      <c r="AJ17" s="157">
        <v>163</v>
      </c>
      <c r="AK17" s="399" t="s">
        <v>293</v>
      </c>
      <c r="AL17" s="1220"/>
      <c r="AM17" s="1189"/>
      <c r="AN17" s="186" t="s">
        <v>269</v>
      </c>
      <c r="AO17" s="157">
        <v>209</v>
      </c>
      <c r="AP17" s="157">
        <v>274</v>
      </c>
      <c r="AQ17" s="157">
        <v>2</v>
      </c>
      <c r="AR17" s="157">
        <v>8</v>
      </c>
      <c r="AS17" s="157">
        <v>0</v>
      </c>
      <c r="AT17" s="157">
        <v>2</v>
      </c>
      <c r="AU17" s="157">
        <v>0</v>
      </c>
      <c r="AV17" s="96">
        <v>0</v>
      </c>
      <c r="AW17" s="96">
        <v>127</v>
      </c>
      <c r="AX17" s="96">
        <v>1325</v>
      </c>
      <c r="AY17" s="96">
        <v>70</v>
      </c>
      <c r="AZ17" s="96">
        <v>286</v>
      </c>
      <c r="BA17" s="96">
        <f t="shared" si="0"/>
        <v>2360</v>
      </c>
      <c r="BB17" s="96">
        <f t="shared" si="1"/>
        <v>6236</v>
      </c>
      <c r="BC17" s="96">
        <f t="shared" si="2"/>
        <v>8596</v>
      </c>
      <c r="BD17" s="399" t="s">
        <v>293</v>
      </c>
      <c r="BE17" s="1220"/>
    </row>
    <row r="18" spans="1:57" ht="19.5" customHeight="1">
      <c r="A18" s="1170" t="s">
        <v>63</v>
      </c>
      <c r="B18" s="1170"/>
      <c r="C18" s="726">
        <v>1504</v>
      </c>
      <c r="D18" s="726">
        <v>1660</v>
      </c>
      <c r="E18" s="726">
        <v>1278</v>
      </c>
      <c r="F18" s="726">
        <v>1491</v>
      </c>
      <c r="G18" s="726">
        <v>745</v>
      </c>
      <c r="H18" s="726">
        <v>1562</v>
      </c>
      <c r="I18" s="86">
        <v>6</v>
      </c>
      <c r="J18" s="726">
        <v>16</v>
      </c>
      <c r="K18" s="726">
        <v>1021</v>
      </c>
      <c r="L18" s="86">
        <v>2117</v>
      </c>
      <c r="M18" s="726">
        <v>304</v>
      </c>
      <c r="N18" s="726">
        <v>393</v>
      </c>
      <c r="O18" s="726">
        <v>13</v>
      </c>
      <c r="P18" s="176">
        <v>29</v>
      </c>
      <c r="Q18" s="176">
        <v>25</v>
      </c>
      <c r="R18" s="176">
        <v>47</v>
      </c>
      <c r="S18" s="1178" t="s">
        <v>297</v>
      </c>
      <c r="T18" s="1178"/>
      <c r="U18" s="1170" t="s">
        <v>63</v>
      </c>
      <c r="V18" s="1170"/>
      <c r="W18" s="726">
        <v>276</v>
      </c>
      <c r="X18" s="726">
        <v>241</v>
      </c>
      <c r="Y18" s="726">
        <v>511</v>
      </c>
      <c r="Z18" s="726">
        <v>224</v>
      </c>
      <c r="AA18" s="726">
        <v>165</v>
      </c>
      <c r="AB18" s="726">
        <v>95</v>
      </c>
      <c r="AC18" s="86">
        <v>0</v>
      </c>
      <c r="AD18" s="726">
        <v>17</v>
      </c>
      <c r="AE18" s="726">
        <v>17</v>
      </c>
      <c r="AF18" s="86">
        <v>43</v>
      </c>
      <c r="AG18" s="726">
        <v>106</v>
      </c>
      <c r="AH18" s="726">
        <v>89</v>
      </c>
      <c r="AI18" s="726">
        <v>620</v>
      </c>
      <c r="AJ18" s="176">
        <v>199</v>
      </c>
      <c r="AK18" s="1178" t="s">
        <v>297</v>
      </c>
      <c r="AL18" s="1178"/>
      <c r="AM18" s="194" t="s">
        <v>63</v>
      </c>
      <c r="AN18" s="194"/>
      <c r="AO18" s="157">
        <v>133</v>
      </c>
      <c r="AP18" s="157">
        <v>413</v>
      </c>
      <c r="AQ18" s="157">
        <v>14</v>
      </c>
      <c r="AR18" s="157">
        <v>15</v>
      </c>
      <c r="AS18" s="157">
        <v>0</v>
      </c>
      <c r="AT18" s="157">
        <v>0</v>
      </c>
      <c r="AU18" s="157">
        <v>0</v>
      </c>
      <c r="AV18" s="96">
        <v>0</v>
      </c>
      <c r="AW18" s="96">
        <v>662</v>
      </c>
      <c r="AX18" s="96">
        <v>1829</v>
      </c>
      <c r="AY18" s="96">
        <v>99</v>
      </c>
      <c r="AZ18" s="96">
        <v>187</v>
      </c>
      <c r="BA18" s="96">
        <f t="shared" si="0"/>
        <v>7499</v>
      </c>
      <c r="BB18" s="96">
        <f t="shared" si="1"/>
        <v>10667</v>
      </c>
      <c r="BC18" s="96">
        <f t="shared" si="2"/>
        <v>18166</v>
      </c>
      <c r="BD18" s="1178" t="s">
        <v>297</v>
      </c>
      <c r="BE18" s="1178"/>
    </row>
    <row r="19" spans="1:57" ht="19.5" customHeight="1">
      <c r="A19" s="1255" t="s">
        <v>64</v>
      </c>
      <c r="B19" s="1255"/>
      <c r="C19" s="157">
        <v>653</v>
      </c>
      <c r="D19" s="157">
        <v>1471</v>
      </c>
      <c r="E19" s="157">
        <v>1262</v>
      </c>
      <c r="F19" s="157">
        <v>2998</v>
      </c>
      <c r="G19" s="157">
        <v>558</v>
      </c>
      <c r="H19" s="157">
        <v>1438</v>
      </c>
      <c r="I19" s="157">
        <v>10</v>
      </c>
      <c r="J19" s="157">
        <v>28</v>
      </c>
      <c r="K19" s="157">
        <v>690</v>
      </c>
      <c r="L19" s="157">
        <v>1654</v>
      </c>
      <c r="M19" s="157">
        <v>309</v>
      </c>
      <c r="N19" s="157">
        <v>744</v>
      </c>
      <c r="O19" s="157">
        <v>24</v>
      </c>
      <c r="P19" s="157">
        <v>61</v>
      </c>
      <c r="Q19" s="157">
        <v>48</v>
      </c>
      <c r="R19" s="157">
        <v>74</v>
      </c>
      <c r="S19" s="1178" t="s">
        <v>177</v>
      </c>
      <c r="T19" s="1178"/>
      <c r="U19" s="1255" t="s">
        <v>64</v>
      </c>
      <c r="V19" s="1255"/>
      <c r="W19" s="157">
        <v>412</v>
      </c>
      <c r="X19" s="157">
        <v>599</v>
      </c>
      <c r="Y19" s="157">
        <v>459</v>
      </c>
      <c r="Z19" s="157">
        <v>319</v>
      </c>
      <c r="AA19" s="157">
        <v>125</v>
      </c>
      <c r="AB19" s="157">
        <v>117</v>
      </c>
      <c r="AC19" s="157">
        <v>0</v>
      </c>
      <c r="AD19" s="157">
        <v>8</v>
      </c>
      <c r="AE19" s="157">
        <v>53</v>
      </c>
      <c r="AF19" s="157">
        <v>104</v>
      </c>
      <c r="AG19" s="157">
        <v>138</v>
      </c>
      <c r="AH19" s="157">
        <v>93</v>
      </c>
      <c r="AI19" s="157">
        <v>681</v>
      </c>
      <c r="AJ19" s="157">
        <v>405</v>
      </c>
      <c r="AK19" s="1178" t="s">
        <v>177</v>
      </c>
      <c r="AL19" s="1178"/>
      <c r="AM19" s="194" t="s">
        <v>64</v>
      </c>
      <c r="AN19" s="194"/>
      <c r="AO19" s="157">
        <v>381</v>
      </c>
      <c r="AP19" s="157">
        <v>826</v>
      </c>
      <c r="AQ19" s="157">
        <v>5</v>
      </c>
      <c r="AR19" s="157">
        <v>7</v>
      </c>
      <c r="AS19" s="157">
        <v>0</v>
      </c>
      <c r="AT19" s="157">
        <v>0</v>
      </c>
      <c r="AU19" s="157">
        <v>0</v>
      </c>
      <c r="AV19" s="96">
        <v>0</v>
      </c>
      <c r="AW19" s="96">
        <v>191</v>
      </c>
      <c r="AX19" s="96">
        <v>395</v>
      </c>
      <c r="AY19" s="96">
        <v>77</v>
      </c>
      <c r="AZ19" s="96">
        <v>82</v>
      </c>
      <c r="BA19" s="96">
        <f t="shared" si="0"/>
        <v>6076</v>
      </c>
      <c r="BB19" s="96">
        <f t="shared" si="1"/>
        <v>11423</v>
      </c>
      <c r="BC19" s="96">
        <f t="shared" si="2"/>
        <v>17499</v>
      </c>
      <c r="BD19" s="1178" t="s">
        <v>177</v>
      </c>
      <c r="BE19" s="1178"/>
    </row>
    <row r="20" spans="1:57" ht="19.5" customHeight="1">
      <c r="A20" s="1255" t="s">
        <v>65</v>
      </c>
      <c r="B20" s="1255"/>
      <c r="C20" s="157">
        <v>550</v>
      </c>
      <c r="D20" s="157">
        <v>960</v>
      </c>
      <c r="E20" s="157">
        <v>986</v>
      </c>
      <c r="F20" s="157">
        <v>2393</v>
      </c>
      <c r="G20" s="157">
        <v>384</v>
      </c>
      <c r="H20" s="157">
        <v>934</v>
      </c>
      <c r="I20" s="157">
        <v>0</v>
      </c>
      <c r="J20" s="157">
        <v>1</v>
      </c>
      <c r="K20" s="157">
        <v>695</v>
      </c>
      <c r="L20" s="157">
        <v>1515</v>
      </c>
      <c r="M20" s="157">
        <v>224</v>
      </c>
      <c r="N20" s="157">
        <v>548</v>
      </c>
      <c r="O20" s="157">
        <v>13</v>
      </c>
      <c r="P20" s="157">
        <v>28</v>
      </c>
      <c r="Q20" s="157">
        <v>15</v>
      </c>
      <c r="R20" s="157">
        <v>28</v>
      </c>
      <c r="S20" s="1178" t="s">
        <v>178</v>
      </c>
      <c r="T20" s="1178"/>
      <c r="U20" s="1255" t="s">
        <v>65</v>
      </c>
      <c r="V20" s="1255"/>
      <c r="W20" s="157">
        <v>167</v>
      </c>
      <c r="X20" s="157">
        <v>274</v>
      </c>
      <c r="Y20" s="157">
        <v>156</v>
      </c>
      <c r="Z20" s="157">
        <v>176</v>
      </c>
      <c r="AA20" s="157">
        <v>22</v>
      </c>
      <c r="AB20" s="157">
        <v>84</v>
      </c>
      <c r="AC20" s="157">
        <v>0</v>
      </c>
      <c r="AD20" s="157">
        <v>3</v>
      </c>
      <c r="AE20" s="157">
        <v>27</v>
      </c>
      <c r="AF20" s="157">
        <v>157</v>
      </c>
      <c r="AG20" s="157">
        <v>77</v>
      </c>
      <c r="AH20" s="157">
        <v>42</v>
      </c>
      <c r="AI20" s="157">
        <v>507</v>
      </c>
      <c r="AJ20" s="157">
        <v>232</v>
      </c>
      <c r="AK20" s="1178" t="s">
        <v>178</v>
      </c>
      <c r="AL20" s="1178"/>
      <c r="AM20" s="1255" t="s">
        <v>65</v>
      </c>
      <c r="AN20" s="1255"/>
      <c r="AO20" s="157">
        <v>257</v>
      </c>
      <c r="AP20" s="157">
        <v>471</v>
      </c>
      <c r="AQ20" s="157">
        <v>1</v>
      </c>
      <c r="AR20" s="157">
        <v>1</v>
      </c>
      <c r="AS20" s="157">
        <v>0</v>
      </c>
      <c r="AT20" s="157">
        <v>0</v>
      </c>
      <c r="AU20" s="157">
        <v>0</v>
      </c>
      <c r="AV20" s="96">
        <v>0</v>
      </c>
      <c r="AW20" s="96">
        <v>8</v>
      </c>
      <c r="AX20" s="96">
        <v>17</v>
      </c>
      <c r="AY20" s="96">
        <v>22</v>
      </c>
      <c r="AZ20" s="96">
        <v>28</v>
      </c>
      <c r="BA20" s="96">
        <f t="shared" si="0"/>
        <v>4111</v>
      </c>
      <c r="BB20" s="96">
        <f t="shared" si="1"/>
        <v>7892</v>
      </c>
      <c r="BC20" s="96">
        <f t="shared" si="2"/>
        <v>12003</v>
      </c>
      <c r="BD20" s="1178" t="s">
        <v>178</v>
      </c>
      <c r="BE20" s="1178"/>
    </row>
    <row r="21" spans="1:57" ht="19.5" customHeight="1">
      <c r="A21" s="1255" t="s">
        <v>66</v>
      </c>
      <c r="B21" s="1255"/>
      <c r="C21" s="157">
        <v>717</v>
      </c>
      <c r="D21" s="157">
        <v>967</v>
      </c>
      <c r="E21" s="157">
        <v>787</v>
      </c>
      <c r="F21" s="157">
        <v>1514</v>
      </c>
      <c r="G21" s="157">
        <v>473</v>
      </c>
      <c r="H21" s="157">
        <v>933</v>
      </c>
      <c r="I21" s="157">
        <v>4</v>
      </c>
      <c r="J21" s="157">
        <v>3</v>
      </c>
      <c r="K21" s="157">
        <v>597</v>
      </c>
      <c r="L21" s="157">
        <v>1194</v>
      </c>
      <c r="M21" s="157">
        <v>169</v>
      </c>
      <c r="N21" s="157">
        <v>350</v>
      </c>
      <c r="O21" s="157">
        <v>9</v>
      </c>
      <c r="P21" s="157">
        <v>79</v>
      </c>
      <c r="Q21" s="157">
        <v>15</v>
      </c>
      <c r="R21" s="157">
        <v>38</v>
      </c>
      <c r="S21" s="1178" t="s">
        <v>285</v>
      </c>
      <c r="T21" s="1178"/>
      <c r="U21" s="1255" t="s">
        <v>66</v>
      </c>
      <c r="V21" s="1255"/>
      <c r="W21" s="157">
        <v>64</v>
      </c>
      <c r="X21" s="157">
        <v>125</v>
      </c>
      <c r="Y21" s="157">
        <v>211</v>
      </c>
      <c r="Z21" s="157">
        <v>221</v>
      </c>
      <c r="AA21" s="157">
        <v>74</v>
      </c>
      <c r="AB21" s="157">
        <v>363</v>
      </c>
      <c r="AC21" s="157">
        <v>0</v>
      </c>
      <c r="AD21" s="157">
        <v>5</v>
      </c>
      <c r="AE21" s="157">
        <v>25</v>
      </c>
      <c r="AF21" s="157">
        <v>72</v>
      </c>
      <c r="AG21" s="157">
        <v>54</v>
      </c>
      <c r="AH21" s="157">
        <v>35</v>
      </c>
      <c r="AI21" s="157">
        <v>597</v>
      </c>
      <c r="AJ21" s="157">
        <v>237</v>
      </c>
      <c r="AK21" s="1178" t="s">
        <v>285</v>
      </c>
      <c r="AL21" s="1178"/>
      <c r="AM21" s="1255" t="s">
        <v>66</v>
      </c>
      <c r="AN21" s="1255"/>
      <c r="AO21" s="157">
        <v>227</v>
      </c>
      <c r="AP21" s="157">
        <v>183</v>
      </c>
      <c r="AQ21" s="157">
        <v>3</v>
      </c>
      <c r="AR21" s="157">
        <v>20</v>
      </c>
      <c r="AS21" s="157">
        <v>0</v>
      </c>
      <c r="AT21" s="157">
        <v>0</v>
      </c>
      <c r="AU21" s="157">
        <v>0</v>
      </c>
      <c r="AV21" s="96">
        <v>0</v>
      </c>
      <c r="AW21" s="96">
        <v>238</v>
      </c>
      <c r="AX21" s="96">
        <v>919</v>
      </c>
      <c r="AY21" s="96">
        <v>125</v>
      </c>
      <c r="AZ21" s="96">
        <v>286</v>
      </c>
      <c r="BA21" s="96">
        <f t="shared" si="0"/>
        <v>4389</v>
      </c>
      <c r="BB21" s="96">
        <f t="shared" si="1"/>
        <v>7544</v>
      </c>
      <c r="BC21" s="96">
        <f t="shared" si="2"/>
        <v>11933</v>
      </c>
      <c r="BD21" s="1178" t="s">
        <v>285</v>
      </c>
      <c r="BE21" s="1178"/>
    </row>
    <row r="22" spans="1:57" ht="19.5" customHeight="1">
      <c r="A22" s="1255" t="s">
        <v>133</v>
      </c>
      <c r="B22" s="1255"/>
      <c r="C22" s="157">
        <v>657</v>
      </c>
      <c r="D22" s="157">
        <v>793</v>
      </c>
      <c r="E22" s="157">
        <v>961</v>
      </c>
      <c r="F22" s="157">
        <v>1597</v>
      </c>
      <c r="G22" s="157">
        <v>422</v>
      </c>
      <c r="H22" s="157">
        <v>1033</v>
      </c>
      <c r="I22" s="157">
        <v>8</v>
      </c>
      <c r="J22" s="157">
        <v>27</v>
      </c>
      <c r="K22" s="157">
        <v>597</v>
      </c>
      <c r="L22" s="157">
        <v>1246</v>
      </c>
      <c r="M22" s="157">
        <v>97</v>
      </c>
      <c r="N22" s="157">
        <v>314</v>
      </c>
      <c r="O22" s="157">
        <v>8</v>
      </c>
      <c r="P22" s="157">
        <v>44</v>
      </c>
      <c r="Q22" s="157">
        <v>0</v>
      </c>
      <c r="R22" s="629">
        <v>0</v>
      </c>
      <c r="S22" s="1178" t="s">
        <v>853</v>
      </c>
      <c r="T22" s="1178"/>
      <c r="U22" s="1255" t="s">
        <v>133</v>
      </c>
      <c r="V22" s="1255"/>
      <c r="W22" s="157">
        <v>151</v>
      </c>
      <c r="X22" s="157">
        <v>176</v>
      </c>
      <c r="Y22" s="157">
        <v>457</v>
      </c>
      <c r="Z22" s="157">
        <v>381</v>
      </c>
      <c r="AA22" s="157">
        <v>28</v>
      </c>
      <c r="AB22" s="157">
        <v>86</v>
      </c>
      <c r="AC22" s="157">
        <v>0</v>
      </c>
      <c r="AD22" s="157">
        <v>4</v>
      </c>
      <c r="AE22" s="157">
        <v>12</v>
      </c>
      <c r="AF22" s="157">
        <v>35</v>
      </c>
      <c r="AG22" s="157">
        <v>230</v>
      </c>
      <c r="AH22" s="157">
        <v>158</v>
      </c>
      <c r="AI22" s="157">
        <v>175</v>
      </c>
      <c r="AJ22" s="157">
        <v>283</v>
      </c>
      <c r="AK22" s="1178" t="s">
        <v>853</v>
      </c>
      <c r="AL22" s="1178"/>
      <c r="AM22" s="1255" t="s">
        <v>133</v>
      </c>
      <c r="AN22" s="1255"/>
      <c r="AO22" s="157">
        <v>438</v>
      </c>
      <c r="AP22" s="157">
        <v>238</v>
      </c>
      <c r="AQ22" s="157">
        <v>3</v>
      </c>
      <c r="AR22" s="157">
        <v>3</v>
      </c>
      <c r="AS22" s="157">
        <v>0</v>
      </c>
      <c r="AT22" s="157">
        <v>0</v>
      </c>
      <c r="AU22" s="157">
        <v>0</v>
      </c>
      <c r="AV22" s="96">
        <v>0</v>
      </c>
      <c r="AW22" s="96">
        <v>772</v>
      </c>
      <c r="AX22" s="96">
        <v>1665</v>
      </c>
      <c r="AY22" s="96">
        <v>43</v>
      </c>
      <c r="AZ22" s="96">
        <v>74</v>
      </c>
      <c r="BA22" s="96">
        <f t="shared" si="0"/>
        <v>5059</v>
      </c>
      <c r="BB22" s="96">
        <f t="shared" si="1"/>
        <v>8157</v>
      </c>
      <c r="BC22" s="96">
        <f t="shared" si="2"/>
        <v>13216</v>
      </c>
      <c r="BD22" s="1178" t="s">
        <v>853</v>
      </c>
      <c r="BE22" s="1178"/>
    </row>
    <row r="23" spans="1:57" ht="19.5" customHeight="1">
      <c r="A23" s="1255" t="s">
        <v>68</v>
      </c>
      <c r="B23" s="1255"/>
      <c r="C23" s="157">
        <v>434</v>
      </c>
      <c r="D23" s="157">
        <v>598</v>
      </c>
      <c r="E23" s="157">
        <v>468</v>
      </c>
      <c r="F23" s="157">
        <v>674</v>
      </c>
      <c r="G23" s="157">
        <v>365</v>
      </c>
      <c r="H23" s="157">
        <v>657</v>
      </c>
      <c r="I23" s="157">
        <v>4</v>
      </c>
      <c r="J23" s="157">
        <v>7</v>
      </c>
      <c r="K23" s="157">
        <v>368</v>
      </c>
      <c r="L23" s="157">
        <v>639</v>
      </c>
      <c r="M23" s="157">
        <v>52</v>
      </c>
      <c r="N23" s="157">
        <v>122</v>
      </c>
      <c r="O23" s="157">
        <v>4</v>
      </c>
      <c r="P23" s="157">
        <v>26</v>
      </c>
      <c r="Q23" s="157">
        <v>11</v>
      </c>
      <c r="R23" s="157">
        <v>35</v>
      </c>
      <c r="S23" s="1178" t="s">
        <v>287</v>
      </c>
      <c r="T23" s="1178"/>
      <c r="U23" s="1255" t="s">
        <v>68</v>
      </c>
      <c r="V23" s="1255"/>
      <c r="W23" s="157">
        <v>76</v>
      </c>
      <c r="X23" s="157">
        <v>105</v>
      </c>
      <c r="Y23" s="157">
        <v>307</v>
      </c>
      <c r="Z23" s="157">
        <v>251</v>
      </c>
      <c r="AA23" s="157">
        <v>91</v>
      </c>
      <c r="AB23" s="157">
        <v>49</v>
      </c>
      <c r="AC23" s="157">
        <v>5</v>
      </c>
      <c r="AD23" s="157">
        <v>4</v>
      </c>
      <c r="AE23" s="157">
        <v>10</v>
      </c>
      <c r="AF23" s="157">
        <v>47</v>
      </c>
      <c r="AG23" s="157">
        <v>41</v>
      </c>
      <c r="AH23" s="157">
        <v>46</v>
      </c>
      <c r="AI23" s="157">
        <v>274</v>
      </c>
      <c r="AJ23" s="157">
        <v>175</v>
      </c>
      <c r="AK23" s="1178" t="s">
        <v>287</v>
      </c>
      <c r="AL23" s="1178"/>
      <c r="AM23" s="1255" t="s">
        <v>68</v>
      </c>
      <c r="AN23" s="1255"/>
      <c r="AO23" s="157">
        <v>135</v>
      </c>
      <c r="AP23" s="157">
        <v>287</v>
      </c>
      <c r="AQ23" s="157">
        <v>0</v>
      </c>
      <c r="AR23" s="157">
        <v>0</v>
      </c>
      <c r="AS23" s="157">
        <v>0</v>
      </c>
      <c r="AT23" s="157">
        <v>1</v>
      </c>
      <c r="AU23" s="157">
        <v>0</v>
      </c>
      <c r="AV23" s="96">
        <v>0</v>
      </c>
      <c r="AW23" s="96">
        <v>379</v>
      </c>
      <c r="AX23" s="96">
        <v>935</v>
      </c>
      <c r="AY23" s="96">
        <v>87</v>
      </c>
      <c r="AZ23" s="96">
        <v>272</v>
      </c>
      <c r="BA23" s="96">
        <f t="shared" si="0"/>
        <v>3111</v>
      </c>
      <c r="BB23" s="96">
        <f t="shared" si="1"/>
        <v>4930</v>
      </c>
      <c r="BC23" s="96">
        <f t="shared" si="2"/>
        <v>8041</v>
      </c>
      <c r="BD23" s="1178" t="s">
        <v>287</v>
      </c>
      <c r="BE23" s="1178"/>
    </row>
    <row r="24" spans="1:57" ht="19.5" customHeight="1">
      <c r="A24" s="1255" t="s">
        <v>69</v>
      </c>
      <c r="B24" s="1255"/>
      <c r="C24" s="157">
        <v>696</v>
      </c>
      <c r="D24" s="157">
        <v>1076</v>
      </c>
      <c r="E24" s="157">
        <v>1389</v>
      </c>
      <c r="F24" s="157">
        <v>2056</v>
      </c>
      <c r="G24" s="157">
        <v>566</v>
      </c>
      <c r="H24" s="157">
        <v>1204</v>
      </c>
      <c r="I24" s="157">
        <v>0</v>
      </c>
      <c r="J24" s="157">
        <v>0</v>
      </c>
      <c r="K24" s="157">
        <v>1073</v>
      </c>
      <c r="L24" s="157">
        <v>1635</v>
      </c>
      <c r="M24" s="157">
        <v>187</v>
      </c>
      <c r="N24" s="157">
        <v>396</v>
      </c>
      <c r="O24" s="157">
        <v>3</v>
      </c>
      <c r="P24" s="157">
        <v>7</v>
      </c>
      <c r="Q24" s="157">
        <v>14</v>
      </c>
      <c r="R24" s="157">
        <v>27</v>
      </c>
      <c r="S24" s="1178" t="s">
        <v>182</v>
      </c>
      <c r="T24" s="1178"/>
      <c r="U24" s="1255" t="s">
        <v>69</v>
      </c>
      <c r="V24" s="1255"/>
      <c r="W24" s="157">
        <v>306</v>
      </c>
      <c r="X24" s="157">
        <v>396</v>
      </c>
      <c r="Y24" s="157">
        <v>219</v>
      </c>
      <c r="Z24" s="157">
        <v>177</v>
      </c>
      <c r="AA24" s="157">
        <v>157</v>
      </c>
      <c r="AB24" s="157">
        <v>130</v>
      </c>
      <c r="AC24" s="157">
        <v>0</v>
      </c>
      <c r="AD24" s="157">
        <v>1</v>
      </c>
      <c r="AE24" s="157">
        <v>20</v>
      </c>
      <c r="AF24" s="157">
        <v>53</v>
      </c>
      <c r="AG24" s="157">
        <v>185</v>
      </c>
      <c r="AH24" s="157">
        <v>112</v>
      </c>
      <c r="AI24" s="157">
        <v>397</v>
      </c>
      <c r="AJ24" s="157">
        <v>220</v>
      </c>
      <c r="AK24" s="1178" t="s">
        <v>182</v>
      </c>
      <c r="AL24" s="1178"/>
      <c r="AM24" s="1255" t="s">
        <v>69</v>
      </c>
      <c r="AN24" s="1255"/>
      <c r="AO24" s="157">
        <v>203</v>
      </c>
      <c r="AP24" s="157">
        <v>323</v>
      </c>
      <c r="AQ24" s="157">
        <v>1</v>
      </c>
      <c r="AR24" s="157">
        <v>1</v>
      </c>
      <c r="AS24" s="157">
        <v>0</v>
      </c>
      <c r="AT24" s="157">
        <v>0</v>
      </c>
      <c r="AU24" s="157">
        <v>0</v>
      </c>
      <c r="AV24" s="96">
        <v>0</v>
      </c>
      <c r="AW24" s="96">
        <v>62</v>
      </c>
      <c r="AX24" s="96">
        <v>175</v>
      </c>
      <c r="AY24" s="96">
        <v>89</v>
      </c>
      <c r="AZ24" s="96">
        <v>103</v>
      </c>
      <c r="BA24" s="96">
        <f t="shared" si="0"/>
        <v>5567</v>
      </c>
      <c r="BB24" s="96">
        <f t="shared" si="1"/>
        <v>8092</v>
      </c>
      <c r="BC24" s="96">
        <f t="shared" si="2"/>
        <v>13659</v>
      </c>
      <c r="BD24" s="1178" t="s">
        <v>182</v>
      </c>
      <c r="BE24" s="1178"/>
    </row>
    <row r="25" spans="1:57" ht="19.5" customHeight="1">
      <c r="A25" s="1255" t="s">
        <v>70</v>
      </c>
      <c r="B25" s="1255"/>
      <c r="C25" s="157">
        <v>1542</v>
      </c>
      <c r="D25" s="157">
        <v>1781</v>
      </c>
      <c r="E25" s="157">
        <v>2349</v>
      </c>
      <c r="F25" s="157">
        <v>3520</v>
      </c>
      <c r="G25" s="157">
        <v>977</v>
      </c>
      <c r="H25" s="157">
        <v>1426</v>
      </c>
      <c r="I25" s="157">
        <v>25</v>
      </c>
      <c r="J25" s="157">
        <v>18</v>
      </c>
      <c r="K25" s="157">
        <v>1346</v>
      </c>
      <c r="L25" s="157">
        <v>2025</v>
      </c>
      <c r="M25" s="157">
        <v>689</v>
      </c>
      <c r="N25" s="157">
        <v>887</v>
      </c>
      <c r="O25" s="157">
        <v>14</v>
      </c>
      <c r="P25" s="157">
        <v>13</v>
      </c>
      <c r="Q25" s="157">
        <v>38</v>
      </c>
      <c r="R25" s="157">
        <v>31</v>
      </c>
      <c r="S25" s="1178" t="s">
        <v>183</v>
      </c>
      <c r="T25" s="1178"/>
      <c r="U25" s="1255" t="s">
        <v>70</v>
      </c>
      <c r="V25" s="1255"/>
      <c r="W25" s="157">
        <v>707</v>
      </c>
      <c r="X25" s="157">
        <v>773</v>
      </c>
      <c r="Y25" s="157">
        <v>365</v>
      </c>
      <c r="Z25" s="157">
        <v>353</v>
      </c>
      <c r="AA25" s="157">
        <v>143</v>
      </c>
      <c r="AB25" s="157">
        <v>136</v>
      </c>
      <c r="AC25" s="157">
        <v>1</v>
      </c>
      <c r="AD25" s="157">
        <v>4</v>
      </c>
      <c r="AE25" s="157">
        <v>31</v>
      </c>
      <c r="AF25" s="157">
        <v>58</v>
      </c>
      <c r="AG25" s="157">
        <v>67</v>
      </c>
      <c r="AH25" s="157">
        <v>43</v>
      </c>
      <c r="AI25" s="157">
        <v>748</v>
      </c>
      <c r="AJ25" s="157">
        <v>391</v>
      </c>
      <c r="AK25" s="1178" t="s">
        <v>183</v>
      </c>
      <c r="AL25" s="1178"/>
      <c r="AM25" s="1255" t="s">
        <v>70</v>
      </c>
      <c r="AN25" s="1255"/>
      <c r="AO25" s="157">
        <v>382</v>
      </c>
      <c r="AP25" s="157">
        <v>548</v>
      </c>
      <c r="AQ25" s="157">
        <v>13</v>
      </c>
      <c r="AR25" s="157">
        <v>10</v>
      </c>
      <c r="AS25" s="157">
        <v>0</v>
      </c>
      <c r="AT25" s="157">
        <v>0</v>
      </c>
      <c r="AU25" s="157">
        <v>0</v>
      </c>
      <c r="AV25" s="96">
        <v>1</v>
      </c>
      <c r="AW25" s="96">
        <v>90</v>
      </c>
      <c r="AX25" s="96">
        <v>102</v>
      </c>
      <c r="AY25" s="96">
        <v>140</v>
      </c>
      <c r="AZ25" s="96">
        <v>110</v>
      </c>
      <c r="BA25" s="96">
        <f t="shared" si="0"/>
        <v>9667</v>
      </c>
      <c r="BB25" s="96">
        <f t="shared" si="1"/>
        <v>12230</v>
      </c>
      <c r="BC25" s="96">
        <f t="shared" si="2"/>
        <v>21897</v>
      </c>
      <c r="BD25" s="1178" t="s">
        <v>183</v>
      </c>
      <c r="BE25" s="1178"/>
    </row>
    <row r="26" spans="1:57" ht="19.5" customHeight="1">
      <c r="A26" s="1255" t="s">
        <v>71</v>
      </c>
      <c r="B26" s="1255"/>
      <c r="C26" s="157">
        <v>1465</v>
      </c>
      <c r="D26" s="157">
        <v>2389</v>
      </c>
      <c r="E26" s="157">
        <v>1686</v>
      </c>
      <c r="F26" s="157">
        <v>1985</v>
      </c>
      <c r="G26" s="157">
        <v>514</v>
      </c>
      <c r="H26" s="157">
        <v>1051</v>
      </c>
      <c r="I26" s="157">
        <v>0</v>
      </c>
      <c r="J26" s="157">
        <v>0</v>
      </c>
      <c r="K26" s="157">
        <v>483</v>
      </c>
      <c r="L26" s="157">
        <v>719</v>
      </c>
      <c r="M26" s="157">
        <v>116</v>
      </c>
      <c r="N26" s="157">
        <v>140</v>
      </c>
      <c r="O26" s="157">
        <v>0</v>
      </c>
      <c r="P26" s="157">
        <v>0</v>
      </c>
      <c r="Q26" s="157">
        <v>0</v>
      </c>
      <c r="R26" s="157">
        <v>0</v>
      </c>
      <c r="S26" s="1178" t="s">
        <v>671</v>
      </c>
      <c r="T26" s="1178"/>
      <c r="U26" s="1255" t="s">
        <v>71</v>
      </c>
      <c r="V26" s="1255"/>
      <c r="W26" s="157">
        <v>215</v>
      </c>
      <c r="X26" s="157">
        <v>381</v>
      </c>
      <c r="Y26" s="157">
        <v>85</v>
      </c>
      <c r="Z26" s="157">
        <v>63</v>
      </c>
      <c r="AA26" s="157">
        <v>31</v>
      </c>
      <c r="AB26" s="157">
        <v>37</v>
      </c>
      <c r="AC26" s="157">
        <v>0</v>
      </c>
      <c r="AD26" s="157">
        <v>0</v>
      </c>
      <c r="AE26" s="157">
        <v>10</v>
      </c>
      <c r="AF26" s="157">
        <v>5</v>
      </c>
      <c r="AG26" s="157">
        <v>0</v>
      </c>
      <c r="AH26" s="157">
        <v>0</v>
      </c>
      <c r="AI26" s="157">
        <v>420</v>
      </c>
      <c r="AJ26" s="157">
        <v>342</v>
      </c>
      <c r="AK26" s="1178" t="s">
        <v>671</v>
      </c>
      <c r="AL26" s="1178"/>
      <c r="AM26" s="1255" t="s">
        <v>71</v>
      </c>
      <c r="AN26" s="1255"/>
      <c r="AO26" s="157">
        <v>0</v>
      </c>
      <c r="AP26" s="157">
        <v>175</v>
      </c>
      <c r="AQ26" s="157">
        <v>0</v>
      </c>
      <c r="AR26" s="157">
        <v>0</v>
      </c>
      <c r="AS26" s="157">
        <v>0</v>
      </c>
      <c r="AT26" s="157">
        <v>0</v>
      </c>
      <c r="AU26" s="157">
        <v>0</v>
      </c>
      <c r="AV26" s="96">
        <v>0</v>
      </c>
      <c r="AW26" s="96">
        <v>0</v>
      </c>
      <c r="AX26" s="96">
        <v>0</v>
      </c>
      <c r="AY26" s="96">
        <v>15</v>
      </c>
      <c r="AZ26" s="96">
        <v>21</v>
      </c>
      <c r="BA26" s="96">
        <f t="shared" si="0"/>
        <v>5040</v>
      </c>
      <c r="BB26" s="96">
        <f t="shared" si="1"/>
        <v>7308</v>
      </c>
      <c r="BC26" s="96">
        <f t="shared" si="2"/>
        <v>12348</v>
      </c>
      <c r="BD26" s="1178" t="s">
        <v>671</v>
      </c>
      <c r="BE26" s="1178"/>
    </row>
    <row r="27" spans="1:57" ht="19.5" customHeight="1" thickBot="1">
      <c r="A27" s="1368" t="s">
        <v>72</v>
      </c>
      <c r="B27" s="1368"/>
      <c r="C27" s="741">
        <v>712</v>
      </c>
      <c r="D27" s="741">
        <v>1824</v>
      </c>
      <c r="E27" s="741">
        <v>975</v>
      </c>
      <c r="F27" s="741">
        <v>2396</v>
      </c>
      <c r="G27" s="741">
        <v>520</v>
      </c>
      <c r="H27" s="741">
        <v>1767</v>
      </c>
      <c r="I27" s="741">
        <v>1</v>
      </c>
      <c r="J27" s="741">
        <v>28</v>
      </c>
      <c r="K27" s="741">
        <v>952</v>
      </c>
      <c r="L27" s="741">
        <v>2486</v>
      </c>
      <c r="M27" s="741">
        <v>137</v>
      </c>
      <c r="N27" s="741">
        <v>605</v>
      </c>
      <c r="O27" s="741">
        <v>33</v>
      </c>
      <c r="P27" s="741">
        <v>56</v>
      </c>
      <c r="Q27" s="741">
        <v>22</v>
      </c>
      <c r="R27" s="741">
        <v>65</v>
      </c>
      <c r="S27" s="1267" t="s">
        <v>327</v>
      </c>
      <c r="T27" s="1267"/>
      <c r="U27" s="1368" t="s">
        <v>72</v>
      </c>
      <c r="V27" s="1368"/>
      <c r="W27" s="741">
        <v>97</v>
      </c>
      <c r="X27" s="741">
        <v>350</v>
      </c>
      <c r="Y27" s="741">
        <v>285</v>
      </c>
      <c r="Z27" s="741">
        <v>416</v>
      </c>
      <c r="AA27" s="741">
        <v>184</v>
      </c>
      <c r="AB27" s="741">
        <v>282</v>
      </c>
      <c r="AC27" s="741">
        <v>0</v>
      </c>
      <c r="AD27" s="741">
        <v>12</v>
      </c>
      <c r="AE27" s="741">
        <v>21</v>
      </c>
      <c r="AF27" s="741">
        <v>53</v>
      </c>
      <c r="AG27" s="741">
        <v>98</v>
      </c>
      <c r="AH27" s="741">
        <v>157</v>
      </c>
      <c r="AI27" s="741">
        <v>401</v>
      </c>
      <c r="AJ27" s="741">
        <v>328</v>
      </c>
      <c r="AK27" s="1267" t="s">
        <v>327</v>
      </c>
      <c r="AL27" s="1267"/>
      <c r="AM27" s="1368" t="s">
        <v>72</v>
      </c>
      <c r="AN27" s="1368"/>
      <c r="AO27" s="741">
        <v>375</v>
      </c>
      <c r="AP27" s="741">
        <v>774</v>
      </c>
      <c r="AQ27" s="741">
        <v>3</v>
      </c>
      <c r="AR27" s="741">
        <v>16</v>
      </c>
      <c r="AS27" s="741">
        <v>0</v>
      </c>
      <c r="AT27" s="741">
        <v>0</v>
      </c>
      <c r="AU27" s="741">
        <v>1</v>
      </c>
      <c r="AV27" s="736">
        <v>0</v>
      </c>
      <c r="AW27" s="736">
        <v>612</v>
      </c>
      <c r="AX27" s="736">
        <v>2718</v>
      </c>
      <c r="AY27" s="736">
        <v>170</v>
      </c>
      <c r="AZ27" s="736">
        <v>481</v>
      </c>
      <c r="BA27" s="736">
        <f t="shared" si="0"/>
        <v>5599</v>
      </c>
      <c r="BB27" s="736">
        <f t="shared" si="1"/>
        <v>14814</v>
      </c>
      <c r="BC27" s="736">
        <f t="shared" si="2"/>
        <v>20413</v>
      </c>
      <c r="BD27" s="1267" t="s">
        <v>327</v>
      </c>
      <c r="BE27" s="1267"/>
    </row>
    <row r="28" spans="1:57" ht="19.5" customHeight="1" thickBot="1">
      <c r="A28" s="1367" t="s">
        <v>32</v>
      </c>
      <c r="B28" s="1367"/>
      <c r="C28" s="739">
        <f>SUM(C8:C27)</f>
        <v>14073</v>
      </c>
      <c r="D28" s="739">
        <f t="shared" ref="D28:R28" si="3">SUM(D8:D27)</f>
        <v>22819</v>
      </c>
      <c r="E28" s="739">
        <f t="shared" si="3"/>
        <v>17890</v>
      </c>
      <c r="F28" s="739">
        <f t="shared" si="3"/>
        <v>35176</v>
      </c>
      <c r="G28" s="739">
        <f t="shared" si="3"/>
        <v>8555</v>
      </c>
      <c r="H28" s="739">
        <f t="shared" si="3"/>
        <v>21520</v>
      </c>
      <c r="I28" s="739">
        <f t="shared" si="3"/>
        <v>186</v>
      </c>
      <c r="J28" s="739">
        <f t="shared" si="3"/>
        <v>341</v>
      </c>
      <c r="K28" s="739">
        <f t="shared" si="3"/>
        <v>12123</v>
      </c>
      <c r="L28" s="739">
        <f t="shared" si="3"/>
        <v>27151</v>
      </c>
      <c r="M28" s="739">
        <f t="shared" si="3"/>
        <v>3868</v>
      </c>
      <c r="N28" s="739">
        <f t="shared" si="3"/>
        <v>8952</v>
      </c>
      <c r="O28" s="739">
        <f t="shared" si="3"/>
        <v>276</v>
      </c>
      <c r="P28" s="739">
        <f t="shared" si="3"/>
        <v>563</v>
      </c>
      <c r="Q28" s="739">
        <f t="shared" si="3"/>
        <v>305</v>
      </c>
      <c r="R28" s="739">
        <f t="shared" si="3"/>
        <v>572</v>
      </c>
      <c r="S28" s="1175" t="s">
        <v>169</v>
      </c>
      <c r="T28" s="1175"/>
      <c r="U28" s="1367" t="s">
        <v>32</v>
      </c>
      <c r="V28" s="1367"/>
      <c r="W28" s="759">
        <f t="shared" ref="W28:AJ28" si="4">SUM(W8:W27)</f>
        <v>4156</v>
      </c>
      <c r="X28" s="759">
        <f t="shared" si="4"/>
        <v>6502</v>
      </c>
      <c r="Y28" s="759">
        <f t="shared" si="4"/>
        <v>5164</v>
      </c>
      <c r="Z28" s="759">
        <f t="shared" si="4"/>
        <v>4911</v>
      </c>
      <c r="AA28" s="759">
        <f t="shared" si="4"/>
        <v>1714</v>
      </c>
      <c r="AB28" s="759">
        <f t="shared" si="4"/>
        <v>2261</v>
      </c>
      <c r="AC28" s="759">
        <f t="shared" si="4"/>
        <v>6</v>
      </c>
      <c r="AD28" s="759">
        <f t="shared" si="4"/>
        <v>121</v>
      </c>
      <c r="AE28" s="759">
        <f t="shared" si="4"/>
        <v>486</v>
      </c>
      <c r="AF28" s="759">
        <f t="shared" si="4"/>
        <v>1354</v>
      </c>
      <c r="AG28" s="759">
        <f t="shared" si="4"/>
        <v>1498</v>
      </c>
      <c r="AH28" s="759">
        <f t="shared" si="4"/>
        <v>1955</v>
      </c>
      <c r="AI28" s="759">
        <f t="shared" si="4"/>
        <v>7959</v>
      </c>
      <c r="AJ28" s="759">
        <f t="shared" si="4"/>
        <v>5756</v>
      </c>
      <c r="AK28" s="1175" t="s">
        <v>169</v>
      </c>
      <c r="AL28" s="1175"/>
      <c r="AM28" s="1367" t="s">
        <v>32</v>
      </c>
      <c r="AN28" s="1367"/>
      <c r="AO28" s="759">
        <f>SUM(AO8:AO27)</f>
        <v>5179</v>
      </c>
      <c r="AP28" s="759">
        <f t="shared" ref="AP28:BC28" si="5">SUM(AP8:AP27)</f>
        <v>8151</v>
      </c>
      <c r="AQ28" s="759">
        <f t="shared" si="5"/>
        <v>95</v>
      </c>
      <c r="AR28" s="759">
        <f t="shared" si="5"/>
        <v>239</v>
      </c>
      <c r="AS28" s="759">
        <f t="shared" si="5"/>
        <v>68</v>
      </c>
      <c r="AT28" s="759">
        <f t="shared" si="5"/>
        <v>213</v>
      </c>
      <c r="AU28" s="759">
        <f t="shared" si="5"/>
        <v>10</v>
      </c>
      <c r="AV28" s="759">
        <f t="shared" si="5"/>
        <v>23</v>
      </c>
      <c r="AW28" s="759">
        <f t="shared" si="5"/>
        <v>6956</v>
      </c>
      <c r="AX28" s="759">
        <f t="shared" si="5"/>
        <v>23542</v>
      </c>
      <c r="AY28" s="759">
        <f t="shared" si="5"/>
        <v>2295</v>
      </c>
      <c r="AZ28" s="759">
        <f t="shared" si="5"/>
        <v>4228</v>
      </c>
      <c r="BA28" s="759">
        <f t="shared" si="5"/>
        <v>92862</v>
      </c>
      <c r="BB28" s="759">
        <f t="shared" si="5"/>
        <v>176350</v>
      </c>
      <c r="BC28" s="759">
        <f t="shared" si="5"/>
        <v>269212</v>
      </c>
      <c r="BD28" s="1175" t="s">
        <v>169</v>
      </c>
      <c r="BE28" s="1175"/>
    </row>
    <row r="29" spans="1:57" ht="16.5" thickTop="1">
      <c r="C29" s="303"/>
      <c r="D29" s="303"/>
      <c r="E29" s="303"/>
      <c r="F29" s="303"/>
      <c r="G29" s="303"/>
      <c r="H29" s="303"/>
      <c r="I29" s="303"/>
      <c r="J29" s="303"/>
      <c r="K29" s="303"/>
      <c r="L29" s="303"/>
      <c r="M29" s="303"/>
      <c r="N29" s="303"/>
      <c r="O29" s="303"/>
      <c r="P29" s="303"/>
      <c r="Q29" s="303"/>
      <c r="R29" s="303"/>
      <c r="S29" s="322"/>
      <c r="T29" s="322"/>
      <c r="W29" s="303"/>
      <c r="X29" s="303"/>
      <c r="Y29" s="303"/>
      <c r="Z29" s="303"/>
      <c r="AA29" s="303"/>
      <c r="AB29" s="303"/>
      <c r="AC29" s="303"/>
      <c r="AD29" s="303"/>
      <c r="AE29" s="303"/>
      <c r="AF29" s="303"/>
      <c r="AG29" s="303"/>
      <c r="AH29" s="303"/>
      <c r="AI29" s="303"/>
      <c r="AJ29" s="303"/>
      <c r="AK29" s="431"/>
      <c r="AL29" s="431"/>
      <c r="BD29" s="322"/>
      <c r="BE29" s="322"/>
    </row>
    <row r="30" spans="1:57" ht="15.75">
      <c r="C30" s="303"/>
      <c r="D30" s="303"/>
      <c r="E30" s="303"/>
      <c r="F30" s="303"/>
      <c r="G30" s="303"/>
      <c r="H30" s="303"/>
      <c r="I30" s="303"/>
      <c r="J30" s="303"/>
      <c r="K30" s="303"/>
      <c r="L30" s="303"/>
      <c r="M30" s="303"/>
      <c r="N30" s="303"/>
      <c r="O30" s="303"/>
      <c r="P30" s="303"/>
      <c r="Q30" s="303"/>
      <c r="R30" s="303"/>
      <c r="S30" s="322"/>
      <c r="T30" s="322"/>
      <c r="W30" s="303"/>
      <c r="X30" s="303"/>
      <c r="Y30" s="303"/>
      <c r="Z30" s="303"/>
      <c r="AA30" s="303"/>
      <c r="AB30" s="303"/>
      <c r="AC30" s="303"/>
      <c r="AD30" s="303"/>
      <c r="AE30" s="303"/>
      <c r="AF30" s="303"/>
      <c r="AG30" s="303"/>
      <c r="AH30" s="303"/>
      <c r="AI30" s="303"/>
      <c r="AJ30" s="303"/>
      <c r="AK30" s="431"/>
      <c r="AL30" s="431"/>
      <c r="BD30" s="322"/>
      <c r="BE30" s="322"/>
    </row>
    <row r="31" spans="1:57" ht="15.75">
      <c r="C31" s="303"/>
      <c r="D31" s="303"/>
      <c r="E31" s="303"/>
      <c r="F31" s="303"/>
      <c r="G31" s="303"/>
      <c r="H31" s="303"/>
      <c r="I31" s="303"/>
      <c r="J31" s="303"/>
      <c r="K31" s="303"/>
      <c r="L31" s="303"/>
      <c r="M31" s="303"/>
      <c r="N31" s="303"/>
      <c r="O31" s="303"/>
      <c r="P31" s="303"/>
      <c r="Q31" s="303"/>
      <c r="R31" s="303"/>
      <c r="S31" s="322"/>
      <c r="T31" s="322"/>
      <c r="W31" s="303"/>
      <c r="X31" s="303"/>
      <c r="Y31" s="303"/>
      <c r="Z31" s="303"/>
      <c r="AA31" s="303"/>
      <c r="AB31" s="303"/>
      <c r="AC31" s="303"/>
      <c r="AD31" s="303"/>
      <c r="AE31" s="303"/>
      <c r="AF31" s="303"/>
      <c r="AG31" s="303"/>
      <c r="AH31" s="303"/>
      <c r="AI31" s="303"/>
      <c r="AJ31" s="303"/>
      <c r="AK31" s="431"/>
      <c r="AL31" s="431"/>
      <c r="BD31" s="322"/>
      <c r="BE31" s="322"/>
    </row>
    <row r="32" spans="1:57" ht="15.75">
      <c r="C32" s="303"/>
      <c r="D32" s="303"/>
      <c r="E32" s="303"/>
      <c r="F32" s="303"/>
      <c r="G32" s="303"/>
      <c r="H32" s="303"/>
      <c r="I32" s="303"/>
      <c r="J32" s="303"/>
      <c r="K32" s="303"/>
      <c r="L32" s="303"/>
      <c r="M32" s="303"/>
      <c r="N32" s="303"/>
      <c r="O32" s="303"/>
      <c r="P32" s="303"/>
      <c r="Q32" s="303"/>
      <c r="R32" s="303"/>
      <c r="S32" s="322"/>
      <c r="T32" s="322"/>
      <c r="W32" s="303"/>
      <c r="X32" s="303"/>
      <c r="Y32" s="303"/>
      <c r="Z32" s="303"/>
      <c r="AA32" s="303"/>
      <c r="AB32" s="303"/>
      <c r="AC32" s="303"/>
      <c r="AD32" s="303"/>
      <c r="AE32" s="303"/>
      <c r="AF32" s="303"/>
      <c r="AG32" s="303"/>
      <c r="AH32" s="303"/>
      <c r="AI32" s="303"/>
      <c r="AJ32" s="303"/>
      <c r="AK32" s="431"/>
      <c r="AL32" s="431"/>
      <c r="BD32" s="322"/>
      <c r="BE32" s="322"/>
    </row>
    <row r="33" spans="3:57" ht="15.75">
      <c r="C33" s="303"/>
      <c r="D33" s="303"/>
      <c r="E33" s="303"/>
      <c r="F33" s="303"/>
      <c r="G33" s="303"/>
      <c r="H33" s="303"/>
      <c r="I33" s="303"/>
      <c r="J33" s="303"/>
      <c r="K33" s="303"/>
      <c r="L33" s="303"/>
      <c r="M33" s="303"/>
      <c r="N33" s="303"/>
      <c r="O33" s="303"/>
      <c r="P33" s="303"/>
      <c r="Q33" s="303"/>
      <c r="R33" s="303"/>
      <c r="S33" s="322"/>
      <c r="T33" s="322"/>
      <c r="W33" s="303"/>
      <c r="X33" s="303"/>
      <c r="Y33" s="303"/>
      <c r="Z33" s="303"/>
      <c r="AA33" s="303"/>
      <c r="AB33" s="303"/>
      <c r="AC33" s="303"/>
      <c r="AD33" s="303"/>
      <c r="AE33" s="303"/>
      <c r="AF33" s="303"/>
      <c r="AG33" s="303"/>
      <c r="AH33" s="303"/>
      <c r="AI33" s="303"/>
      <c r="AJ33" s="303"/>
      <c r="AK33" s="431"/>
      <c r="AL33" s="431"/>
      <c r="BD33" s="322"/>
      <c r="BE33" s="322"/>
    </row>
    <row r="34" spans="3:57" ht="15.75">
      <c r="C34" s="303"/>
      <c r="D34" s="303"/>
      <c r="E34" s="303"/>
      <c r="F34" s="303"/>
      <c r="G34" s="303"/>
      <c r="H34" s="303"/>
      <c r="I34" s="303"/>
      <c r="J34" s="303"/>
      <c r="K34" s="303"/>
      <c r="L34" s="303"/>
      <c r="M34" s="303"/>
      <c r="N34" s="303"/>
      <c r="O34" s="303"/>
      <c r="P34" s="303"/>
      <c r="Q34" s="303"/>
      <c r="R34" s="303"/>
      <c r="S34" s="322"/>
      <c r="T34" s="322"/>
      <c r="W34" s="303"/>
      <c r="X34" s="303"/>
      <c r="Y34" s="303"/>
      <c r="Z34" s="303"/>
      <c r="AA34" s="303"/>
      <c r="AB34" s="303"/>
      <c r="AC34" s="303"/>
      <c r="AD34" s="303"/>
      <c r="AE34" s="303"/>
      <c r="AF34" s="303"/>
      <c r="AG34" s="303"/>
      <c r="AH34" s="303"/>
      <c r="AI34" s="303"/>
      <c r="AJ34" s="303"/>
      <c r="AK34" s="431"/>
      <c r="AL34" s="431"/>
      <c r="BD34" s="322"/>
      <c r="BE34" s="322"/>
    </row>
    <row r="35" spans="3:57" ht="15.75">
      <c r="C35" s="303"/>
      <c r="D35" s="303"/>
      <c r="E35" s="303"/>
      <c r="F35" s="303"/>
      <c r="G35" s="303"/>
      <c r="H35" s="303"/>
      <c r="I35" s="303"/>
      <c r="J35" s="303"/>
      <c r="K35" s="303"/>
      <c r="L35" s="303"/>
      <c r="M35" s="303"/>
      <c r="N35" s="303"/>
      <c r="O35" s="303"/>
      <c r="P35" s="303"/>
      <c r="Q35" s="303"/>
      <c r="R35" s="303"/>
      <c r="S35" s="322"/>
      <c r="T35" s="322"/>
      <c r="W35" s="303"/>
      <c r="X35" s="303"/>
      <c r="Y35" s="303"/>
      <c r="Z35" s="303"/>
      <c r="AA35" s="303"/>
      <c r="AB35" s="303"/>
      <c r="AC35" s="303"/>
      <c r="AD35" s="303"/>
      <c r="AE35" s="303"/>
      <c r="AF35" s="303"/>
      <c r="AG35" s="303"/>
      <c r="AH35" s="303"/>
      <c r="AI35" s="303"/>
      <c r="AJ35" s="303"/>
      <c r="AK35" s="431"/>
      <c r="AL35" s="431"/>
      <c r="BD35" s="322"/>
      <c r="BE35" s="322"/>
    </row>
    <row r="36" spans="3:57" ht="15.75">
      <c r="C36" s="303"/>
      <c r="D36" s="303"/>
      <c r="E36" s="303"/>
      <c r="F36" s="303"/>
      <c r="G36" s="303"/>
      <c r="H36" s="303"/>
      <c r="I36" s="303"/>
      <c r="J36" s="303"/>
      <c r="K36" s="303"/>
      <c r="L36" s="303"/>
      <c r="M36" s="303"/>
      <c r="N36" s="303"/>
      <c r="O36" s="303"/>
      <c r="P36" s="303"/>
      <c r="Q36" s="303"/>
      <c r="R36" s="303"/>
      <c r="S36" s="322"/>
      <c r="T36" s="322"/>
      <c r="W36" s="303"/>
      <c r="X36" s="303"/>
      <c r="Y36" s="303"/>
      <c r="Z36" s="303"/>
      <c r="AA36" s="303"/>
      <c r="AB36" s="303"/>
      <c r="AC36" s="303"/>
      <c r="AD36" s="303"/>
      <c r="AE36" s="303"/>
      <c r="AF36" s="303"/>
      <c r="AG36" s="303"/>
      <c r="AH36" s="303"/>
      <c r="AI36" s="303"/>
      <c r="AJ36" s="303"/>
      <c r="AK36" s="431"/>
      <c r="AL36" s="431"/>
      <c r="BD36" s="322"/>
      <c r="BE36" s="322"/>
    </row>
    <row r="37" spans="3:57" ht="15.75">
      <c r="C37" s="303"/>
      <c r="D37" s="303"/>
      <c r="E37" s="303"/>
      <c r="F37" s="303"/>
      <c r="G37" s="303"/>
      <c r="H37" s="303"/>
      <c r="I37" s="303"/>
      <c r="J37" s="303"/>
      <c r="K37" s="303"/>
      <c r="L37" s="303"/>
      <c r="M37" s="303"/>
      <c r="N37" s="303"/>
      <c r="O37" s="303"/>
      <c r="P37" s="303"/>
      <c r="Q37" s="303"/>
      <c r="R37" s="303"/>
      <c r="S37" s="322"/>
      <c r="T37" s="322"/>
      <c r="AK37" s="431"/>
      <c r="AL37" s="431"/>
      <c r="BD37" s="322"/>
      <c r="BE37" s="322"/>
    </row>
    <row r="38" spans="3:57" ht="15.75">
      <c r="C38" s="303"/>
      <c r="D38" s="303"/>
      <c r="E38" s="303"/>
      <c r="F38" s="303"/>
      <c r="G38" s="303"/>
      <c r="H38" s="303"/>
      <c r="I38" s="303"/>
      <c r="J38" s="303"/>
      <c r="K38" s="303"/>
      <c r="L38" s="303"/>
      <c r="M38" s="303"/>
      <c r="N38" s="303"/>
      <c r="O38" s="303"/>
      <c r="P38" s="303"/>
      <c r="Q38" s="303"/>
      <c r="R38" s="303"/>
      <c r="S38" s="322"/>
      <c r="T38" s="322"/>
      <c r="AK38" s="431"/>
      <c r="AL38" s="431"/>
      <c r="BD38" s="322"/>
      <c r="BE38" s="322"/>
    </row>
    <row r="39" spans="3:57" ht="15.75">
      <c r="S39" s="322"/>
      <c r="T39" s="322"/>
      <c r="AK39" s="431"/>
      <c r="AL39" s="431"/>
      <c r="BD39" s="322"/>
      <c r="BE39" s="322"/>
    </row>
    <row r="40" spans="3:57" ht="15.75">
      <c r="S40" s="322"/>
      <c r="T40" s="322"/>
      <c r="AK40" s="431"/>
      <c r="AL40" s="431"/>
      <c r="BD40" s="322"/>
      <c r="BE40" s="322"/>
    </row>
    <row r="41" spans="3:57" ht="15.75">
      <c r="S41" s="322"/>
      <c r="T41" s="322"/>
      <c r="AK41" s="431"/>
      <c r="AL41" s="431"/>
      <c r="BD41" s="322"/>
      <c r="BE41" s="322"/>
    </row>
    <row r="42" spans="3:57">
      <c r="S42" s="322"/>
      <c r="T42" s="322"/>
      <c r="BD42" s="322"/>
      <c r="BE42" s="322"/>
    </row>
    <row r="43" spans="3:57">
      <c r="BD43" s="322"/>
      <c r="BE43" s="322"/>
    </row>
    <row r="44" spans="3:57">
      <c r="BD44" s="322"/>
      <c r="BE44" s="322"/>
    </row>
    <row r="45" spans="3:57">
      <c r="BD45" s="322"/>
      <c r="BE45" s="322"/>
    </row>
    <row r="46" spans="3:57">
      <c r="BD46" s="322"/>
      <c r="BE46" s="322"/>
    </row>
    <row r="47" spans="3:57">
      <c r="BD47" s="322"/>
      <c r="BE47" s="322"/>
    </row>
    <row r="48" spans="3:57">
      <c r="BD48" s="322"/>
      <c r="BE48" s="322"/>
    </row>
    <row r="49" spans="3:57">
      <c r="BD49" s="322"/>
      <c r="BE49" s="322"/>
    </row>
    <row r="50" spans="3:57">
      <c r="BD50" s="322"/>
      <c r="BE50" s="322"/>
    </row>
    <row r="51" spans="3:57">
      <c r="BD51" s="322"/>
      <c r="BE51" s="322"/>
    </row>
    <row r="52" spans="3:57">
      <c r="BD52" s="322"/>
      <c r="BE52" s="322"/>
    </row>
    <row r="53" spans="3:57">
      <c r="BD53" s="322"/>
      <c r="BE53" s="322"/>
    </row>
    <row r="54" spans="3:57">
      <c r="BD54" s="322"/>
      <c r="BE54" s="322"/>
    </row>
    <row r="55" spans="3:57">
      <c r="BD55" s="322"/>
      <c r="BE55" s="322"/>
    </row>
    <row r="56" spans="3:57">
      <c r="BD56" s="322"/>
      <c r="BE56" s="322"/>
    </row>
    <row r="57" spans="3:57">
      <c r="BD57" s="322"/>
      <c r="BE57" s="322"/>
    </row>
    <row r="58" spans="3:57">
      <c r="C58" s="140"/>
      <c r="D58" s="140"/>
      <c r="E58" s="140"/>
      <c r="F58" s="140"/>
      <c r="G58" s="140"/>
      <c r="H58" s="140"/>
      <c r="I58" s="140"/>
      <c r="J58" s="140"/>
      <c r="K58" s="140"/>
      <c r="L58" s="140"/>
      <c r="M58" s="140"/>
      <c r="N58" s="140"/>
      <c r="O58" s="140"/>
      <c r="BD58" s="322"/>
      <c r="BE58" s="322"/>
    </row>
    <row r="59" spans="3:57">
      <c r="C59" s="140"/>
      <c r="D59" s="140"/>
      <c r="E59" s="140"/>
      <c r="F59" s="140"/>
      <c r="G59" s="140"/>
      <c r="H59" s="140"/>
      <c r="I59" s="140"/>
      <c r="J59" s="140"/>
      <c r="K59" s="140"/>
      <c r="L59" s="140"/>
      <c r="M59" s="140"/>
      <c r="N59" s="140"/>
      <c r="O59" s="140"/>
      <c r="BD59" s="322"/>
      <c r="BE59" s="322"/>
    </row>
    <row r="60" spans="3:57">
      <c r="C60" s="140"/>
      <c r="D60" s="140"/>
      <c r="E60" s="140"/>
      <c r="F60" s="140"/>
      <c r="G60" s="140"/>
      <c r="H60" s="140"/>
      <c r="I60" s="140"/>
      <c r="J60" s="140"/>
      <c r="K60" s="140"/>
      <c r="L60" s="140"/>
      <c r="M60" s="140"/>
      <c r="N60" s="140"/>
      <c r="O60" s="140"/>
      <c r="BD60" s="322"/>
      <c r="BE60" s="322"/>
    </row>
    <row r="61" spans="3:57">
      <c r="C61" s="140"/>
      <c r="D61" s="140"/>
      <c r="E61" s="140"/>
      <c r="F61" s="140"/>
      <c r="G61" s="140"/>
      <c r="H61" s="140"/>
      <c r="I61" s="140"/>
      <c r="J61" s="140"/>
      <c r="K61" s="140"/>
      <c r="L61" s="140"/>
      <c r="M61" s="140"/>
      <c r="N61" s="140"/>
      <c r="O61" s="140"/>
      <c r="BD61" s="322"/>
      <c r="BE61" s="322"/>
    </row>
  </sheetData>
  <protectedRanges>
    <protectedRange sqref="F18:N18" name="نطاق1"/>
    <protectedRange sqref="Z18:AH18" name="نطاق1_1"/>
  </protectedRanges>
  <mergeCells count="152">
    <mergeCell ref="BC3:BE3"/>
    <mergeCell ref="AM28:AN28"/>
    <mergeCell ref="BD28:BE28"/>
    <mergeCell ref="AM25:AN25"/>
    <mergeCell ref="BD25:BE25"/>
    <mergeCell ref="AM26:AN26"/>
    <mergeCell ref="BD26:BE26"/>
    <mergeCell ref="AM27:AN27"/>
    <mergeCell ref="BD27:BE27"/>
    <mergeCell ref="AM22:AN22"/>
    <mergeCell ref="BD22:BE22"/>
    <mergeCell ref="AM23:AN23"/>
    <mergeCell ref="BD23:BE23"/>
    <mergeCell ref="AM24:AN24"/>
    <mergeCell ref="BD24:BE24"/>
    <mergeCell ref="BD19:BE19"/>
    <mergeCell ref="AM20:AN20"/>
    <mergeCell ref="BD20:BE20"/>
    <mergeCell ref="AM21:AN21"/>
    <mergeCell ref="BD21:BE21"/>
    <mergeCell ref="AM11:AN11"/>
    <mergeCell ref="BD11:BE11"/>
    <mergeCell ref="BE12:BE17"/>
    <mergeCell ref="BD18:BE18"/>
    <mergeCell ref="BD8:BE8"/>
    <mergeCell ref="AM9:AN9"/>
    <mergeCell ref="BD9:BE9"/>
    <mergeCell ref="AM10:AN10"/>
    <mergeCell ref="BD10:BE10"/>
    <mergeCell ref="BD4:BE7"/>
    <mergeCell ref="AO5:AP5"/>
    <mergeCell ref="AQ5:AR5"/>
    <mergeCell ref="AS5:AT5"/>
    <mergeCell ref="AU5:AV5"/>
    <mergeCell ref="AW5:AX5"/>
    <mergeCell ref="AY5:AZ5"/>
    <mergeCell ref="BA5:BC5"/>
    <mergeCell ref="AS4:AT4"/>
    <mergeCell ref="AU4:AV4"/>
    <mergeCell ref="AW4:AX4"/>
    <mergeCell ref="AY4:AZ4"/>
    <mergeCell ref="BA4:BC4"/>
    <mergeCell ref="AM4:AN7"/>
    <mergeCell ref="AO4:AP4"/>
    <mergeCell ref="AQ4:AR4"/>
    <mergeCell ref="U9:V9"/>
    <mergeCell ref="AK9:AL9"/>
    <mergeCell ref="U10:V10"/>
    <mergeCell ref="AK10:AL10"/>
    <mergeCell ref="AK8:AL8"/>
    <mergeCell ref="U8:V8"/>
    <mergeCell ref="W5:X5"/>
    <mergeCell ref="Y5:Z5"/>
    <mergeCell ref="AA5:AB5"/>
    <mergeCell ref="AC5:AD5"/>
    <mergeCell ref="AE5:AF5"/>
    <mergeCell ref="AG5:AH5"/>
    <mergeCell ref="AI5:AJ5"/>
    <mergeCell ref="U4:V7"/>
    <mergeCell ref="W4:X4"/>
    <mergeCell ref="AA4:AB4"/>
    <mergeCell ref="AK4:AL7"/>
    <mergeCell ref="AG4:AH4"/>
    <mergeCell ref="AI4:AJ4"/>
    <mergeCell ref="AM12:AM17"/>
    <mergeCell ref="U28:V28"/>
    <mergeCell ref="AK28:AL28"/>
    <mergeCell ref="U25:V25"/>
    <mergeCell ref="AK25:AL25"/>
    <mergeCell ref="U26:V26"/>
    <mergeCell ref="AK26:AL26"/>
    <mergeCell ref="U27:V27"/>
    <mergeCell ref="AK27:AL27"/>
    <mergeCell ref="U22:V22"/>
    <mergeCell ref="AK22:AL22"/>
    <mergeCell ref="U23:V23"/>
    <mergeCell ref="AK23:AL23"/>
    <mergeCell ref="U24:V24"/>
    <mergeCell ref="AK24:AL24"/>
    <mergeCell ref="U18:V18"/>
    <mergeCell ref="AK18:AL18"/>
    <mergeCell ref="U20:V20"/>
    <mergeCell ref="AK20:AL20"/>
    <mergeCell ref="U19:V19"/>
    <mergeCell ref="U12:U17"/>
    <mergeCell ref="AL12:AL17"/>
    <mergeCell ref="A28:B28"/>
    <mergeCell ref="S28:T28"/>
    <mergeCell ref="A25:B25"/>
    <mergeCell ref="S25:T25"/>
    <mergeCell ref="A26:B26"/>
    <mergeCell ref="S26:T26"/>
    <mergeCell ref="A27:B27"/>
    <mergeCell ref="S27:T27"/>
    <mergeCell ref="A22:B22"/>
    <mergeCell ref="S22:T22"/>
    <mergeCell ref="A23:B23"/>
    <mergeCell ref="S23:T23"/>
    <mergeCell ref="A24:B24"/>
    <mergeCell ref="S24:T24"/>
    <mergeCell ref="A19:B19"/>
    <mergeCell ref="S19:T19"/>
    <mergeCell ref="A20:B20"/>
    <mergeCell ref="S20:T20"/>
    <mergeCell ref="A21:B21"/>
    <mergeCell ref="S21:T21"/>
    <mergeCell ref="U21:V21"/>
    <mergeCell ref="AK21:AL21"/>
    <mergeCell ref="A11:B11"/>
    <mergeCell ref="S11:T11"/>
    <mergeCell ref="A12:A17"/>
    <mergeCell ref="T12:T17"/>
    <mergeCell ref="A18:B18"/>
    <mergeCell ref="S18:T18"/>
    <mergeCell ref="AK19:AL19"/>
    <mergeCell ref="U11:V11"/>
    <mergeCell ref="AK11:AL11"/>
    <mergeCell ref="A9:B9"/>
    <mergeCell ref="S9:T9"/>
    <mergeCell ref="A10:B10"/>
    <mergeCell ref="S10:T10"/>
    <mergeCell ref="A1:T1"/>
    <mergeCell ref="A2:T2"/>
    <mergeCell ref="A3:C3"/>
    <mergeCell ref="S3:T3"/>
    <mergeCell ref="A4:B7"/>
    <mergeCell ref="C4:D4"/>
    <mergeCell ref="E4:F4"/>
    <mergeCell ref="G4:H4"/>
    <mergeCell ref="I4:J4"/>
    <mergeCell ref="K4:L4"/>
    <mergeCell ref="M4:N4"/>
    <mergeCell ref="O4:P4"/>
    <mergeCell ref="Q4:R4"/>
    <mergeCell ref="S4:T7"/>
    <mergeCell ref="C5:D5"/>
    <mergeCell ref="E5:F5"/>
    <mergeCell ref="Q5:R5"/>
    <mergeCell ref="U3:X3"/>
    <mergeCell ref="AM3:AP3"/>
    <mergeCell ref="G5:H5"/>
    <mergeCell ref="I5:J5"/>
    <mergeCell ref="K5:L5"/>
    <mergeCell ref="M5:N5"/>
    <mergeCell ref="O5:P5"/>
    <mergeCell ref="S8:T8"/>
    <mergeCell ref="A8:B8"/>
    <mergeCell ref="AC4:AD4"/>
    <mergeCell ref="AE4:AF4"/>
    <mergeCell ref="Y4:Z4"/>
    <mergeCell ref="AK3:AL3"/>
    <mergeCell ref="AM8:AN8"/>
  </mergeCells>
  <printOptions horizontalCentered="1"/>
  <pageMargins left="1" right="1" top="1" bottom="1" header="1" footer="1"/>
  <pageSetup paperSize="9" scale="80" firstPageNumber="54" orientation="landscape" useFirstPageNumber="1"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9" tint="-0.499984740745262"/>
  </sheetPr>
  <dimension ref="A1:AO32"/>
  <sheetViews>
    <sheetView rightToLeft="1" view="pageBreakPreview" topLeftCell="K1" zoomScale="80" zoomScaleNormal="75" zoomScaleSheetLayoutView="80" workbookViewId="0">
      <selection activeCell="O4" sqref="O4:R9"/>
    </sheetView>
  </sheetViews>
  <sheetFormatPr defaultRowHeight="15"/>
  <cols>
    <col min="1" max="1" width="4.28515625" style="177" customWidth="1"/>
    <col min="2" max="2" width="11.140625" style="177" customWidth="1"/>
    <col min="3" max="3" width="12.140625" style="177" customWidth="1"/>
    <col min="4" max="14" width="9.85546875" style="177" customWidth="1"/>
    <col min="15" max="15" width="14.85546875" style="177" customWidth="1"/>
    <col min="16" max="16" width="4.5703125" style="177" customWidth="1"/>
    <col min="17" max="17" width="4.7109375" style="177" customWidth="1"/>
    <col min="18" max="18" width="11.28515625" style="177" customWidth="1"/>
    <col min="19" max="19" width="8.7109375" style="177" customWidth="1"/>
    <col min="20" max="21" width="10.28515625" style="177" customWidth="1"/>
    <col min="22" max="22" width="9.85546875" style="177" customWidth="1"/>
    <col min="23" max="23" width="9.5703125" style="177" customWidth="1"/>
    <col min="24" max="24" width="10.140625" style="177" customWidth="1"/>
    <col min="25" max="26" width="11.42578125" style="177" customWidth="1"/>
    <col min="27" max="29" width="11.28515625" style="177" customWidth="1"/>
    <col min="30" max="38" width="0" style="177" hidden="1" customWidth="1"/>
    <col min="39" max="39" width="5.85546875" style="177" hidden="1" customWidth="1"/>
    <col min="40" max="40" width="17.140625" style="177" customWidth="1"/>
    <col min="41" max="41" width="4.140625" style="177" customWidth="1"/>
    <col min="42" max="16384" width="9.140625" style="177"/>
  </cols>
  <sheetData>
    <row r="1" spans="1:41" ht="19.5" customHeight="1">
      <c r="A1" s="1252" t="s">
        <v>1239</v>
      </c>
      <c r="B1" s="1252"/>
      <c r="C1" s="1252"/>
      <c r="D1" s="1252"/>
      <c r="E1" s="1252"/>
      <c r="F1" s="1252"/>
      <c r="G1" s="1252"/>
      <c r="H1" s="1252"/>
      <c r="I1" s="1252"/>
      <c r="J1" s="1252"/>
      <c r="K1" s="1252"/>
      <c r="L1" s="1252"/>
      <c r="M1" s="1252"/>
      <c r="N1" s="1252"/>
      <c r="O1" s="1252"/>
      <c r="P1" s="1252"/>
      <c r="Q1" s="392"/>
      <c r="R1" s="392"/>
      <c r="S1" s="392"/>
      <c r="T1" s="392"/>
      <c r="U1" s="392"/>
      <c r="V1" s="392"/>
      <c r="W1" s="392"/>
      <c r="X1" s="392"/>
      <c r="Y1" s="392"/>
      <c r="Z1" s="392"/>
      <c r="AA1" s="392"/>
      <c r="AB1" s="392"/>
      <c r="AC1" s="392"/>
      <c r="AD1" s="392"/>
      <c r="AE1" s="392"/>
      <c r="AF1" s="392"/>
      <c r="AG1" s="392"/>
      <c r="AH1" s="392"/>
      <c r="AI1" s="392"/>
      <c r="AJ1" s="392"/>
      <c r="AK1" s="392"/>
      <c r="AL1" s="392"/>
      <c r="AM1" s="392"/>
      <c r="AN1" s="392"/>
      <c r="AO1" s="392"/>
    </row>
    <row r="2" spans="1:41" ht="19.5" customHeight="1">
      <c r="A2" s="1253" t="s">
        <v>752</v>
      </c>
      <c r="B2" s="1253"/>
      <c r="C2" s="1253"/>
      <c r="D2" s="1253"/>
      <c r="E2" s="1253"/>
      <c r="F2" s="1253"/>
      <c r="G2" s="1253"/>
      <c r="H2" s="1253"/>
      <c r="I2" s="1253"/>
      <c r="J2" s="1253"/>
      <c r="K2" s="1253"/>
      <c r="L2" s="1253"/>
      <c r="M2" s="1253"/>
      <c r="N2" s="1253"/>
      <c r="O2" s="1253"/>
      <c r="P2" s="1253"/>
      <c r="Q2" s="392"/>
      <c r="R2" s="392"/>
      <c r="S2" s="392"/>
      <c r="T2" s="392"/>
      <c r="U2" s="392"/>
      <c r="V2" s="392"/>
      <c r="W2" s="392"/>
      <c r="X2" s="392"/>
      <c r="Y2" s="392"/>
      <c r="Z2" s="392"/>
      <c r="AA2" s="392"/>
      <c r="AB2" s="392"/>
      <c r="AC2" s="392"/>
      <c r="AD2" s="392"/>
      <c r="AE2" s="392"/>
      <c r="AF2" s="392"/>
      <c r="AG2" s="392"/>
      <c r="AH2" s="392"/>
      <c r="AI2" s="392"/>
      <c r="AJ2" s="392"/>
      <c r="AK2" s="392"/>
      <c r="AL2" s="392"/>
      <c r="AM2" s="392"/>
      <c r="AN2" s="392"/>
      <c r="AO2" s="392"/>
    </row>
    <row r="3" spans="1:41" s="199" customFormat="1" ht="14.25" customHeight="1" thickBot="1">
      <c r="A3" s="1176" t="s">
        <v>1027</v>
      </c>
      <c r="B3" s="1176"/>
      <c r="C3" s="158"/>
      <c r="D3" s="170"/>
      <c r="E3" s="170"/>
      <c r="F3" s="170"/>
      <c r="G3" s="170"/>
      <c r="H3" s="170"/>
      <c r="I3" s="170"/>
      <c r="J3" s="170"/>
      <c r="K3" s="170"/>
      <c r="L3" s="170"/>
      <c r="M3" s="170"/>
      <c r="N3" s="170"/>
      <c r="O3" s="1269" t="s">
        <v>1025</v>
      </c>
      <c r="P3" s="1269"/>
      <c r="Q3" s="1176" t="s">
        <v>1024</v>
      </c>
      <c r="R3" s="1176"/>
      <c r="S3" s="170"/>
      <c r="T3" s="179"/>
      <c r="U3" s="179"/>
      <c r="V3" s="193"/>
      <c r="W3" s="193"/>
      <c r="X3" s="193"/>
      <c r="Y3" s="193"/>
      <c r="Z3" s="193"/>
      <c r="AA3" s="193"/>
      <c r="AB3" s="193"/>
      <c r="AC3" s="193"/>
      <c r="AD3" s="180"/>
      <c r="AE3" s="180"/>
      <c r="AF3" s="180"/>
      <c r="AG3" s="180"/>
      <c r="AH3" s="180"/>
      <c r="AI3" s="180"/>
      <c r="AJ3" s="180"/>
      <c r="AK3" s="180"/>
      <c r="AL3" s="180"/>
      <c r="AM3" s="180"/>
      <c r="AN3" s="1269" t="s">
        <v>1026</v>
      </c>
      <c r="AO3" s="1269"/>
    </row>
    <row r="4" spans="1:41" ht="36.75" customHeight="1" thickTop="1">
      <c r="A4" s="1254" t="s">
        <v>40</v>
      </c>
      <c r="B4" s="1254"/>
      <c r="C4" s="1254" t="s">
        <v>407</v>
      </c>
      <c r="D4" s="1254"/>
      <c r="E4" s="1372" t="s">
        <v>860</v>
      </c>
      <c r="F4" s="1372"/>
      <c r="G4" s="1254" t="s">
        <v>406</v>
      </c>
      <c r="H4" s="1254"/>
      <c r="I4" s="1270" t="s">
        <v>861</v>
      </c>
      <c r="J4" s="1270"/>
      <c r="K4" s="1254" t="s">
        <v>410</v>
      </c>
      <c r="L4" s="1254"/>
      <c r="M4" s="1254"/>
      <c r="N4" s="1254"/>
      <c r="O4" s="1369" t="s">
        <v>168</v>
      </c>
      <c r="P4" s="1369"/>
      <c r="Q4" s="1254" t="s">
        <v>40</v>
      </c>
      <c r="R4" s="1254"/>
      <c r="S4" s="1254" t="s">
        <v>411</v>
      </c>
      <c r="T4" s="1254"/>
      <c r="U4" s="1254"/>
      <c r="V4" s="1254"/>
      <c r="W4" s="1254"/>
      <c r="X4" s="1254"/>
      <c r="Y4" s="1254" t="s">
        <v>386</v>
      </c>
      <c r="Z4" s="1254"/>
      <c r="AA4" s="1254" t="s">
        <v>1335</v>
      </c>
      <c r="AB4" s="1254"/>
      <c r="AC4" s="1254"/>
      <c r="AD4" s="393"/>
      <c r="AE4" s="393"/>
      <c r="AF4" s="393"/>
      <c r="AG4" s="393"/>
      <c r="AH4" s="393"/>
      <c r="AI4" s="393"/>
      <c r="AJ4" s="393"/>
      <c r="AK4" s="393"/>
      <c r="AL4" s="393"/>
      <c r="AM4" s="393"/>
      <c r="AN4" s="1369" t="s">
        <v>168</v>
      </c>
      <c r="AO4" s="1369"/>
    </row>
    <row r="5" spans="1:41" ht="26.25" customHeight="1">
      <c r="A5" s="1263"/>
      <c r="B5" s="1263"/>
      <c r="C5" s="1273" t="s">
        <v>413</v>
      </c>
      <c r="D5" s="1273"/>
      <c r="E5" s="1373" t="s">
        <v>863</v>
      </c>
      <c r="F5" s="1373"/>
      <c r="G5" s="1273" t="s">
        <v>412</v>
      </c>
      <c r="H5" s="1273"/>
      <c r="I5" s="1373" t="s">
        <v>862</v>
      </c>
      <c r="J5" s="1373"/>
      <c r="K5" s="1256" t="s">
        <v>416</v>
      </c>
      <c r="L5" s="1256"/>
      <c r="M5" s="1256"/>
      <c r="N5" s="1256"/>
      <c r="O5" s="1256"/>
      <c r="P5" s="1256"/>
      <c r="Q5" s="1263"/>
      <c r="R5" s="1263"/>
      <c r="S5" s="1256" t="s">
        <v>417</v>
      </c>
      <c r="T5" s="1256"/>
      <c r="U5" s="1256"/>
      <c r="V5" s="1256"/>
      <c r="W5" s="1256"/>
      <c r="X5" s="1256"/>
      <c r="Y5" s="1256" t="s">
        <v>418</v>
      </c>
      <c r="Z5" s="1256"/>
      <c r="AA5" s="1256" t="s">
        <v>169</v>
      </c>
      <c r="AB5" s="1256"/>
      <c r="AC5" s="1256"/>
      <c r="AD5" s="394"/>
      <c r="AE5" s="394"/>
      <c r="AF5" s="394"/>
      <c r="AG5" s="394"/>
      <c r="AH5" s="394"/>
      <c r="AI5" s="394"/>
      <c r="AJ5" s="394"/>
      <c r="AK5" s="394"/>
      <c r="AL5" s="394"/>
      <c r="AM5" s="394"/>
      <c r="AN5" s="1256"/>
      <c r="AO5" s="1256"/>
    </row>
    <row r="6" spans="1:41" ht="16.5" customHeight="1">
      <c r="A6" s="1263"/>
      <c r="B6" s="1263"/>
      <c r="C6" s="1263" t="s">
        <v>102</v>
      </c>
      <c r="D6" s="1263" t="s">
        <v>103</v>
      </c>
      <c r="E6" s="1263" t="s">
        <v>102</v>
      </c>
      <c r="F6" s="1263" t="s">
        <v>103</v>
      </c>
      <c r="G6" s="1263" t="s">
        <v>102</v>
      </c>
      <c r="H6" s="1263" t="s">
        <v>103</v>
      </c>
      <c r="I6" s="1263" t="s">
        <v>102</v>
      </c>
      <c r="J6" s="1263" t="s">
        <v>103</v>
      </c>
      <c r="K6" s="1263" t="s">
        <v>419</v>
      </c>
      <c r="L6" s="1263"/>
      <c r="M6" s="1263" t="s">
        <v>420</v>
      </c>
      <c r="N6" s="1263"/>
      <c r="O6" s="1256"/>
      <c r="P6" s="1256"/>
      <c r="Q6" s="1263"/>
      <c r="R6" s="1263"/>
      <c r="S6" s="1263" t="s">
        <v>421</v>
      </c>
      <c r="T6" s="1263"/>
      <c r="U6" s="1263" t="s">
        <v>422</v>
      </c>
      <c r="V6" s="1263"/>
      <c r="W6" s="1263" t="s">
        <v>423</v>
      </c>
      <c r="X6" s="1263"/>
      <c r="Y6" s="1263" t="s">
        <v>102</v>
      </c>
      <c r="Z6" s="1263" t="s">
        <v>103</v>
      </c>
      <c r="AA6" s="1263" t="s">
        <v>102</v>
      </c>
      <c r="AB6" s="1263" t="s">
        <v>103</v>
      </c>
      <c r="AC6" s="1263" t="s">
        <v>35</v>
      </c>
      <c r="AD6" s="394"/>
      <c r="AE6" s="394"/>
      <c r="AF6" s="394"/>
      <c r="AG6" s="394"/>
      <c r="AH6" s="394"/>
      <c r="AI6" s="394"/>
      <c r="AJ6" s="394"/>
      <c r="AK6" s="394"/>
      <c r="AL6" s="394"/>
      <c r="AM6" s="394"/>
      <c r="AN6" s="1256"/>
      <c r="AO6" s="1256"/>
    </row>
    <row r="7" spans="1:41" ht="15.75" customHeight="1">
      <c r="A7" s="1263"/>
      <c r="B7" s="1263"/>
      <c r="C7" s="1263"/>
      <c r="D7" s="1263"/>
      <c r="E7" s="1263"/>
      <c r="F7" s="1263"/>
      <c r="G7" s="1263"/>
      <c r="H7" s="1263"/>
      <c r="I7" s="1263"/>
      <c r="J7" s="1263"/>
      <c r="K7" s="1256" t="s">
        <v>424</v>
      </c>
      <c r="L7" s="1256"/>
      <c r="M7" s="1273" t="s">
        <v>425</v>
      </c>
      <c r="N7" s="1273"/>
      <c r="O7" s="1256"/>
      <c r="P7" s="1256"/>
      <c r="Q7" s="1263"/>
      <c r="R7" s="1263"/>
      <c r="S7" s="1256" t="s">
        <v>426</v>
      </c>
      <c r="T7" s="1256"/>
      <c r="U7" s="1256" t="s">
        <v>427</v>
      </c>
      <c r="V7" s="1256"/>
      <c r="W7" s="1256" t="s">
        <v>428</v>
      </c>
      <c r="X7" s="1256"/>
      <c r="Y7" s="1263"/>
      <c r="Z7" s="1263"/>
      <c r="AA7" s="1263"/>
      <c r="AB7" s="1263"/>
      <c r="AC7" s="1263"/>
      <c r="AD7" s="394"/>
      <c r="AE7" s="394"/>
      <c r="AF7" s="394"/>
      <c r="AG7" s="394"/>
      <c r="AH7" s="394"/>
      <c r="AI7" s="394"/>
      <c r="AJ7" s="394"/>
      <c r="AK7" s="394"/>
      <c r="AL7" s="394"/>
      <c r="AM7" s="394"/>
      <c r="AN7" s="1256"/>
      <c r="AO7" s="1256"/>
    </row>
    <row r="8" spans="1:41" ht="12.75" customHeight="1">
      <c r="A8" s="1263"/>
      <c r="B8" s="1263"/>
      <c r="C8" s="1263"/>
      <c r="D8" s="1263"/>
      <c r="E8" s="1263"/>
      <c r="F8" s="1263"/>
      <c r="G8" s="1263"/>
      <c r="H8" s="1263"/>
      <c r="I8" s="1263"/>
      <c r="J8" s="1263"/>
      <c r="K8" s="736" t="s">
        <v>340</v>
      </c>
      <c r="L8" s="736" t="s">
        <v>103</v>
      </c>
      <c r="M8" s="736" t="s">
        <v>102</v>
      </c>
      <c r="N8" s="736" t="s">
        <v>103</v>
      </c>
      <c r="O8" s="1256"/>
      <c r="P8" s="1256"/>
      <c r="Q8" s="1263"/>
      <c r="R8" s="1263"/>
      <c r="S8" s="736" t="s">
        <v>102</v>
      </c>
      <c r="T8" s="736" t="s">
        <v>103</v>
      </c>
      <c r="U8" s="736" t="s">
        <v>102</v>
      </c>
      <c r="V8" s="736" t="s">
        <v>103</v>
      </c>
      <c r="W8" s="736" t="s">
        <v>102</v>
      </c>
      <c r="X8" s="736" t="s">
        <v>103</v>
      </c>
      <c r="Y8" s="1263"/>
      <c r="Z8" s="1263"/>
      <c r="AA8" s="1263"/>
      <c r="AB8" s="1263"/>
      <c r="AC8" s="1263"/>
      <c r="AD8" s="394"/>
      <c r="AE8" s="394"/>
      <c r="AF8" s="394"/>
      <c r="AG8" s="394"/>
      <c r="AH8" s="394"/>
      <c r="AI8" s="394"/>
      <c r="AJ8" s="394"/>
      <c r="AK8" s="394"/>
      <c r="AL8" s="394"/>
      <c r="AM8" s="394"/>
      <c r="AN8" s="1256"/>
      <c r="AO8" s="1256"/>
    </row>
    <row r="9" spans="1:41" ht="21" customHeight="1" thickBot="1">
      <c r="A9" s="1366"/>
      <c r="B9" s="1366"/>
      <c r="C9" s="766" t="s">
        <v>318</v>
      </c>
      <c r="D9" s="760" t="s">
        <v>319</v>
      </c>
      <c r="E9" s="760" t="s">
        <v>318</v>
      </c>
      <c r="F9" s="760" t="s">
        <v>319</v>
      </c>
      <c r="G9" s="760" t="s">
        <v>318</v>
      </c>
      <c r="H9" s="760" t="s">
        <v>319</v>
      </c>
      <c r="I9" s="760" t="s">
        <v>318</v>
      </c>
      <c r="J9" s="760" t="s">
        <v>319</v>
      </c>
      <c r="K9" s="760" t="s">
        <v>318</v>
      </c>
      <c r="L9" s="760" t="s">
        <v>319</v>
      </c>
      <c r="M9" s="760" t="s">
        <v>318</v>
      </c>
      <c r="N9" s="760" t="s">
        <v>319</v>
      </c>
      <c r="O9" s="1370"/>
      <c r="P9" s="1370"/>
      <c r="Q9" s="1366"/>
      <c r="R9" s="1366"/>
      <c r="S9" s="760" t="s">
        <v>318</v>
      </c>
      <c r="T9" s="760" t="s">
        <v>319</v>
      </c>
      <c r="U9" s="760" t="s">
        <v>318</v>
      </c>
      <c r="V9" s="760" t="s">
        <v>319</v>
      </c>
      <c r="W9" s="760" t="s">
        <v>318</v>
      </c>
      <c r="X9" s="760" t="s">
        <v>319</v>
      </c>
      <c r="Y9" s="760" t="s">
        <v>318</v>
      </c>
      <c r="Z9" s="760" t="s">
        <v>319</v>
      </c>
      <c r="AA9" s="760" t="s">
        <v>318</v>
      </c>
      <c r="AB9" s="760" t="s">
        <v>319</v>
      </c>
      <c r="AC9" s="760" t="s">
        <v>169</v>
      </c>
      <c r="AD9" s="474"/>
      <c r="AE9" s="474"/>
      <c r="AF9" s="474"/>
      <c r="AG9" s="474"/>
      <c r="AH9" s="474"/>
      <c r="AI9" s="474"/>
      <c r="AJ9" s="474"/>
      <c r="AK9" s="474"/>
      <c r="AL9" s="474"/>
      <c r="AM9" s="474"/>
      <c r="AN9" s="1370"/>
      <c r="AO9" s="1370"/>
    </row>
    <row r="10" spans="1:41" ht="18.75" customHeight="1">
      <c r="A10" s="1363" t="s">
        <v>52</v>
      </c>
      <c r="B10" s="1363"/>
      <c r="C10" s="761">
        <v>797</v>
      </c>
      <c r="D10" s="761">
        <v>2423</v>
      </c>
      <c r="E10" s="761">
        <v>1922</v>
      </c>
      <c r="F10" s="761">
        <v>3195</v>
      </c>
      <c r="G10" s="761">
        <v>334</v>
      </c>
      <c r="H10" s="761">
        <v>213</v>
      </c>
      <c r="I10" s="761">
        <v>430</v>
      </c>
      <c r="J10" s="761">
        <v>260</v>
      </c>
      <c r="K10" s="761">
        <v>2551</v>
      </c>
      <c r="L10" s="761">
        <v>1350</v>
      </c>
      <c r="M10" s="761">
        <v>857</v>
      </c>
      <c r="N10" s="761">
        <v>467</v>
      </c>
      <c r="O10" s="1197" t="s">
        <v>583</v>
      </c>
      <c r="P10" s="1197"/>
      <c r="Q10" s="1363" t="s">
        <v>52</v>
      </c>
      <c r="R10" s="1363"/>
      <c r="S10" s="761">
        <v>0</v>
      </c>
      <c r="T10" s="761">
        <v>2</v>
      </c>
      <c r="U10" s="761">
        <v>21</v>
      </c>
      <c r="V10" s="761">
        <v>10</v>
      </c>
      <c r="W10" s="761">
        <v>4</v>
      </c>
      <c r="X10" s="761">
        <v>0</v>
      </c>
      <c r="Y10" s="761">
        <v>2</v>
      </c>
      <c r="Z10" s="761">
        <v>0</v>
      </c>
      <c r="AA10" s="761">
        <f t="shared" ref="AA10:AA29" si="0">SUM(C10,E10,G10,I10,K10,M10,S10,U10,W10,Y10)</f>
        <v>6918</v>
      </c>
      <c r="AB10" s="761">
        <f t="shared" ref="AB10:AB29" si="1">SUM(D10,F10,H10,J10,L10,N10,T10,V10,X10,Z10)</f>
        <v>7920</v>
      </c>
      <c r="AC10" s="761">
        <f>SUM(AA10:AB10)</f>
        <v>14838</v>
      </c>
      <c r="AN10" s="1197" t="s">
        <v>583</v>
      </c>
      <c r="AO10" s="1197"/>
    </row>
    <row r="11" spans="1:41" ht="18.75" customHeight="1">
      <c r="A11" s="1255" t="s">
        <v>53</v>
      </c>
      <c r="B11" s="1255"/>
      <c r="C11" s="762">
        <v>299</v>
      </c>
      <c r="D11" s="762">
        <v>775</v>
      </c>
      <c r="E11" s="762">
        <v>2223</v>
      </c>
      <c r="F11" s="762">
        <v>4938</v>
      </c>
      <c r="G11" s="762">
        <v>455</v>
      </c>
      <c r="H11" s="762">
        <v>1208</v>
      </c>
      <c r="I11" s="762">
        <v>28</v>
      </c>
      <c r="J11" s="762">
        <v>31</v>
      </c>
      <c r="K11" s="762">
        <v>1827</v>
      </c>
      <c r="L11" s="762">
        <v>1193</v>
      </c>
      <c r="M11" s="762">
        <v>331</v>
      </c>
      <c r="N11" s="762">
        <v>141</v>
      </c>
      <c r="O11" s="1159" t="s">
        <v>284</v>
      </c>
      <c r="P11" s="1159"/>
      <c r="Q11" s="1255" t="s">
        <v>53</v>
      </c>
      <c r="R11" s="1255"/>
      <c r="S11" s="762">
        <v>12</v>
      </c>
      <c r="T11" s="762">
        <v>49</v>
      </c>
      <c r="U11" s="762">
        <v>87</v>
      </c>
      <c r="V11" s="762">
        <v>32</v>
      </c>
      <c r="W11" s="762">
        <v>21</v>
      </c>
      <c r="X11" s="762">
        <v>1</v>
      </c>
      <c r="Y11" s="762">
        <v>50</v>
      </c>
      <c r="Z11" s="762">
        <v>145</v>
      </c>
      <c r="AA11" s="763">
        <f t="shared" si="0"/>
        <v>5333</v>
      </c>
      <c r="AB11" s="763">
        <f t="shared" si="1"/>
        <v>8513</v>
      </c>
      <c r="AC11" s="763">
        <f t="shared" ref="AC11:AC29" si="2">SUM(AA11:AB11)</f>
        <v>13846</v>
      </c>
      <c r="AD11" s="181"/>
      <c r="AE11" s="181"/>
      <c r="AF11" s="181"/>
      <c r="AG11" s="181"/>
      <c r="AH11" s="181"/>
      <c r="AI11" s="181"/>
      <c r="AJ11" s="181"/>
      <c r="AK11" s="181"/>
      <c r="AL11" s="181"/>
      <c r="AM11" s="181"/>
      <c r="AN11" s="1159" t="s">
        <v>284</v>
      </c>
      <c r="AO11" s="1159"/>
    </row>
    <row r="12" spans="1:41" ht="18.75" customHeight="1">
      <c r="A12" s="1255" t="s">
        <v>54</v>
      </c>
      <c r="B12" s="1255"/>
      <c r="C12" s="762">
        <v>338</v>
      </c>
      <c r="D12" s="762">
        <v>899</v>
      </c>
      <c r="E12" s="762">
        <v>1341</v>
      </c>
      <c r="F12" s="762">
        <v>2991</v>
      </c>
      <c r="G12" s="762">
        <v>406</v>
      </c>
      <c r="H12" s="762">
        <v>882</v>
      </c>
      <c r="I12" s="762">
        <v>56</v>
      </c>
      <c r="J12" s="762">
        <v>69</v>
      </c>
      <c r="K12" s="762">
        <v>1059</v>
      </c>
      <c r="L12" s="762">
        <v>812</v>
      </c>
      <c r="M12" s="762">
        <v>337</v>
      </c>
      <c r="N12" s="762">
        <v>425</v>
      </c>
      <c r="O12" s="1178" t="s">
        <v>175</v>
      </c>
      <c r="P12" s="1178"/>
      <c r="Q12" s="1255" t="s">
        <v>54</v>
      </c>
      <c r="R12" s="1255"/>
      <c r="S12" s="762">
        <v>17</v>
      </c>
      <c r="T12" s="762">
        <v>7</v>
      </c>
      <c r="U12" s="762">
        <v>51</v>
      </c>
      <c r="V12" s="762">
        <v>7</v>
      </c>
      <c r="W12" s="762">
        <v>9</v>
      </c>
      <c r="X12" s="762">
        <v>2</v>
      </c>
      <c r="Y12" s="762">
        <v>77</v>
      </c>
      <c r="Z12" s="762">
        <v>254</v>
      </c>
      <c r="AA12" s="763">
        <f t="shared" si="0"/>
        <v>3691</v>
      </c>
      <c r="AB12" s="763">
        <f t="shared" si="1"/>
        <v>6348</v>
      </c>
      <c r="AC12" s="763">
        <f t="shared" si="2"/>
        <v>10039</v>
      </c>
      <c r="AD12" s="181"/>
      <c r="AE12" s="181"/>
      <c r="AF12" s="181"/>
      <c r="AG12" s="181"/>
      <c r="AH12" s="181"/>
      <c r="AI12" s="181"/>
      <c r="AJ12" s="181"/>
      <c r="AK12" s="181"/>
      <c r="AL12" s="181"/>
      <c r="AM12" s="181"/>
      <c r="AN12" s="1178" t="s">
        <v>175</v>
      </c>
      <c r="AO12" s="1178"/>
    </row>
    <row r="13" spans="1:41" ht="18.75" customHeight="1">
      <c r="A13" s="1255" t="s">
        <v>55</v>
      </c>
      <c r="B13" s="1255"/>
      <c r="C13" s="762">
        <v>269</v>
      </c>
      <c r="D13" s="762">
        <v>879</v>
      </c>
      <c r="E13" s="762">
        <v>3201</v>
      </c>
      <c r="F13" s="762">
        <v>6356</v>
      </c>
      <c r="G13" s="762">
        <v>242</v>
      </c>
      <c r="H13" s="762">
        <v>486</v>
      </c>
      <c r="I13" s="762">
        <v>43</v>
      </c>
      <c r="J13" s="762">
        <v>97</v>
      </c>
      <c r="K13" s="762">
        <v>2280</v>
      </c>
      <c r="L13" s="762">
        <v>2752</v>
      </c>
      <c r="M13" s="762">
        <v>191</v>
      </c>
      <c r="N13" s="762">
        <v>259</v>
      </c>
      <c r="O13" s="1178" t="s">
        <v>676</v>
      </c>
      <c r="P13" s="1178"/>
      <c r="Q13" s="1255" t="s">
        <v>55</v>
      </c>
      <c r="R13" s="1255"/>
      <c r="S13" s="762">
        <v>1</v>
      </c>
      <c r="T13" s="762">
        <v>2</v>
      </c>
      <c r="U13" s="762">
        <v>57</v>
      </c>
      <c r="V13" s="762">
        <v>46</v>
      </c>
      <c r="W13" s="762">
        <v>7</v>
      </c>
      <c r="X13" s="762">
        <v>7</v>
      </c>
      <c r="Y13" s="762">
        <v>110</v>
      </c>
      <c r="Z13" s="762">
        <v>348</v>
      </c>
      <c r="AA13" s="763">
        <f t="shared" si="0"/>
        <v>6401</v>
      </c>
      <c r="AB13" s="763">
        <f t="shared" si="1"/>
        <v>11232</v>
      </c>
      <c r="AC13" s="763">
        <f t="shared" si="2"/>
        <v>17633</v>
      </c>
      <c r="AD13" s="181"/>
      <c r="AE13" s="181"/>
      <c r="AF13" s="181"/>
      <c r="AG13" s="181"/>
      <c r="AH13" s="181"/>
      <c r="AI13" s="181"/>
      <c r="AJ13" s="181"/>
      <c r="AK13" s="181"/>
      <c r="AL13" s="181"/>
      <c r="AM13" s="181"/>
      <c r="AN13" s="1178" t="s">
        <v>676</v>
      </c>
      <c r="AO13" s="1178"/>
    </row>
    <row r="14" spans="1:41" ht="18.75" customHeight="1">
      <c r="A14" s="1189" t="s">
        <v>283</v>
      </c>
      <c r="B14" s="186" t="s">
        <v>270</v>
      </c>
      <c r="C14" s="762">
        <v>15</v>
      </c>
      <c r="D14" s="762">
        <v>998</v>
      </c>
      <c r="E14" s="762">
        <v>726</v>
      </c>
      <c r="F14" s="762">
        <v>3897</v>
      </c>
      <c r="G14" s="762">
        <v>59</v>
      </c>
      <c r="H14" s="762">
        <v>124</v>
      </c>
      <c r="I14" s="762">
        <v>144</v>
      </c>
      <c r="J14" s="762">
        <v>1017</v>
      </c>
      <c r="K14" s="762">
        <v>782</v>
      </c>
      <c r="L14" s="762">
        <v>2504</v>
      </c>
      <c r="M14" s="762">
        <v>147</v>
      </c>
      <c r="N14" s="762">
        <v>565</v>
      </c>
      <c r="O14" s="399" t="s">
        <v>288</v>
      </c>
      <c r="P14" s="1220" t="s">
        <v>167</v>
      </c>
      <c r="Q14" s="1189" t="s">
        <v>283</v>
      </c>
      <c r="R14" s="382" t="s">
        <v>270</v>
      </c>
      <c r="S14" s="762">
        <v>1</v>
      </c>
      <c r="T14" s="762">
        <v>5</v>
      </c>
      <c r="U14" s="762">
        <v>41</v>
      </c>
      <c r="V14" s="762">
        <v>63</v>
      </c>
      <c r="W14" s="762">
        <v>5</v>
      </c>
      <c r="X14" s="762">
        <v>6</v>
      </c>
      <c r="Y14" s="762">
        <v>10</v>
      </c>
      <c r="Z14" s="762">
        <v>51</v>
      </c>
      <c r="AA14" s="763">
        <f t="shared" si="0"/>
        <v>1930</v>
      </c>
      <c r="AB14" s="763">
        <f t="shared" si="1"/>
        <v>9230</v>
      </c>
      <c r="AC14" s="763">
        <f t="shared" si="2"/>
        <v>11160</v>
      </c>
      <c r="AD14" s="181"/>
      <c r="AE14" s="181"/>
      <c r="AF14" s="181"/>
      <c r="AG14" s="181"/>
      <c r="AH14" s="181"/>
      <c r="AI14" s="181"/>
      <c r="AJ14" s="181"/>
      <c r="AK14" s="181"/>
      <c r="AL14" s="181"/>
      <c r="AM14" s="181"/>
      <c r="AN14" s="399" t="s">
        <v>288</v>
      </c>
      <c r="AO14" s="1220" t="s">
        <v>167</v>
      </c>
    </row>
    <row r="15" spans="1:41" ht="18.75" customHeight="1">
      <c r="A15" s="1189"/>
      <c r="B15" s="186" t="s">
        <v>271</v>
      </c>
      <c r="C15" s="762">
        <v>37</v>
      </c>
      <c r="D15" s="762">
        <v>1524</v>
      </c>
      <c r="E15" s="762">
        <v>1428</v>
      </c>
      <c r="F15" s="762">
        <v>4856</v>
      </c>
      <c r="G15" s="762">
        <v>92</v>
      </c>
      <c r="H15" s="762">
        <v>368</v>
      </c>
      <c r="I15" s="762">
        <v>54</v>
      </c>
      <c r="J15" s="762">
        <v>112</v>
      </c>
      <c r="K15" s="762">
        <v>958</v>
      </c>
      <c r="L15" s="762">
        <v>2535</v>
      </c>
      <c r="M15" s="762">
        <v>262</v>
      </c>
      <c r="N15" s="762">
        <v>554</v>
      </c>
      <c r="O15" s="399" t="s">
        <v>289</v>
      </c>
      <c r="P15" s="1220"/>
      <c r="Q15" s="1189"/>
      <c r="R15" s="382" t="s">
        <v>271</v>
      </c>
      <c r="S15" s="762">
        <v>3</v>
      </c>
      <c r="T15" s="762">
        <v>7</v>
      </c>
      <c r="U15" s="762">
        <v>16</v>
      </c>
      <c r="V15" s="762">
        <v>29</v>
      </c>
      <c r="W15" s="762">
        <v>0</v>
      </c>
      <c r="X15" s="762">
        <v>0</v>
      </c>
      <c r="Y15" s="762">
        <v>0</v>
      </c>
      <c r="Z15" s="762">
        <v>0</v>
      </c>
      <c r="AA15" s="763">
        <f t="shared" si="0"/>
        <v>2850</v>
      </c>
      <c r="AB15" s="763">
        <f t="shared" si="1"/>
        <v>9985</v>
      </c>
      <c r="AC15" s="763">
        <f t="shared" si="2"/>
        <v>12835</v>
      </c>
      <c r="AD15" s="181"/>
      <c r="AE15" s="181"/>
      <c r="AF15" s="181"/>
      <c r="AG15" s="181"/>
      <c r="AH15" s="181"/>
      <c r="AI15" s="181"/>
      <c r="AJ15" s="181"/>
      <c r="AK15" s="181"/>
      <c r="AL15" s="181"/>
      <c r="AM15" s="181"/>
      <c r="AN15" s="399" t="s">
        <v>289</v>
      </c>
      <c r="AO15" s="1220"/>
    </row>
    <row r="16" spans="1:41" ht="18.75" customHeight="1">
      <c r="A16" s="1189"/>
      <c r="B16" s="186" t="s">
        <v>272</v>
      </c>
      <c r="C16" s="762">
        <v>17</v>
      </c>
      <c r="D16" s="762">
        <v>1109</v>
      </c>
      <c r="E16" s="762">
        <v>1342</v>
      </c>
      <c r="F16" s="762">
        <v>2310</v>
      </c>
      <c r="G16" s="762">
        <v>41</v>
      </c>
      <c r="H16" s="762">
        <v>234</v>
      </c>
      <c r="I16" s="762">
        <v>55</v>
      </c>
      <c r="J16" s="762">
        <v>40</v>
      </c>
      <c r="K16" s="762">
        <v>902</v>
      </c>
      <c r="L16" s="762">
        <v>1502</v>
      </c>
      <c r="M16" s="762">
        <v>45</v>
      </c>
      <c r="N16" s="762">
        <v>115</v>
      </c>
      <c r="O16" s="399" t="s">
        <v>290</v>
      </c>
      <c r="P16" s="1220"/>
      <c r="Q16" s="1189"/>
      <c r="R16" s="382" t="s">
        <v>272</v>
      </c>
      <c r="S16" s="762">
        <v>0</v>
      </c>
      <c r="T16" s="762">
        <v>0</v>
      </c>
      <c r="U16" s="762">
        <v>53</v>
      </c>
      <c r="V16" s="762">
        <v>23</v>
      </c>
      <c r="W16" s="762">
        <v>22</v>
      </c>
      <c r="X16" s="762">
        <v>3</v>
      </c>
      <c r="Y16" s="762">
        <v>0</v>
      </c>
      <c r="Z16" s="762">
        <v>0</v>
      </c>
      <c r="AA16" s="763">
        <f t="shared" si="0"/>
        <v>2477</v>
      </c>
      <c r="AB16" s="763">
        <f t="shared" si="1"/>
        <v>5336</v>
      </c>
      <c r="AC16" s="763">
        <f t="shared" si="2"/>
        <v>7813</v>
      </c>
      <c r="AD16" s="181"/>
      <c r="AE16" s="181"/>
      <c r="AF16" s="181"/>
      <c r="AG16" s="181"/>
      <c r="AH16" s="181"/>
      <c r="AI16" s="181"/>
      <c r="AJ16" s="181"/>
      <c r="AK16" s="181"/>
      <c r="AL16" s="181"/>
      <c r="AM16" s="181"/>
      <c r="AN16" s="399" t="s">
        <v>290</v>
      </c>
      <c r="AO16" s="1220"/>
    </row>
    <row r="17" spans="1:41" ht="18.75" customHeight="1">
      <c r="A17" s="1189"/>
      <c r="B17" s="186" t="s">
        <v>267</v>
      </c>
      <c r="C17" s="762">
        <v>46</v>
      </c>
      <c r="D17" s="762">
        <v>854</v>
      </c>
      <c r="E17" s="762">
        <v>872</v>
      </c>
      <c r="F17" s="762">
        <v>3364</v>
      </c>
      <c r="G17" s="762">
        <v>211</v>
      </c>
      <c r="H17" s="762">
        <v>949</v>
      </c>
      <c r="I17" s="762">
        <v>57</v>
      </c>
      <c r="J17" s="762">
        <v>106</v>
      </c>
      <c r="K17" s="762">
        <v>688</v>
      </c>
      <c r="L17" s="762">
        <v>1836</v>
      </c>
      <c r="M17" s="762">
        <v>104</v>
      </c>
      <c r="N17" s="762">
        <v>369</v>
      </c>
      <c r="O17" s="399" t="s">
        <v>291</v>
      </c>
      <c r="P17" s="1220"/>
      <c r="Q17" s="1189"/>
      <c r="R17" s="382" t="s">
        <v>267</v>
      </c>
      <c r="S17" s="762">
        <v>2</v>
      </c>
      <c r="T17" s="762">
        <v>4</v>
      </c>
      <c r="U17" s="762">
        <v>18</v>
      </c>
      <c r="V17" s="762">
        <v>33</v>
      </c>
      <c r="W17" s="762">
        <v>1</v>
      </c>
      <c r="X17" s="762">
        <v>4</v>
      </c>
      <c r="Y17" s="762">
        <v>17</v>
      </c>
      <c r="Z17" s="762">
        <v>185</v>
      </c>
      <c r="AA17" s="763">
        <f t="shared" si="0"/>
        <v>2016</v>
      </c>
      <c r="AB17" s="763">
        <f t="shared" si="1"/>
        <v>7704</v>
      </c>
      <c r="AC17" s="763">
        <f t="shared" si="2"/>
        <v>9720</v>
      </c>
      <c r="AD17" s="181"/>
      <c r="AE17" s="181"/>
      <c r="AF17" s="181"/>
      <c r="AG17" s="181"/>
      <c r="AH17" s="181"/>
      <c r="AI17" s="181"/>
      <c r="AJ17" s="181"/>
      <c r="AK17" s="181"/>
      <c r="AL17" s="181"/>
      <c r="AM17" s="181"/>
      <c r="AN17" s="399" t="s">
        <v>291</v>
      </c>
      <c r="AO17" s="1220"/>
    </row>
    <row r="18" spans="1:41" ht="18.75" customHeight="1">
      <c r="A18" s="1189"/>
      <c r="B18" s="186" t="s">
        <v>268</v>
      </c>
      <c r="C18" s="762">
        <v>69</v>
      </c>
      <c r="D18" s="762">
        <v>1180</v>
      </c>
      <c r="E18" s="762">
        <v>1470</v>
      </c>
      <c r="F18" s="762">
        <v>6171</v>
      </c>
      <c r="G18" s="762">
        <v>30</v>
      </c>
      <c r="H18" s="762">
        <v>324</v>
      </c>
      <c r="I18" s="762">
        <v>84</v>
      </c>
      <c r="J18" s="762">
        <v>130</v>
      </c>
      <c r="K18" s="762">
        <v>908</v>
      </c>
      <c r="L18" s="762">
        <v>2479</v>
      </c>
      <c r="M18" s="762">
        <v>180</v>
      </c>
      <c r="N18" s="762">
        <v>466</v>
      </c>
      <c r="O18" s="399" t="s">
        <v>292</v>
      </c>
      <c r="P18" s="1220"/>
      <c r="Q18" s="1189"/>
      <c r="R18" s="382" t="s">
        <v>268</v>
      </c>
      <c r="S18" s="762">
        <v>4</v>
      </c>
      <c r="T18" s="762">
        <v>2</v>
      </c>
      <c r="U18" s="762">
        <v>20</v>
      </c>
      <c r="V18" s="762">
        <v>33</v>
      </c>
      <c r="W18" s="762">
        <v>3</v>
      </c>
      <c r="X18" s="762">
        <v>4</v>
      </c>
      <c r="Y18" s="762">
        <v>0</v>
      </c>
      <c r="Z18" s="762">
        <v>0</v>
      </c>
      <c r="AA18" s="763">
        <f t="shared" si="0"/>
        <v>2768</v>
      </c>
      <c r="AB18" s="763">
        <f t="shared" si="1"/>
        <v>10789</v>
      </c>
      <c r="AC18" s="763">
        <f t="shared" si="2"/>
        <v>13557</v>
      </c>
      <c r="AD18" s="181"/>
      <c r="AE18" s="181"/>
      <c r="AF18" s="181"/>
      <c r="AG18" s="181"/>
      <c r="AH18" s="181"/>
      <c r="AI18" s="181"/>
      <c r="AJ18" s="181"/>
      <c r="AK18" s="181"/>
      <c r="AL18" s="181"/>
      <c r="AM18" s="181"/>
      <c r="AN18" s="399" t="s">
        <v>292</v>
      </c>
      <c r="AO18" s="1220"/>
    </row>
    <row r="19" spans="1:41" ht="18.75" customHeight="1">
      <c r="A19" s="1189"/>
      <c r="B19" s="186" t="s">
        <v>269</v>
      </c>
      <c r="C19" s="762">
        <v>41</v>
      </c>
      <c r="D19" s="762">
        <v>877</v>
      </c>
      <c r="E19" s="762">
        <v>1296</v>
      </c>
      <c r="F19" s="762">
        <v>3209</v>
      </c>
      <c r="G19" s="762">
        <v>14</v>
      </c>
      <c r="H19" s="762">
        <v>255</v>
      </c>
      <c r="I19" s="762">
        <v>45</v>
      </c>
      <c r="J19" s="762">
        <v>76</v>
      </c>
      <c r="K19" s="762">
        <v>799</v>
      </c>
      <c r="L19" s="762">
        <v>1516</v>
      </c>
      <c r="M19" s="762">
        <v>114</v>
      </c>
      <c r="N19" s="762">
        <v>229</v>
      </c>
      <c r="O19" s="399" t="s">
        <v>293</v>
      </c>
      <c r="P19" s="1220"/>
      <c r="Q19" s="1189"/>
      <c r="R19" s="382" t="s">
        <v>269</v>
      </c>
      <c r="S19" s="762">
        <v>2</v>
      </c>
      <c r="T19" s="762">
        <v>1</v>
      </c>
      <c r="U19" s="762">
        <v>18</v>
      </c>
      <c r="V19" s="762">
        <v>23</v>
      </c>
      <c r="W19" s="762">
        <v>3</v>
      </c>
      <c r="X19" s="762">
        <v>2</v>
      </c>
      <c r="Y19" s="762">
        <v>28</v>
      </c>
      <c r="Z19" s="762">
        <v>48</v>
      </c>
      <c r="AA19" s="763">
        <f t="shared" si="0"/>
        <v>2360</v>
      </c>
      <c r="AB19" s="763">
        <f t="shared" si="1"/>
        <v>6236</v>
      </c>
      <c r="AC19" s="763">
        <f t="shared" si="2"/>
        <v>8596</v>
      </c>
      <c r="AD19" s="181"/>
      <c r="AE19" s="181"/>
      <c r="AF19" s="181"/>
      <c r="AG19" s="181"/>
      <c r="AH19" s="181"/>
      <c r="AI19" s="181"/>
      <c r="AJ19" s="181"/>
      <c r="AK19" s="181"/>
      <c r="AL19" s="181"/>
      <c r="AM19" s="181"/>
      <c r="AN19" s="399" t="s">
        <v>293</v>
      </c>
      <c r="AO19" s="1220"/>
    </row>
    <row r="20" spans="1:41" ht="18.75" customHeight="1">
      <c r="A20" s="1170" t="s">
        <v>63</v>
      </c>
      <c r="B20" s="1170"/>
      <c r="C20" s="702">
        <v>434</v>
      </c>
      <c r="D20" s="702">
        <v>1137</v>
      </c>
      <c r="E20" s="702">
        <v>3641</v>
      </c>
      <c r="F20" s="702">
        <v>6392</v>
      </c>
      <c r="G20" s="702">
        <v>651</v>
      </c>
      <c r="H20" s="702">
        <v>1442</v>
      </c>
      <c r="I20" s="620">
        <v>29</v>
      </c>
      <c r="J20" s="702">
        <v>66</v>
      </c>
      <c r="K20" s="702">
        <v>1899</v>
      </c>
      <c r="L20" s="620">
        <v>899</v>
      </c>
      <c r="M20" s="702">
        <v>692</v>
      </c>
      <c r="N20" s="702">
        <v>490</v>
      </c>
      <c r="O20" s="1178" t="s">
        <v>281</v>
      </c>
      <c r="P20" s="1178"/>
      <c r="Q20" s="1170" t="s">
        <v>63</v>
      </c>
      <c r="R20" s="1170"/>
      <c r="S20" s="702">
        <v>12</v>
      </c>
      <c r="T20" s="702">
        <v>49</v>
      </c>
      <c r="U20" s="702">
        <v>60</v>
      </c>
      <c r="V20" s="702">
        <v>14</v>
      </c>
      <c r="W20" s="702">
        <v>10</v>
      </c>
      <c r="X20" s="702">
        <v>1</v>
      </c>
      <c r="Y20" s="702">
        <v>71</v>
      </c>
      <c r="Z20" s="702">
        <v>177</v>
      </c>
      <c r="AA20" s="763">
        <f t="shared" si="0"/>
        <v>7499</v>
      </c>
      <c r="AB20" s="763">
        <f t="shared" si="1"/>
        <v>10667</v>
      </c>
      <c r="AC20" s="763">
        <f t="shared" si="2"/>
        <v>18166</v>
      </c>
      <c r="AD20" s="190"/>
      <c r="AE20" s="190" t="s">
        <v>281</v>
      </c>
      <c r="AF20" s="190"/>
      <c r="AG20" s="190" t="s">
        <v>281</v>
      </c>
      <c r="AH20" s="190"/>
      <c r="AI20" s="190" t="s">
        <v>281</v>
      </c>
      <c r="AJ20" s="190"/>
      <c r="AK20" s="190" t="s">
        <v>281</v>
      </c>
      <c r="AL20" s="190"/>
      <c r="AM20" s="190" t="s">
        <v>281</v>
      </c>
      <c r="AN20" s="1178" t="s">
        <v>281</v>
      </c>
      <c r="AO20" s="1178"/>
    </row>
    <row r="21" spans="1:41" ht="18.75" customHeight="1">
      <c r="A21" s="1255" t="s">
        <v>64</v>
      </c>
      <c r="B21" s="1255"/>
      <c r="C21" s="762">
        <v>0</v>
      </c>
      <c r="D21" s="762">
        <v>0</v>
      </c>
      <c r="E21" s="762">
        <v>2223</v>
      </c>
      <c r="F21" s="762">
        <v>5919</v>
      </c>
      <c r="G21" s="762">
        <v>394</v>
      </c>
      <c r="H21" s="762">
        <v>1047</v>
      </c>
      <c r="I21" s="762">
        <v>66</v>
      </c>
      <c r="J21" s="762">
        <v>69</v>
      </c>
      <c r="K21" s="762">
        <v>2592</v>
      </c>
      <c r="L21" s="762">
        <v>3120</v>
      </c>
      <c r="M21" s="762">
        <v>641</v>
      </c>
      <c r="N21" s="762">
        <v>1007</v>
      </c>
      <c r="O21" s="1178" t="s">
        <v>177</v>
      </c>
      <c r="P21" s="1178"/>
      <c r="Q21" s="1255" t="s">
        <v>64</v>
      </c>
      <c r="R21" s="1255"/>
      <c r="S21" s="762">
        <v>14</v>
      </c>
      <c r="T21" s="762">
        <v>31</v>
      </c>
      <c r="U21" s="762">
        <v>108</v>
      </c>
      <c r="V21" s="762">
        <v>83</v>
      </c>
      <c r="W21" s="762">
        <v>14</v>
      </c>
      <c r="X21" s="762">
        <v>3</v>
      </c>
      <c r="Y21" s="762">
        <v>24</v>
      </c>
      <c r="Z21" s="762">
        <v>144</v>
      </c>
      <c r="AA21" s="763">
        <f t="shared" si="0"/>
        <v>6076</v>
      </c>
      <c r="AB21" s="763">
        <f t="shared" si="1"/>
        <v>11423</v>
      </c>
      <c r="AC21" s="763">
        <f t="shared" si="2"/>
        <v>17499</v>
      </c>
      <c r="AD21" s="181"/>
      <c r="AE21" s="181"/>
      <c r="AF21" s="181"/>
      <c r="AG21" s="181"/>
      <c r="AH21" s="181"/>
      <c r="AI21" s="181"/>
      <c r="AJ21" s="181"/>
      <c r="AK21" s="181"/>
      <c r="AL21" s="181"/>
      <c r="AM21" s="181"/>
      <c r="AN21" s="1178" t="s">
        <v>177</v>
      </c>
      <c r="AO21" s="1178"/>
    </row>
    <row r="22" spans="1:41" ht="18.75" customHeight="1">
      <c r="A22" s="1255" t="s">
        <v>65</v>
      </c>
      <c r="B22" s="1255"/>
      <c r="C22" s="762">
        <v>101</v>
      </c>
      <c r="D22" s="762">
        <v>590</v>
      </c>
      <c r="E22" s="762">
        <v>2257</v>
      </c>
      <c r="F22" s="762">
        <v>4986</v>
      </c>
      <c r="G22" s="762">
        <v>78</v>
      </c>
      <c r="H22" s="762">
        <v>31</v>
      </c>
      <c r="I22" s="762">
        <v>11</v>
      </c>
      <c r="J22" s="762">
        <v>86</v>
      </c>
      <c r="K22" s="762">
        <v>1343</v>
      </c>
      <c r="L22" s="762">
        <v>1496</v>
      </c>
      <c r="M22" s="762">
        <v>78</v>
      </c>
      <c r="N22" s="762">
        <v>130</v>
      </c>
      <c r="O22" s="1178" t="s">
        <v>178</v>
      </c>
      <c r="P22" s="1178"/>
      <c r="Q22" s="1255" t="s">
        <v>65</v>
      </c>
      <c r="R22" s="1255"/>
      <c r="S22" s="762">
        <v>0</v>
      </c>
      <c r="T22" s="762">
        <v>1</v>
      </c>
      <c r="U22" s="762">
        <v>28</v>
      </c>
      <c r="V22" s="762">
        <v>24</v>
      </c>
      <c r="W22" s="762">
        <v>2</v>
      </c>
      <c r="X22" s="762">
        <v>1</v>
      </c>
      <c r="Y22" s="762">
        <v>213</v>
      </c>
      <c r="Z22" s="762">
        <v>547</v>
      </c>
      <c r="AA22" s="763">
        <f t="shared" si="0"/>
        <v>4111</v>
      </c>
      <c r="AB22" s="763">
        <f t="shared" si="1"/>
        <v>7892</v>
      </c>
      <c r="AC22" s="763">
        <f t="shared" si="2"/>
        <v>12003</v>
      </c>
      <c r="AD22" s="181"/>
      <c r="AE22" s="181"/>
      <c r="AF22" s="181"/>
      <c r="AG22" s="181"/>
      <c r="AH22" s="181"/>
      <c r="AI22" s="181"/>
      <c r="AJ22" s="181"/>
      <c r="AK22" s="181"/>
      <c r="AL22" s="181"/>
      <c r="AM22" s="181"/>
      <c r="AN22" s="1178" t="s">
        <v>178</v>
      </c>
      <c r="AO22" s="1178"/>
    </row>
    <row r="23" spans="1:41" ht="18.75" customHeight="1">
      <c r="A23" s="1255" t="s">
        <v>66</v>
      </c>
      <c r="B23" s="1255"/>
      <c r="C23" s="762">
        <v>236</v>
      </c>
      <c r="D23" s="762">
        <v>797</v>
      </c>
      <c r="E23" s="762">
        <v>2104</v>
      </c>
      <c r="F23" s="762">
        <v>4020</v>
      </c>
      <c r="G23" s="762">
        <v>75</v>
      </c>
      <c r="H23" s="762">
        <v>248</v>
      </c>
      <c r="I23" s="762">
        <v>63</v>
      </c>
      <c r="J23" s="762">
        <v>41</v>
      </c>
      <c r="K23" s="762">
        <v>1652</v>
      </c>
      <c r="L23" s="762">
        <v>2085</v>
      </c>
      <c r="M23" s="762">
        <v>208</v>
      </c>
      <c r="N23" s="762">
        <v>297</v>
      </c>
      <c r="O23" s="1178" t="s">
        <v>285</v>
      </c>
      <c r="P23" s="1178"/>
      <c r="Q23" s="1255" t="s">
        <v>66</v>
      </c>
      <c r="R23" s="1255"/>
      <c r="S23" s="762">
        <v>3</v>
      </c>
      <c r="T23" s="762">
        <v>12</v>
      </c>
      <c r="U23" s="762">
        <v>33</v>
      </c>
      <c r="V23" s="762">
        <v>20</v>
      </c>
      <c r="W23" s="762">
        <v>8</v>
      </c>
      <c r="X23" s="762">
        <v>0</v>
      </c>
      <c r="Y23" s="762">
        <v>7</v>
      </c>
      <c r="Z23" s="762">
        <v>24</v>
      </c>
      <c r="AA23" s="763">
        <f t="shared" si="0"/>
        <v>4389</v>
      </c>
      <c r="AB23" s="763">
        <f t="shared" si="1"/>
        <v>7544</v>
      </c>
      <c r="AC23" s="763">
        <f t="shared" si="2"/>
        <v>11933</v>
      </c>
      <c r="AD23" s="181"/>
      <c r="AE23" s="181"/>
      <c r="AF23" s="181"/>
      <c r="AG23" s="181"/>
      <c r="AH23" s="181"/>
      <c r="AI23" s="181"/>
      <c r="AJ23" s="181"/>
      <c r="AK23" s="181"/>
      <c r="AL23" s="181"/>
      <c r="AM23" s="181"/>
      <c r="AN23" s="1178" t="s">
        <v>285</v>
      </c>
      <c r="AO23" s="1178"/>
    </row>
    <row r="24" spans="1:41" ht="18.75" customHeight="1">
      <c r="A24" s="1255" t="s">
        <v>133</v>
      </c>
      <c r="B24" s="1255"/>
      <c r="C24" s="762">
        <v>249</v>
      </c>
      <c r="D24" s="762">
        <v>661</v>
      </c>
      <c r="E24" s="762">
        <v>2239</v>
      </c>
      <c r="F24" s="762">
        <v>4393</v>
      </c>
      <c r="G24" s="762">
        <v>338</v>
      </c>
      <c r="H24" s="762">
        <v>679</v>
      </c>
      <c r="I24" s="762">
        <v>57</v>
      </c>
      <c r="J24" s="762">
        <v>36</v>
      </c>
      <c r="K24" s="762">
        <v>1845</v>
      </c>
      <c r="L24" s="762">
        <v>1864</v>
      </c>
      <c r="M24" s="762">
        <v>222</v>
      </c>
      <c r="N24" s="762">
        <v>372</v>
      </c>
      <c r="O24" s="1178" t="s">
        <v>853</v>
      </c>
      <c r="P24" s="1178"/>
      <c r="Q24" s="1255" t="s">
        <v>133</v>
      </c>
      <c r="R24" s="1255"/>
      <c r="S24" s="762">
        <v>14</v>
      </c>
      <c r="T24" s="762">
        <v>18</v>
      </c>
      <c r="U24" s="762">
        <v>18</v>
      </c>
      <c r="V24" s="762">
        <v>8</v>
      </c>
      <c r="W24" s="762">
        <v>3</v>
      </c>
      <c r="X24" s="762">
        <v>2</v>
      </c>
      <c r="Y24" s="762">
        <v>74</v>
      </c>
      <c r="Z24" s="762">
        <v>124</v>
      </c>
      <c r="AA24" s="763">
        <f t="shared" si="0"/>
        <v>5059</v>
      </c>
      <c r="AB24" s="763">
        <f t="shared" si="1"/>
        <v>8157</v>
      </c>
      <c r="AC24" s="763">
        <f t="shared" si="2"/>
        <v>13216</v>
      </c>
      <c r="AD24" s="181"/>
      <c r="AE24" s="181"/>
      <c r="AF24" s="181"/>
      <c r="AG24" s="181"/>
      <c r="AH24" s="181"/>
      <c r="AI24" s="181"/>
      <c r="AJ24" s="181"/>
      <c r="AK24" s="181"/>
      <c r="AL24" s="181"/>
      <c r="AM24" s="181"/>
      <c r="AN24" s="1178" t="s">
        <v>853</v>
      </c>
      <c r="AO24" s="1178"/>
    </row>
    <row r="25" spans="1:41" ht="18.75" customHeight="1">
      <c r="A25" s="1255" t="s">
        <v>68</v>
      </c>
      <c r="B25" s="1255"/>
      <c r="C25" s="762">
        <v>89</v>
      </c>
      <c r="D25" s="762">
        <v>486</v>
      </c>
      <c r="E25" s="762">
        <v>1587</v>
      </c>
      <c r="F25" s="762">
        <v>2663</v>
      </c>
      <c r="G25" s="762">
        <v>257</v>
      </c>
      <c r="H25" s="762">
        <v>497</v>
      </c>
      <c r="I25" s="762">
        <v>49</v>
      </c>
      <c r="J25" s="762">
        <v>41</v>
      </c>
      <c r="K25" s="762">
        <v>737</v>
      </c>
      <c r="L25" s="762">
        <v>610</v>
      </c>
      <c r="M25" s="762">
        <v>255</v>
      </c>
      <c r="N25" s="762">
        <v>266</v>
      </c>
      <c r="O25" s="1178" t="s">
        <v>287</v>
      </c>
      <c r="P25" s="1178"/>
      <c r="Q25" s="1255" t="s">
        <v>68</v>
      </c>
      <c r="R25" s="1255"/>
      <c r="S25" s="762">
        <v>11</v>
      </c>
      <c r="T25" s="762">
        <v>21</v>
      </c>
      <c r="U25" s="762">
        <v>15</v>
      </c>
      <c r="V25" s="762">
        <v>6</v>
      </c>
      <c r="W25" s="762">
        <v>4</v>
      </c>
      <c r="X25" s="762">
        <v>11</v>
      </c>
      <c r="Y25" s="762">
        <v>107</v>
      </c>
      <c r="Z25" s="762">
        <v>329</v>
      </c>
      <c r="AA25" s="763">
        <f t="shared" si="0"/>
        <v>3111</v>
      </c>
      <c r="AB25" s="763">
        <f t="shared" si="1"/>
        <v>4930</v>
      </c>
      <c r="AC25" s="763">
        <f t="shared" si="2"/>
        <v>8041</v>
      </c>
      <c r="AD25" s="181"/>
      <c r="AE25" s="181"/>
      <c r="AF25" s="181"/>
      <c r="AG25" s="181"/>
      <c r="AH25" s="181"/>
      <c r="AI25" s="181"/>
      <c r="AJ25" s="181"/>
      <c r="AK25" s="181"/>
      <c r="AL25" s="181"/>
      <c r="AM25" s="181"/>
      <c r="AN25" s="1178" t="s">
        <v>287</v>
      </c>
      <c r="AO25" s="1178"/>
    </row>
    <row r="26" spans="1:41" ht="18.75" customHeight="1">
      <c r="A26" s="1255" t="s">
        <v>69</v>
      </c>
      <c r="B26" s="1255"/>
      <c r="C26" s="762">
        <v>219</v>
      </c>
      <c r="D26" s="762">
        <v>623</v>
      </c>
      <c r="E26" s="762">
        <v>3129</v>
      </c>
      <c r="F26" s="762">
        <v>4626</v>
      </c>
      <c r="G26" s="762">
        <v>364</v>
      </c>
      <c r="H26" s="762">
        <v>917</v>
      </c>
      <c r="I26" s="762">
        <v>69</v>
      </c>
      <c r="J26" s="762">
        <v>62</v>
      </c>
      <c r="K26" s="762">
        <v>1574</v>
      </c>
      <c r="L26" s="762">
        <v>1596</v>
      </c>
      <c r="M26" s="762">
        <v>79</v>
      </c>
      <c r="N26" s="762">
        <v>55</v>
      </c>
      <c r="O26" s="1178" t="s">
        <v>182</v>
      </c>
      <c r="P26" s="1178"/>
      <c r="Q26" s="1255" t="s">
        <v>69</v>
      </c>
      <c r="R26" s="1255"/>
      <c r="S26" s="762">
        <v>12</v>
      </c>
      <c r="T26" s="762">
        <v>10</v>
      </c>
      <c r="U26" s="762">
        <v>35</v>
      </c>
      <c r="V26" s="762">
        <v>23</v>
      </c>
      <c r="W26" s="762">
        <v>3</v>
      </c>
      <c r="X26" s="762">
        <v>2</v>
      </c>
      <c r="Y26" s="762">
        <v>83</v>
      </c>
      <c r="Z26" s="762">
        <v>178</v>
      </c>
      <c r="AA26" s="763">
        <f t="shared" si="0"/>
        <v>5567</v>
      </c>
      <c r="AB26" s="763">
        <f t="shared" si="1"/>
        <v>8092</v>
      </c>
      <c r="AC26" s="763">
        <f t="shared" si="2"/>
        <v>13659</v>
      </c>
      <c r="AD26" s="181"/>
      <c r="AE26" s="181"/>
      <c r="AF26" s="181"/>
      <c r="AG26" s="181"/>
      <c r="AH26" s="181"/>
      <c r="AI26" s="181"/>
      <c r="AJ26" s="181"/>
      <c r="AK26" s="181"/>
      <c r="AL26" s="181"/>
      <c r="AM26" s="181"/>
      <c r="AN26" s="1178" t="s">
        <v>182</v>
      </c>
      <c r="AO26" s="1178"/>
    </row>
    <row r="27" spans="1:41" ht="18.75" customHeight="1">
      <c r="A27" s="1255" t="s">
        <v>70</v>
      </c>
      <c r="B27" s="1255"/>
      <c r="C27" s="762">
        <v>700</v>
      </c>
      <c r="D27" s="762">
        <v>1725</v>
      </c>
      <c r="E27" s="762">
        <v>5274</v>
      </c>
      <c r="F27" s="762">
        <v>6933</v>
      </c>
      <c r="G27" s="762">
        <v>422</v>
      </c>
      <c r="H27" s="762">
        <v>462</v>
      </c>
      <c r="I27" s="762">
        <v>74</v>
      </c>
      <c r="J27" s="762">
        <v>42</v>
      </c>
      <c r="K27" s="762">
        <v>2659</v>
      </c>
      <c r="L27" s="762">
        <v>2352</v>
      </c>
      <c r="M27" s="762">
        <v>310</v>
      </c>
      <c r="N27" s="762">
        <v>435</v>
      </c>
      <c r="O27" s="1178" t="s">
        <v>183</v>
      </c>
      <c r="P27" s="1178"/>
      <c r="Q27" s="1255" t="s">
        <v>70</v>
      </c>
      <c r="R27" s="1255"/>
      <c r="S27" s="762">
        <v>20</v>
      </c>
      <c r="T27" s="762">
        <v>28</v>
      </c>
      <c r="U27" s="762">
        <v>45</v>
      </c>
      <c r="V27" s="762">
        <v>16</v>
      </c>
      <c r="W27" s="762">
        <v>2</v>
      </c>
      <c r="X27" s="762">
        <v>3</v>
      </c>
      <c r="Y27" s="762">
        <v>161</v>
      </c>
      <c r="Z27" s="762">
        <v>234</v>
      </c>
      <c r="AA27" s="763">
        <f t="shared" si="0"/>
        <v>9667</v>
      </c>
      <c r="AB27" s="763">
        <f t="shared" si="1"/>
        <v>12230</v>
      </c>
      <c r="AC27" s="763">
        <f t="shared" si="2"/>
        <v>21897</v>
      </c>
      <c r="AD27" s="181"/>
      <c r="AE27" s="181"/>
      <c r="AF27" s="181"/>
      <c r="AG27" s="181"/>
      <c r="AH27" s="181"/>
      <c r="AI27" s="181"/>
      <c r="AJ27" s="181"/>
      <c r="AK27" s="181"/>
      <c r="AL27" s="181"/>
      <c r="AM27" s="181"/>
      <c r="AN27" s="1178" t="s">
        <v>183</v>
      </c>
      <c r="AO27" s="1178"/>
    </row>
    <row r="28" spans="1:41" ht="18.75" customHeight="1">
      <c r="A28" s="1255" t="s">
        <v>71</v>
      </c>
      <c r="B28" s="1255"/>
      <c r="C28" s="762">
        <v>266</v>
      </c>
      <c r="D28" s="762">
        <v>396</v>
      </c>
      <c r="E28" s="762">
        <v>1771</v>
      </c>
      <c r="F28" s="762">
        <v>3011</v>
      </c>
      <c r="G28" s="762">
        <v>110</v>
      </c>
      <c r="H28" s="762">
        <v>466</v>
      </c>
      <c r="I28" s="762">
        <v>25</v>
      </c>
      <c r="J28" s="762">
        <v>38</v>
      </c>
      <c r="K28" s="762">
        <v>2811</v>
      </c>
      <c r="L28" s="762">
        <v>3344</v>
      </c>
      <c r="M28" s="762">
        <v>0</v>
      </c>
      <c r="N28" s="762">
        <v>0</v>
      </c>
      <c r="O28" s="1178" t="s">
        <v>671</v>
      </c>
      <c r="P28" s="1178"/>
      <c r="Q28" s="1255" t="s">
        <v>71</v>
      </c>
      <c r="R28" s="1255"/>
      <c r="S28" s="762">
        <v>16</v>
      </c>
      <c r="T28" s="762">
        <v>26</v>
      </c>
      <c r="U28" s="762">
        <v>40</v>
      </c>
      <c r="V28" s="762">
        <v>26</v>
      </c>
      <c r="W28" s="762">
        <v>1</v>
      </c>
      <c r="X28" s="762">
        <v>1</v>
      </c>
      <c r="Y28" s="762">
        <v>0</v>
      </c>
      <c r="Z28" s="762">
        <v>0</v>
      </c>
      <c r="AA28" s="763">
        <f t="shared" si="0"/>
        <v>5040</v>
      </c>
      <c r="AB28" s="763">
        <f t="shared" si="1"/>
        <v>7308</v>
      </c>
      <c r="AC28" s="763">
        <f t="shared" si="2"/>
        <v>12348</v>
      </c>
      <c r="AD28" s="181"/>
      <c r="AE28" s="181"/>
      <c r="AF28" s="181"/>
      <c r="AG28" s="181"/>
      <c r="AH28" s="181"/>
      <c r="AI28" s="181"/>
      <c r="AJ28" s="181"/>
      <c r="AK28" s="181"/>
      <c r="AL28" s="181"/>
      <c r="AM28" s="181"/>
      <c r="AN28" s="1178" t="s">
        <v>671</v>
      </c>
      <c r="AO28" s="1178"/>
    </row>
    <row r="29" spans="1:41" ht="18.75" customHeight="1" thickBot="1">
      <c r="A29" s="1368" t="s">
        <v>72</v>
      </c>
      <c r="B29" s="1368"/>
      <c r="C29" s="764">
        <v>295</v>
      </c>
      <c r="D29" s="764">
        <v>1470</v>
      </c>
      <c r="E29" s="764">
        <v>2959</v>
      </c>
      <c r="F29" s="764">
        <v>8071</v>
      </c>
      <c r="G29" s="764">
        <v>355</v>
      </c>
      <c r="H29" s="764">
        <v>1393</v>
      </c>
      <c r="I29" s="764">
        <v>127</v>
      </c>
      <c r="J29" s="764">
        <v>363</v>
      </c>
      <c r="K29" s="764">
        <v>1442</v>
      </c>
      <c r="L29" s="764">
        <v>2337</v>
      </c>
      <c r="M29" s="764">
        <v>300</v>
      </c>
      <c r="N29" s="764">
        <v>645</v>
      </c>
      <c r="O29" s="1267" t="s">
        <v>327</v>
      </c>
      <c r="P29" s="1267"/>
      <c r="Q29" s="1368" t="s">
        <v>72</v>
      </c>
      <c r="R29" s="1368"/>
      <c r="S29" s="764">
        <v>7</v>
      </c>
      <c r="T29" s="764">
        <v>33</v>
      </c>
      <c r="U29" s="764">
        <v>30</v>
      </c>
      <c r="V29" s="764">
        <v>16</v>
      </c>
      <c r="W29" s="764">
        <v>2</v>
      </c>
      <c r="X29" s="764">
        <v>1</v>
      </c>
      <c r="Y29" s="764">
        <v>82</v>
      </c>
      <c r="Z29" s="764">
        <v>485</v>
      </c>
      <c r="AA29" s="761">
        <f t="shared" si="0"/>
        <v>5599</v>
      </c>
      <c r="AB29" s="761">
        <f t="shared" si="1"/>
        <v>14814</v>
      </c>
      <c r="AC29" s="761">
        <f t="shared" si="2"/>
        <v>20413</v>
      </c>
      <c r="AD29" s="199"/>
      <c r="AE29" s="199"/>
      <c r="AF29" s="199"/>
      <c r="AG29" s="199"/>
      <c r="AH29" s="199"/>
      <c r="AI29" s="199"/>
      <c r="AJ29" s="199"/>
      <c r="AK29" s="199"/>
      <c r="AL29" s="199"/>
      <c r="AM29" s="199"/>
      <c r="AN29" s="1267" t="s">
        <v>327</v>
      </c>
      <c r="AO29" s="1267"/>
    </row>
    <row r="30" spans="1:41" ht="15" customHeight="1" thickBot="1">
      <c r="A30" s="1371" t="s">
        <v>32</v>
      </c>
      <c r="B30" s="1371"/>
      <c r="C30" s="765">
        <f>SUM(C10:C29)</f>
        <v>4517</v>
      </c>
      <c r="D30" s="765">
        <f t="shared" ref="D30:AC30" si="3">SUM(D10:D29)</f>
        <v>19403</v>
      </c>
      <c r="E30" s="765">
        <f t="shared" si="3"/>
        <v>43005</v>
      </c>
      <c r="F30" s="765">
        <f t="shared" si="3"/>
        <v>92301</v>
      </c>
      <c r="G30" s="765">
        <f t="shared" si="3"/>
        <v>4928</v>
      </c>
      <c r="H30" s="765">
        <f t="shared" si="3"/>
        <v>12225</v>
      </c>
      <c r="I30" s="765">
        <f t="shared" si="3"/>
        <v>1566</v>
      </c>
      <c r="J30" s="765">
        <f t="shared" si="3"/>
        <v>2782</v>
      </c>
      <c r="K30" s="765">
        <f t="shared" si="3"/>
        <v>31308</v>
      </c>
      <c r="L30" s="765">
        <f t="shared" si="3"/>
        <v>38182</v>
      </c>
      <c r="M30" s="765">
        <f t="shared" si="3"/>
        <v>5353</v>
      </c>
      <c r="N30" s="765">
        <f t="shared" si="3"/>
        <v>7287</v>
      </c>
      <c r="O30" s="1175" t="s">
        <v>169</v>
      </c>
      <c r="P30" s="1175"/>
      <c r="Q30" s="1371" t="s">
        <v>32</v>
      </c>
      <c r="R30" s="1371"/>
      <c r="S30" s="765">
        <f t="shared" si="3"/>
        <v>151</v>
      </c>
      <c r="T30" s="765">
        <f t="shared" si="3"/>
        <v>308</v>
      </c>
      <c r="U30" s="765">
        <f t="shared" si="3"/>
        <v>794</v>
      </c>
      <c r="V30" s="765">
        <f t="shared" si="3"/>
        <v>535</v>
      </c>
      <c r="W30" s="765">
        <f t="shared" si="3"/>
        <v>124</v>
      </c>
      <c r="X30" s="765">
        <f t="shared" si="3"/>
        <v>54</v>
      </c>
      <c r="Y30" s="765">
        <f t="shared" si="3"/>
        <v>1116</v>
      </c>
      <c r="Z30" s="765">
        <f t="shared" si="3"/>
        <v>3273</v>
      </c>
      <c r="AA30" s="765">
        <f t="shared" si="3"/>
        <v>92862</v>
      </c>
      <c r="AB30" s="765">
        <f t="shared" si="3"/>
        <v>176350</v>
      </c>
      <c r="AC30" s="765">
        <f t="shared" si="3"/>
        <v>269212</v>
      </c>
      <c r="AD30" s="473"/>
      <c r="AE30" s="473"/>
      <c r="AF30" s="473"/>
      <c r="AG30" s="473"/>
      <c r="AH30" s="473"/>
      <c r="AI30" s="473"/>
      <c r="AJ30" s="473"/>
      <c r="AK30" s="473"/>
      <c r="AL30" s="473"/>
      <c r="AM30" s="473"/>
      <c r="AN30" s="1175" t="s">
        <v>169</v>
      </c>
      <c r="AO30" s="1175"/>
    </row>
    <row r="31" spans="1:41" ht="16.5" thickTop="1">
      <c r="AN31" s="431"/>
      <c r="AO31" s="431"/>
    </row>
    <row r="32" spans="1:41" ht="15.75">
      <c r="AN32" s="431"/>
      <c r="AO32" s="431"/>
    </row>
  </sheetData>
  <protectedRanges>
    <protectedRange sqref="F20:N20" name="نطاق1"/>
  </protectedRanges>
  <mergeCells count="113">
    <mergeCell ref="A4:B9"/>
    <mergeCell ref="C4:D4"/>
    <mergeCell ref="E4:F4"/>
    <mergeCell ref="I4:J4"/>
    <mergeCell ref="C6:C8"/>
    <mergeCell ref="D6:D8"/>
    <mergeCell ref="A3:B3"/>
    <mergeCell ref="Q25:R25"/>
    <mergeCell ref="Q26:R26"/>
    <mergeCell ref="E6:E8"/>
    <mergeCell ref="F6:F8"/>
    <mergeCell ref="G6:G8"/>
    <mergeCell ref="H6:H8"/>
    <mergeCell ref="I6:I8"/>
    <mergeCell ref="C5:D5"/>
    <mergeCell ref="E5:F5"/>
    <mergeCell ref="I5:J5"/>
    <mergeCell ref="A22:B22"/>
    <mergeCell ref="A14:A19"/>
    <mergeCell ref="J6:J8"/>
    <mergeCell ref="K6:L6"/>
    <mergeCell ref="A24:B24"/>
    <mergeCell ref="K7:L7"/>
    <mergeCell ref="M7:N7"/>
    <mergeCell ref="AN24:AO24"/>
    <mergeCell ref="O23:P23"/>
    <mergeCell ref="O24:P24"/>
    <mergeCell ref="Q22:R22"/>
    <mergeCell ref="Q23:R23"/>
    <mergeCell ref="Q24:R24"/>
    <mergeCell ref="A2:P2"/>
    <mergeCell ref="A1:P1"/>
    <mergeCell ref="Q4:R9"/>
    <mergeCell ref="Q10:R10"/>
    <mergeCell ref="Q11:R11"/>
    <mergeCell ref="O13:P13"/>
    <mergeCell ref="P14:P19"/>
    <mergeCell ref="O20:P20"/>
    <mergeCell ref="O21:P21"/>
    <mergeCell ref="O3:P3"/>
    <mergeCell ref="O4:P9"/>
    <mergeCell ref="O10:P10"/>
    <mergeCell ref="O11:P11"/>
    <mergeCell ref="O12:P12"/>
    <mergeCell ref="A10:B10"/>
    <mergeCell ref="G4:H4"/>
    <mergeCell ref="G5:H5"/>
    <mergeCell ref="A21:B21"/>
    <mergeCell ref="AN21:AO21"/>
    <mergeCell ref="A11:B11"/>
    <mergeCell ref="AN11:AO11"/>
    <mergeCell ref="A12:B12"/>
    <mergeCell ref="AN12:AO12"/>
    <mergeCell ref="AN13:AO13"/>
    <mergeCell ref="AN22:AO22"/>
    <mergeCell ref="A23:B23"/>
    <mergeCell ref="AN23:AO23"/>
    <mergeCell ref="A13:B13"/>
    <mergeCell ref="AO14:AO19"/>
    <mergeCell ref="A20:B20"/>
    <mergeCell ref="AN20:AO20"/>
    <mergeCell ref="Q12:R12"/>
    <mergeCell ref="Q13:R13"/>
    <mergeCell ref="Q14:Q19"/>
    <mergeCell ref="Q20:R20"/>
    <mergeCell ref="Q21:R21"/>
    <mergeCell ref="O22:P22"/>
    <mergeCell ref="AN30:AO30"/>
    <mergeCell ref="A25:B25"/>
    <mergeCell ref="AN25:AO25"/>
    <mergeCell ref="A26:B26"/>
    <mergeCell ref="AN26:AO26"/>
    <mergeCell ref="A27:B27"/>
    <mergeCell ref="AN27:AO27"/>
    <mergeCell ref="A29:B29"/>
    <mergeCell ref="AN29:AO29"/>
    <mergeCell ref="O25:P25"/>
    <mergeCell ref="O26:P26"/>
    <mergeCell ref="O27:P27"/>
    <mergeCell ref="O28:P28"/>
    <mergeCell ref="O29:P29"/>
    <mergeCell ref="O30:P30"/>
    <mergeCell ref="A28:B28"/>
    <mergeCell ref="AN28:AO28"/>
    <mergeCell ref="Q30:R30"/>
    <mergeCell ref="A30:B30"/>
    <mergeCell ref="Q27:R27"/>
    <mergeCell ref="Q28:R28"/>
    <mergeCell ref="Q29:R29"/>
    <mergeCell ref="S7:T7"/>
    <mergeCell ref="U7:V7"/>
    <mergeCell ref="AN10:AO10"/>
    <mergeCell ref="AN3:AO3"/>
    <mergeCell ref="K4:N4"/>
    <mergeCell ref="S4:X4"/>
    <mergeCell ref="Y4:Z4"/>
    <mergeCell ref="AA4:AC4"/>
    <mergeCell ref="AN4:AO9"/>
    <mergeCell ref="K5:N5"/>
    <mergeCell ref="W6:X6"/>
    <mergeCell ref="S5:X5"/>
    <mergeCell ref="Y5:Z5"/>
    <mergeCell ref="AA5:AC5"/>
    <mergeCell ref="W7:X7"/>
    <mergeCell ref="Y6:Y8"/>
    <mergeCell ref="Q3:R3"/>
    <mergeCell ref="Z6:Z8"/>
    <mergeCell ref="AA6:AA8"/>
    <mergeCell ref="AB6:AB8"/>
    <mergeCell ref="AC6:AC8"/>
    <mergeCell ref="M6:N6"/>
    <mergeCell ref="S6:T6"/>
    <mergeCell ref="U6:V6"/>
  </mergeCells>
  <printOptions horizontalCentered="1"/>
  <pageMargins left="1" right="1" top="1" bottom="1" header="1" footer="1"/>
  <pageSetup paperSize="9" scale="80" firstPageNumber="57" orientation="landscape" useFirstPageNumber="1"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tabColor theme="9" tint="-0.499984740745262"/>
  </sheetPr>
  <dimension ref="A1:T119"/>
  <sheetViews>
    <sheetView rightToLeft="1" view="pageBreakPreview" zoomScale="75" zoomScaleSheetLayoutView="75" workbookViewId="0">
      <selection activeCell="O4" sqref="O4:R9"/>
    </sheetView>
  </sheetViews>
  <sheetFormatPr defaultRowHeight="12.75"/>
  <cols>
    <col min="1" max="1" width="5.5703125" style="121" customWidth="1"/>
    <col min="2" max="2" width="10.28515625" style="121" customWidth="1"/>
    <col min="3" max="14" width="9.5703125" style="121" customWidth="1"/>
    <col min="15" max="15" width="16.140625" style="121" customWidth="1"/>
    <col min="16" max="16" width="5.42578125" style="121" customWidth="1"/>
    <col min="17" max="16384" width="9.140625" style="121"/>
  </cols>
  <sheetData>
    <row r="1" spans="1:20" ht="35.25" customHeight="1">
      <c r="A1" s="1152" t="s">
        <v>1240</v>
      </c>
      <c r="B1" s="1152"/>
      <c r="C1" s="1152"/>
      <c r="D1" s="1152"/>
      <c r="E1" s="1152"/>
      <c r="F1" s="1152"/>
      <c r="G1" s="1152"/>
      <c r="H1" s="1152"/>
      <c r="I1" s="1152"/>
      <c r="J1" s="1152"/>
      <c r="K1" s="1152"/>
      <c r="L1" s="1152"/>
      <c r="M1" s="1152"/>
      <c r="N1" s="1152"/>
      <c r="O1" s="1152"/>
      <c r="P1" s="1152"/>
    </row>
    <row r="2" spans="1:20" ht="36" customHeight="1">
      <c r="A2" s="1193" t="s">
        <v>753</v>
      </c>
      <c r="B2" s="1193"/>
      <c r="C2" s="1193"/>
      <c r="D2" s="1193"/>
      <c r="E2" s="1193"/>
      <c r="F2" s="1193"/>
      <c r="G2" s="1193"/>
      <c r="H2" s="1193"/>
      <c r="I2" s="1193"/>
      <c r="J2" s="1193"/>
      <c r="K2" s="1193"/>
      <c r="L2" s="1193"/>
      <c r="M2" s="1193"/>
      <c r="N2" s="1193"/>
      <c r="O2" s="1193"/>
      <c r="P2" s="1193"/>
    </row>
    <row r="3" spans="1:20" ht="20.25" customHeight="1" thickBot="1">
      <c r="A3" s="1176" t="s">
        <v>1029</v>
      </c>
      <c r="B3" s="1176"/>
      <c r="C3" s="1176"/>
      <c r="D3" s="1176"/>
      <c r="E3" s="1176"/>
      <c r="F3" s="1176"/>
      <c r="G3" s="1176"/>
      <c r="H3" s="1176"/>
      <c r="I3" s="1176"/>
      <c r="J3" s="1176"/>
      <c r="K3" s="1176"/>
      <c r="L3" s="1176"/>
      <c r="M3" s="143"/>
      <c r="N3" s="143"/>
      <c r="O3" s="1154" t="s">
        <v>1030</v>
      </c>
      <c r="P3" s="1154"/>
      <c r="Q3" s="634"/>
      <c r="R3" s="634"/>
      <c r="S3" s="634"/>
      <c r="T3" s="634"/>
    </row>
    <row r="4" spans="1:20" ht="44.25" customHeight="1" thickTop="1">
      <c r="A4" s="1140" t="s">
        <v>40</v>
      </c>
      <c r="B4" s="1140"/>
      <c r="C4" s="1188" t="s">
        <v>699</v>
      </c>
      <c r="D4" s="1188"/>
      <c r="E4" s="1188"/>
      <c r="F4" s="1188" t="s">
        <v>429</v>
      </c>
      <c r="G4" s="1188"/>
      <c r="H4" s="1188"/>
      <c r="I4" s="1140" t="s">
        <v>700</v>
      </c>
      <c r="J4" s="1140"/>
      <c r="K4" s="1140"/>
      <c r="L4" s="1276" t="s">
        <v>1241</v>
      </c>
      <c r="M4" s="1276"/>
      <c r="N4" s="1276"/>
      <c r="O4" s="1164" t="s">
        <v>168</v>
      </c>
      <c r="P4" s="1164"/>
      <c r="Q4" s="634"/>
      <c r="R4" s="634"/>
      <c r="S4" s="634"/>
      <c r="T4" s="634"/>
    </row>
    <row r="5" spans="1:20" ht="48" customHeight="1">
      <c r="A5" s="1141"/>
      <c r="B5" s="1141"/>
      <c r="C5" s="1277" t="s">
        <v>701</v>
      </c>
      <c r="D5" s="1277"/>
      <c r="E5" s="1277"/>
      <c r="F5" s="1277" t="s">
        <v>430</v>
      </c>
      <c r="G5" s="1277"/>
      <c r="H5" s="1277"/>
      <c r="I5" s="1277" t="s">
        <v>702</v>
      </c>
      <c r="J5" s="1277"/>
      <c r="K5" s="1277"/>
      <c r="L5" s="1278" t="s">
        <v>433</v>
      </c>
      <c r="M5" s="1278"/>
      <c r="N5" s="1278"/>
      <c r="O5" s="1165"/>
      <c r="P5" s="1165"/>
      <c r="Q5" s="634"/>
      <c r="R5" s="634"/>
      <c r="S5" s="634"/>
      <c r="T5" s="634"/>
    </row>
    <row r="6" spans="1:20" ht="14.25" customHeight="1">
      <c r="A6" s="1141"/>
      <c r="B6" s="1141"/>
      <c r="C6" s="501" t="s">
        <v>102</v>
      </c>
      <c r="D6" s="501" t="s">
        <v>103</v>
      </c>
      <c r="E6" s="501" t="s">
        <v>35</v>
      </c>
      <c r="F6" s="501" t="s">
        <v>102</v>
      </c>
      <c r="G6" s="501" t="s">
        <v>103</v>
      </c>
      <c r="H6" s="501" t="s">
        <v>35</v>
      </c>
      <c r="I6" s="501" t="s">
        <v>102</v>
      </c>
      <c r="J6" s="501" t="s">
        <v>103</v>
      </c>
      <c r="K6" s="501" t="s">
        <v>35</v>
      </c>
      <c r="L6" s="501" t="s">
        <v>102</v>
      </c>
      <c r="M6" s="501" t="s">
        <v>103</v>
      </c>
      <c r="N6" s="501" t="s">
        <v>35</v>
      </c>
      <c r="O6" s="1165"/>
      <c r="P6" s="1165"/>
    </row>
    <row r="7" spans="1:20" ht="19.5" customHeight="1" thickBot="1">
      <c r="A7" s="1141"/>
      <c r="B7" s="1141"/>
      <c r="C7" s="501" t="s">
        <v>318</v>
      </c>
      <c r="D7" s="501" t="s">
        <v>319</v>
      </c>
      <c r="E7" s="501" t="s">
        <v>169</v>
      </c>
      <c r="F7" s="501" t="s">
        <v>318</v>
      </c>
      <c r="G7" s="501" t="s">
        <v>319</v>
      </c>
      <c r="H7" s="501" t="s">
        <v>169</v>
      </c>
      <c r="I7" s="501" t="s">
        <v>318</v>
      </c>
      <c r="J7" s="501" t="s">
        <v>319</v>
      </c>
      <c r="K7" s="501" t="s">
        <v>169</v>
      </c>
      <c r="L7" s="501" t="s">
        <v>318</v>
      </c>
      <c r="M7" s="501" t="s">
        <v>319</v>
      </c>
      <c r="N7" s="501" t="s">
        <v>169</v>
      </c>
      <c r="O7" s="1166"/>
      <c r="P7" s="1166"/>
    </row>
    <row r="8" spans="1:20" ht="22.5" customHeight="1">
      <c r="A8" s="1204" t="s">
        <v>52</v>
      </c>
      <c r="B8" s="1204"/>
      <c r="C8" s="330">
        <v>6704</v>
      </c>
      <c r="D8" s="330">
        <v>7293</v>
      </c>
      <c r="E8" s="330">
        <f>SUM(C8:D8)</f>
        <v>13997</v>
      </c>
      <c r="F8" s="330">
        <v>214</v>
      </c>
      <c r="G8" s="330">
        <v>627</v>
      </c>
      <c r="H8" s="330">
        <f>SUM(F8:G8)</f>
        <v>841</v>
      </c>
      <c r="I8" s="330">
        <f>F8+C8</f>
        <v>6918</v>
      </c>
      <c r="J8" s="330">
        <f>G8+D8</f>
        <v>7920</v>
      </c>
      <c r="K8" s="330">
        <f>SUM(I8:J8)</f>
        <v>14838</v>
      </c>
      <c r="L8" s="330">
        <v>1628</v>
      </c>
      <c r="M8" s="330">
        <v>1749</v>
      </c>
      <c r="N8" s="330">
        <f>SUM(L8:M8)</f>
        <v>3377</v>
      </c>
      <c r="O8" s="1374" t="s">
        <v>583</v>
      </c>
      <c r="P8" s="1374"/>
    </row>
    <row r="9" spans="1:20" ht="22.5" customHeight="1">
      <c r="A9" s="1170" t="s">
        <v>53</v>
      </c>
      <c r="B9" s="1170"/>
      <c r="C9" s="726">
        <v>4632</v>
      </c>
      <c r="D9" s="86">
        <v>7559</v>
      </c>
      <c r="E9" s="726">
        <f t="shared" ref="E9:E28" si="0">SUM(C9:D9)</f>
        <v>12191</v>
      </c>
      <c r="F9" s="726">
        <v>701</v>
      </c>
      <c r="G9" s="726">
        <v>954</v>
      </c>
      <c r="H9" s="726">
        <f t="shared" ref="H9:H28" si="1">SUM(F9:G9)</f>
        <v>1655</v>
      </c>
      <c r="I9" s="726">
        <f t="shared" ref="I9:J27" si="2">F9+C9</f>
        <v>5333</v>
      </c>
      <c r="J9" s="86">
        <f t="shared" si="2"/>
        <v>8513</v>
      </c>
      <c r="K9" s="726">
        <f t="shared" ref="K9:K27" si="3">SUM(I9:J9)</f>
        <v>13846</v>
      </c>
      <c r="L9" s="86">
        <v>1730</v>
      </c>
      <c r="M9" s="86">
        <v>2600</v>
      </c>
      <c r="N9" s="86">
        <f t="shared" ref="N9:N27" si="4">SUM(L9:M9)</f>
        <v>4330</v>
      </c>
      <c r="O9" s="1186" t="s">
        <v>284</v>
      </c>
      <c r="P9" s="1186"/>
    </row>
    <row r="10" spans="1:20" ht="22.5" customHeight="1">
      <c r="A10" s="1170" t="s">
        <v>54</v>
      </c>
      <c r="B10" s="1170"/>
      <c r="C10" s="86">
        <v>3563</v>
      </c>
      <c r="D10" s="86">
        <v>5871</v>
      </c>
      <c r="E10" s="86">
        <f t="shared" si="0"/>
        <v>9434</v>
      </c>
      <c r="F10" s="86">
        <v>128</v>
      </c>
      <c r="G10" s="86">
        <v>477</v>
      </c>
      <c r="H10" s="86">
        <f t="shared" si="1"/>
        <v>605</v>
      </c>
      <c r="I10" s="86">
        <f t="shared" si="2"/>
        <v>3691</v>
      </c>
      <c r="J10" s="86">
        <f t="shared" si="2"/>
        <v>6348</v>
      </c>
      <c r="K10" s="86">
        <f t="shared" si="3"/>
        <v>10039</v>
      </c>
      <c r="L10" s="86">
        <v>1331</v>
      </c>
      <c r="M10" s="86">
        <v>2233</v>
      </c>
      <c r="N10" s="86">
        <f t="shared" si="4"/>
        <v>3564</v>
      </c>
      <c r="O10" s="1187" t="s">
        <v>175</v>
      </c>
      <c r="P10" s="1187"/>
    </row>
    <row r="11" spans="1:20" ht="20.25" customHeight="1">
      <c r="A11" s="1170" t="s">
        <v>55</v>
      </c>
      <c r="B11" s="1170"/>
      <c r="C11" s="86">
        <v>6266</v>
      </c>
      <c r="D11" s="86">
        <v>10566</v>
      </c>
      <c r="E11" s="86">
        <f t="shared" si="0"/>
        <v>16832</v>
      </c>
      <c r="F11" s="86">
        <v>135</v>
      </c>
      <c r="G11" s="86">
        <v>666</v>
      </c>
      <c r="H11" s="86">
        <f t="shared" si="1"/>
        <v>801</v>
      </c>
      <c r="I11" s="86">
        <f t="shared" si="2"/>
        <v>6401</v>
      </c>
      <c r="J11" s="86">
        <f t="shared" si="2"/>
        <v>11232</v>
      </c>
      <c r="K11" s="86">
        <f t="shared" si="3"/>
        <v>17633</v>
      </c>
      <c r="L11" s="86">
        <v>2943</v>
      </c>
      <c r="M11" s="86">
        <v>4065</v>
      </c>
      <c r="N11" s="86">
        <f t="shared" si="4"/>
        <v>7008</v>
      </c>
      <c r="O11" s="1178" t="s">
        <v>676</v>
      </c>
      <c r="P11" s="1178"/>
    </row>
    <row r="12" spans="1:20" ht="20.25" customHeight="1">
      <c r="A12" s="1189" t="s">
        <v>283</v>
      </c>
      <c r="B12" s="746" t="s">
        <v>270</v>
      </c>
      <c r="C12" s="86">
        <v>1795</v>
      </c>
      <c r="D12" s="86">
        <v>8400</v>
      </c>
      <c r="E12" s="86">
        <f t="shared" si="0"/>
        <v>10195</v>
      </c>
      <c r="F12" s="86">
        <v>135</v>
      </c>
      <c r="G12" s="86">
        <v>830</v>
      </c>
      <c r="H12" s="86">
        <f t="shared" si="1"/>
        <v>965</v>
      </c>
      <c r="I12" s="86">
        <f t="shared" si="2"/>
        <v>1930</v>
      </c>
      <c r="J12" s="86">
        <f t="shared" si="2"/>
        <v>9230</v>
      </c>
      <c r="K12" s="86">
        <f t="shared" si="3"/>
        <v>11160</v>
      </c>
      <c r="L12" s="86">
        <v>965</v>
      </c>
      <c r="M12" s="86">
        <v>3624</v>
      </c>
      <c r="N12" s="86">
        <f t="shared" si="4"/>
        <v>4589</v>
      </c>
      <c r="O12" s="452" t="s">
        <v>288</v>
      </c>
      <c r="P12" s="1226" t="s">
        <v>167</v>
      </c>
    </row>
    <row r="13" spans="1:20" ht="20.25" customHeight="1">
      <c r="A13" s="1189"/>
      <c r="B13" s="746" t="s">
        <v>271</v>
      </c>
      <c r="C13" s="86">
        <v>2753</v>
      </c>
      <c r="D13" s="86">
        <v>9046</v>
      </c>
      <c r="E13" s="86">
        <f t="shared" si="0"/>
        <v>11799</v>
      </c>
      <c r="F13" s="86">
        <v>97</v>
      </c>
      <c r="G13" s="86">
        <v>939</v>
      </c>
      <c r="H13" s="86">
        <f t="shared" si="1"/>
        <v>1036</v>
      </c>
      <c r="I13" s="86">
        <f t="shared" si="2"/>
        <v>2850</v>
      </c>
      <c r="J13" s="86">
        <f t="shared" si="2"/>
        <v>9985</v>
      </c>
      <c r="K13" s="86">
        <f t="shared" si="3"/>
        <v>12835</v>
      </c>
      <c r="L13" s="86">
        <v>1110</v>
      </c>
      <c r="M13" s="86">
        <v>2724</v>
      </c>
      <c r="N13" s="86">
        <f t="shared" si="4"/>
        <v>3834</v>
      </c>
      <c r="O13" s="452" t="s">
        <v>289</v>
      </c>
      <c r="P13" s="1226"/>
    </row>
    <row r="14" spans="1:20" ht="20.25" customHeight="1">
      <c r="A14" s="1189"/>
      <c r="B14" s="746" t="s">
        <v>272</v>
      </c>
      <c r="C14" s="86">
        <v>2312</v>
      </c>
      <c r="D14" s="86">
        <v>4725</v>
      </c>
      <c r="E14" s="86">
        <f t="shared" si="0"/>
        <v>7037</v>
      </c>
      <c r="F14" s="86">
        <v>165</v>
      </c>
      <c r="G14" s="86">
        <v>611</v>
      </c>
      <c r="H14" s="86">
        <f t="shared" si="1"/>
        <v>776</v>
      </c>
      <c r="I14" s="86">
        <f t="shared" si="2"/>
        <v>2477</v>
      </c>
      <c r="J14" s="86">
        <f t="shared" si="2"/>
        <v>5336</v>
      </c>
      <c r="K14" s="86">
        <f t="shared" si="3"/>
        <v>7813</v>
      </c>
      <c r="L14" s="86">
        <v>1266</v>
      </c>
      <c r="M14" s="86">
        <v>2199</v>
      </c>
      <c r="N14" s="86">
        <f t="shared" si="4"/>
        <v>3465</v>
      </c>
      <c r="O14" s="452" t="s">
        <v>290</v>
      </c>
      <c r="P14" s="1226"/>
    </row>
    <row r="15" spans="1:20" ht="17.25" customHeight="1">
      <c r="A15" s="1189"/>
      <c r="B15" s="746" t="s">
        <v>267</v>
      </c>
      <c r="C15" s="86">
        <v>1888</v>
      </c>
      <c r="D15" s="86">
        <v>6996</v>
      </c>
      <c r="E15" s="86">
        <f t="shared" si="0"/>
        <v>8884</v>
      </c>
      <c r="F15" s="86">
        <v>128</v>
      </c>
      <c r="G15" s="86">
        <v>708</v>
      </c>
      <c r="H15" s="86">
        <f t="shared" si="1"/>
        <v>836</v>
      </c>
      <c r="I15" s="86">
        <f t="shared" si="2"/>
        <v>2016</v>
      </c>
      <c r="J15" s="86">
        <f t="shared" si="2"/>
        <v>7704</v>
      </c>
      <c r="K15" s="86">
        <f t="shared" si="3"/>
        <v>9720</v>
      </c>
      <c r="L15" s="86">
        <v>1146</v>
      </c>
      <c r="M15" s="86">
        <v>3491</v>
      </c>
      <c r="N15" s="86">
        <f t="shared" si="4"/>
        <v>4637</v>
      </c>
      <c r="O15" s="452" t="s">
        <v>291</v>
      </c>
      <c r="P15" s="1226"/>
    </row>
    <row r="16" spans="1:20" ht="20.25" customHeight="1">
      <c r="A16" s="1189"/>
      <c r="B16" s="746" t="s">
        <v>268</v>
      </c>
      <c r="C16" s="86">
        <v>2659</v>
      </c>
      <c r="D16" s="86">
        <v>9863</v>
      </c>
      <c r="E16" s="86">
        <f t="shared" si="0"/>
        <v>12522</v>
      </c>
      <c r="F16" s="86">
        <v>109</v>
      </c>
      <c r="G16" s="86">
        <v>926</v>
      </c>
      <c r="H16" s="86">
        <f t="shared" si="1"/>
        <v>1035</v>
      </c>
      <c r="I16" s="86">
        <f t="shared" si="2"/>
        <v>2768</v>
      </c>
      <c r="J16" s="86">
        <f t="shared" si="2"/>
        <v>10789</v>
      </c>
      <c r="K16" s="86">
        <f t="shared" si="3"/>
        <v>13557</v>
      </c>
      <c r="L16" s="86">
        <v>1582</v>
      </c>
      <c r="M16" s="86">
        <v>4988</v>
      </c>
      <c r="N16" s="86">
        <f t="shared" si="4"/>
        <v>6570</v>
      </c>
      <c r="O16" s="452" t="s">
        <v>292</v>
      </c>
      <c r="P16" s="1226"/>
    </row>
    <row r="17" spans="1:16" ht="20.25" customHeight="1">
      <c r="A17" s="1189"/>
      <c r="B17" s="746" t="s">
        <v>269</v>
      </c>
      <c r="C17" s="86">
        <v>2212</v>
      </c>
      <c r="D17" s="86">
        <v>5646</v>
      </c>
      <c r="E17" s="86">
        <f t="shared" si="0"/>
        <v>7858</v>
      </c>
      <c r="F17" s="86">
        <v>148</v>
      </c>
      <c r="G17" s="86">
        <v>590</v>
      </c>
      <c r="H17" s="86">
        <f t="shared" si="1"/>
        <v>738</v>
      </c>
      <c r="I17" s="86">
        <f t="shared" si="2"/>
        <v>2360</v>
      </c>
      <c r="J17" s="86">
        <f t="shared" si="2"/>
        <v>6236</v>
      </c>
      <c r="K17" s="86">
        <f t="shared" si="3"/>
        <v>8596</v>
      </c>
      <c r="L17" s="86">
        <v>1520</v>
      </c>
      <c r="M17" s="86">
        <v>3227</v>
      </c>
      <c r="N17" s="86">
        <f t="shared" si="4"/>
        <v>4747</v>
      </c>
      <c r="O17" s="452" t="s">
        <v>293</v>
      </c>
      <c r="P17" s="1226"/>
    </row>
    <row r="18" spans="1:16" ht="20.25" customHeight="1">
      <c r="A18" s="1170" t="s">
        <v>63</v>
      </c>
      <c r="B18" s="1170"/>
      <c r="C18" s="86">
        <v>6979</v>
      </c>
      <c r="D18" s="86">
        <v>8910</v>
      </c>
      <c r="E18" s="86">
        <f t="shared" si="0"/>
        <v>15889</v>
      </c>
      <c r="F18" s="86">
        <v>520</v>
      </c>
      <c r="G18" s="86">
        <v>1757</v>
      </c>
      <c r="H18" s="86">
        <f t="shared" si="1"/>
        <v>2277</v>
      </c>
      <c r="I18" s="86">
        <f t="shared" si="2"/>
        <v>7499</v>
      </c>
      <c r="J18" s="86">
        <f t="shared" si="2"/>
        <v>10667</v>
      </c>
      <c r="K18" s="86">
        <f t="shared" si="3"/>
        <v>18166</v>
      </c>
      <c r="L18" s="86">
        <v>2460</v>
      </c>
      <c r="M18" s="86">
        <v>2660</v>
      </c>
      <c r="N18" s="86">
        <f t="shared" si="4"/>
        <v>5120</v>
      </c>
      <c r="O18" s="1187" t="s">
        <v>281</v>
      </c>
      <c r="P18" s="1187"/>
    </row>
    <row r="19" spans="1:16" ht="20.25" customHeight="1">
      <c r="A19" s="1170" t="s">
        <v>64</v>
      </c>
      <c r="B19" s="1170"/>
      <c r="C19" s="86">
        <v>5902</v>
      </c>
      <c r="D19" s="86">
        <v>10640</v>
      </c>
      <c r="E19" s="86">
        <f t="shared" si="0"/>
        <v>16542</v>
      </c>
      <c r="F19" s="86">
        <v>174</v>
      </c>
      <c r="G19" s="86">
        <v>783</v>
      </c>
      <c r="H19" s="86">
        <f t="shared" si="1"/>
        <v>957</v>
      </c>
      <c r="I19" s="86">
        <f t="shared" si="2"/>
        <v>6076</v>
      </c>
      <c r="J19" s="86">
        <f t="shared" si="2"/>
        <v>11423</v>
      </c>
      <c r="K19" s="86">
        <f t="shared" si="3"/>
        <v>17499</v>
      </c>
      <c r="L19" s="86">
        <v>1522</v>
      </c>
      <c r="M19" s="86">
        <v>2024</v>
      </c>
      <c r="N19" s="86">
        <f t="shared" si="4"/>
        <v>3546</v>
      </c>
      <c r="O19" s="1187" t="s">
        <v>177</v>
      </c>
      <c r="P19" s="1187"/>
    </row>
    <row r="20" spans="1:16" ht="20.25" customHeight="1">
      <c r="A20" s="1170" t="s">
        <v>65</v>
      </c>
      <c r="B20" s="1170"/>
      <c r="C20" s="86">
        <v>3922</v>
      </c>
      <c r="D20" s="86">
        <v>7291</v>
      </c>
      <c r="E20" s="86">
        <f t="shared" si="0"/>
        <v>11213</v>
      </c>
      <c r="F20" s="86">
        <v>189</v>
      </c>
      <c r="G20" s="86">
        <v>601</v>
      </c>
      <c r="H20" s="86">
        <f t="shared" si="1"/>
        <v>790</v>
      </c>
      <c r="I20" s="86">
        <f t="shared" si="2"/>
        <v>4111</v>
      </c>
      <c r="J20" s="86">
        <f t="shared" si="2"/>
        <v>7892</v>
      </c>
      <c r="K20" s="86">
        <f t="shared" si="3"/>
        <v>12003</v>
      </c>
      <c r="L20" s="86">
        <v>1555</v>
      </c>
      <c r="M20" s="86">
        <v>2696</v>
      </c>
      <c r="N20" s="86">
        <f t="shared" si="4"/>
        <v>4251</v>
      </c>
      <c r="O20" s="1187" t="s">
        <v>178</v>
      </c>
      <c r="P20" s="1187"/>
    </row>
    <row r="21" spans="1:16" ht="20.25" customHeight="1">
      <c r="A21" s="1170" t="s">
        <v>66</v>
      </c>
      <c r="B21" s="1170"/>
      <c r="C21" s="726">
        <v>4179</v>
      </c>
      <c r="D21" s="726">
        <v>7019</v>
      </c>
      <c r="E21" s="726">
        <f t="shared" si="0"/>
        <v>11198</v>
      </c>
      <c r="F21" s="726">
        <v>210</v>
      </c>
      <c r="G21" s="726">
        <v>525</v>
      </c>
      <c r="H21" s="726">
        <f t="shared" si="1"/>
        <v>735</v>
      </c>
      <c r="I21" s="726">
        <f t="shared" si="2"/>
        <v>4389</v>
      </c>
      <c r="J21" s="726">
        <f t="shared" si="2"/>
        <v>7544</v>
      </c>
      <c r="K21" s="726">
        <f t="shared" si="3"/>
        <v>11933</v>
      </c>
      <c r="L21" s="86">
        <v>902</v>
      </c>
      <c r="M21" s="86">
        <v>1232</v>
      </c>
      <c r="N21" s="86">
        <f t="shared" si="4"/>
        <v>2134</v>
      </c>
      <c r="O21" s="1187" t="s">
        <v>285</v>
      </c>
      <c r="P21" s="1187"/>
    </row>
    <row r="22" spans="1:16" ht="20.25" customHeight="1">
      <c r="A22" s="1170" t="s">
        <v>133</v>
      </c>
      <c r="B22" s="1170"/>
      <c r="C22" s="86">
        <v>4784</v>
      </c>
      <c r="D22" s="86">
        <v>7228</v>
      </c>
      <c r="E22" s="86">
        <f t="shared" si="0"/>
        <v>12012</v>
      </c>
      <c r="F22" s="86">
        <v>275</v>
      </c>
      <c r="G22" s="86">
        <v>929</v>
      </c>
      <c r="H22" s="86">
        <f t="shared" si="1"/>
        <v>1204</v>
      </c>
      <c r="I22" s="86">
        <f t="shared" si="2"/>
        <v>5059</v>
      </c>
      <c r="J22" s="86">
        <f t="shared" si="2"/>
        <v>8157</v>
      </c>
      <c r="K22" s="86">
        <f t="shared" si="3"/>
        <v>13216</v>
      </c>
      <c r="L22" s="86">
        <v>1324</v>
      </c>
      <c r="M22" s="86">
        <v>1683</v>
      </c>
      <c r="N22" s="86">
        <f t="shared" si="4"/>
        <v>3007</v>
      </c>
      <c r="O22" s="1178" t="s">
        <v>853</v>
      </c>
      <c r="P22" s="1178"/>
    </row>
    <row r="23" spans="1:16" ht="20.25" customHeight="1">
      <c r="A23" s="1170" t="s">
        <v>68</v>
      </c>
      <c r="B23" s="1170"/>
      <c r="C23" s="86">
        <v>2835</v>
      </c>
      <c r="D23" s="86">
        <v>4171</v>
      </c>
      <c r="E23" s="86">
        <f t="shared" si="0"/>
        <v>7006</v>
      </c>
      <c r="F23" s="86">
        <v>276</v>
      </c>
      <c r="G23" s="86">
        <v>759</v>
      </c>
      <c r="H23" s="86">
        <f t="shared" si="1"/>
        <v>1035</v>
      </c>
      <c r="I23" s="86">
        <f t="shared" si="2"/>
        <v>3111</v>
      </c>
      <c r="J23" s="86">
        <f t="shared" si="2"/>
        <v>4930</v>
      </c>
      <c r="K23" s="86">
        <f t="shared" si="3"/>
        <v>8041</v>
      </c>
      <c r="L23" s="86">
        <v>784</v>
      </c>
      <c r="M23" s="86">
        <v>763</v>
      </c>
      <c r="N23" s="86">
        <f t="shared" si="4"/>
        <v>1547</v>
      </c>
      <c r="O23" s="1178" t="s">
        <v>287</v>
      </c>
      <c r="P23" s="1178"/>
    </row>
    <row r="24" spans="1:16" ht="20.25" customHeight="1">
      <c r="A24" s="1170" t="s">
        <v>69</v>
      </c>
      <c r="B24" s="1170"/>
      <c r="C24" s="86">
        <v>5386</v>
      </c>
      <c r="D24" s="86">
        <v>7608</v>
      </c>
      <c r="E24" s="86">
        <f t="shared" si="0"/>
        <v>12994</v>
      </c>
      <c r="F24" s="86">
        <v>181</v>
      </c>
      <c r="G24" s="86">
        <v>484</v>
      </c>
      <c r="H24" s="86">
        <f t="shared" si="1"/>
        <v>665</v>
      </c>
      <c r="I24" s="86">
        <f t="shared" si="2"/>
        <v>5567</v>
      </c>
      <c r="J24" s="86">
        <f t="shared" si="2"/>
        <v>8092</v>
      </c>
      <c r="K24" s="86">
        <f t="shared" si="3"/>
        <v>13659</v>
      </c>
      <c r="L24" s="86">
        <v>2219</v>
      </c>
      <c r="M24" s="86">
        <v>2856</v>
      </c>
      <c r="N24" s="86">
        <f t="shared" si="4"/>
        <v>5075</v>
      </c>
      <c r="O24" s="1178" t="s">
        <v>182</v>
      </c>
      <c r="P24" s="1178"/>
    </row>
    <row r="25" spans="1:16" ht="20.25" customHeight="1">
      <c r="A25" s="1170" t="s">
        <v>70</v>
      </c>
      <c r="B25" s="1170"/>
      <c r="C25" s="86">
        <v>9363</v>
      </c>
      <c r="D25" s="86">
        <v>11465</v>
      </c>
      <c r="E25" s="86">
        <f t="shared" si="0"/>
        <v>20828</v>
      </c>
      <c r="F25" s="86">
        <v>304</v>
      </c>
      <c r="G25" s="86">
        <v>765</v>
      </c>
      <c r="H25" s="86">
        <f t="shared" si="1"/>
        <v>1069</v>
      </c>
      <c r="I25" s="86">
        <f t="shared" si="2"/>
        <v>9667</v>
      </c>
      <c r="J25" s="86">
        <f t="shared" si="2"/>
        <v>12230</v>
      </c>
      <c r="K25" s="86">
        <f t="shared" si="3"/>
        <v>21897</v>
      </c>
      <c r="L25" s="86">
        <v>2487</v>
      </c>
      <c r="M25" s="86">
        <v>2490</v>
      </c>
      <c r="N25" s="86">
        <f t="shared" si="4"/>
        <v>4977</v>
      </c>
      <c r="O25" s="1178" t="s">
        <v>183</v>
      </c>
      <c r="P25" s="1178"/>
    </row>
    <row r="26" spans="1:16" ht="20.25" customHeight="1">
      <c r="A26" s="1170" t="s">
        <v>71</v>
      </c>
      <c r="B26" s="1170"/>
      <c r="C26" s="86">
        <v>4860</v>
      </c>
      <c r="D26" s="86">
        <v>6639</v>
      </c>
      <c r="E26" s="86">
        <f t="shared" si="0"/>
        <v>11499</v>
      </c>
      <c r="F26" s="86">
        <v>180</v>
      </c>
      <c r="G26" s="86">
        <v>669</v>
      </c>
      <c r="H26" s="86">
        <f t="shared" si="1"/>
        <v>849</v>
      </c>
      <c r="I26" s="86">
        <f t="shared" si="2"/>
        <v>5040</v>
      </c>
      <c r="J26" s="86">
        <f t="shared" si="2"/>
        <v>7308</v>
      </c>
      <c r="K26" s="86">
        <f t="shared" si="3"/>
        <v>12348</v>
      </c>
      <c r="L26" s="86">
        <v>1541</v>
      </c>
      <c r="M26" s="86">
        <v>1741</v>
      </c>
      <c r="N26" s="86">
        <f t="shared" si="4"/>
        <v>3282</v>
      </c>
      <c r="O26" s="1178" t="s">
        <v>671</v>
      </c>
      <c r="P26" s="1178"/>
    </row>
    <row r="27" spans="1:16" ht="20.25" customHeight="1" thickBot="1">
      <c r="A27" s="1191" t="s">
        <v>72</v>
      </c>
      <c r="B27" s="1191"/>
      <c r="C27" s="635">
        <v>5459</v>
      </c>
      <c r="D27" s="635">
        <v>13855</v>
      </c>
      <c r="E27" s="635">
        <f t="shared" si="0"/>
        <v>19314</v>
      </c>
      <c r="F27" s="635">
        <v>140</v>
      </c>
      <c r="G27" s="635">
        <v>959</v>
      </c>
      <c r="H27" s="635">
        <f t="shared" si="1"/>
        <v>1099</v>
      </c>
      <c r="I27" s="635">
        <f t="shared" si="2"/>
        <v>5599</v>
      </c>
      <c r="J27" s="635">
        <f t="shared" si="2"/>
        <v>14814</v>
      </c>
      <c r="K27" s="635">
        <f t="shared" si="3"/>
        <v>20413</v>
      </c>
      <c r="L27" s="635">
        <v>802</v>
      </c>
      <c r="M27" s="635">
        <v>2005</v>
      </c>
      <c r="N27" s="635">
        <f t="shared" si="4"/>
        <v>2807</v>
      </c>
      <c r="O27" s="1267" t="s">
        <v>327</v>
      </c>
      <c r="P27" s="1267"/>
    </row>
    <row r="28" spans="1:16" ht="20.25" customHeight="1" thickBot="1">
      <c r="A28" s="1174" t="s">
        <v>32</v>
      </c>
      <c r="B28" s="1174"/>
      <c r="C28" s="203">
        <f>SUM(C8:C27)</f>
        <v>88453</v>
      </c>
      <c r="D28" s="203">
        <f t="shared" ref="D28:M28" si="5">SUM(D8:D27)</f>
        <v>160791</v>
      </c>
      <c r="E28" s="203">
        <f t="shared" si="0"/>
        <v>249244</v>
      </c>
      <c r="F28" s="203">
        <f t="shared" si="5"/>
        <v>4409</v>
      </c>
      <c r="G28" s="203">
        <f t="shared" si="5"/>
        <v>15559</v>
      </c>
      <c r="H28" s="203">
        <f t="shared" si="1"/>
        <v>19968</v>
      </c>
      <c r="I28" s="203">
        <f t="shared" si="5"/>
        <v>92862</v>
      </c>
      <c r="J28" s="203">
        <f t="shared" si="5"/>
        <v>176350</v>
      </c>
      <c r="K28" s="203">
        <f t="shared" si="5"/>
        <v>269212</v>
      </c>
      <c r="L28" s="203">
        <f t="shared" si="5"/>
        <v>30817</v>
      </c>
      <c r="M28" s="203">
        <f t="shared" si="5"/>
        <v>51050</v>
      </c>
      <c r="N28" s="203">
        <f>SUM(L28:M28)</f>
        <v>81867</v>
      </c>
      <c r="O28" s="1190" t="s">
        <v>169</v>
      </c>
      <c r="P28" s="1190"/>
    </row>
    <row r="29" spans="1:16" ht="13.5" thickTop="1">
      <c r="O29" s="331"/>
      <c r="P29" s="331"/>
    </row>
    <row r="30" spans="1:16">
      <c r="O30" s="331"/>
      <c r="P30" s="331"/>
    </row>
    <row r="31" spans="1:16">
      <c r="O31" s="331"/>
      <c r="P31" s="331"/>
    </row>
    <row r="32" spans="1:16">
      <c r="O32" s="331"/>
      <c r="P32" s="331"/>
    </row>
    <row r="33" spans="15:16">
      <c r="O33" s="331"/>
      <c r="P33" s="331"/>
    </row>
    <row r="34" spans="15:16">
      <c r="O34" s="331"/>
      <c r="P34" s="331"/>
    </row>
    <row r="35" spans="15:16">
      <c r="O35" s="331"/>
      <c r="P35" s="331"/>
    </row>
    <row r="36" spans="15:16">
      <c r="O36" s="331"/>
      <c r="P36" s="331"/>
    </row>
    <row r="37" spans="15:16">
      <c r="O37" s="331"/>
      <c r="P37" s="331"/>
    </row>
    <row r="38" spans="15:16">
      <c r="O38" s="331"/>
      <c r="P38" s="331"/>
    </row>
    <row r="39" spans="15:16">
      <c r="O39" s="331"/>
      <c r="P39" s="331"/>
    </row>
    <row r="40" spans="15:16">
      <c r="O40" s="331"/>
      <c r="P40" s="331"/>
    </row>
    <row r="41" spans="15:16">
      <c r="O41" s="331"/>
      <c r="P41" s="331"/>
    </row>
    <row r="42" spans="15:16">
      <c r="O42" s="331"/>
      <c r="P42" s="331"/>
    </row>
    <row r="43" spans="15:16">
      <c r="O43" s="331"/>
      <c r="P43" s="331"/>
    </row>
    <row r="44" spans="15:16">
      <c r="O44" s="331"/>
      <c r="P44" s="331"/>
    </row>
    <row r="45" spans="15:16">
      <c r="O45" s="331"/>
      <c r="P45" s="331"/>
    </row>
    <row r="46" spans="15:16">
      <c r="O46" s="331"/>
      <c r="P46" s="331"/>
    </row>
    <row r="47" spans="15:16">
      <c r="O47" s="331"/>
      <c r="P47" s="331"/>
    </row>
    <row r="48" spans="15:16">
      <c r="O48" s="331"/>
      <c r="P48" s="331"/>
    </row>
    <row r="49" spans="15:16">
      <c r="O49" s="331"/>
      <c r="P49" s="331"/>
    </row>
    <row r="50" spans="15:16">
      <c r="O50" s="331"/>
      <c r="P50" s="331"/>
    </row>
    <row r="51" spans="15:16">
      <c r="O51" s="331"/>
      <c r="P51" s="331"/>
    </row>
    <row r="52" spans="15:16">
      <c r="O52" s="331"/>
      <c r="P52" s="331"/>
    </row>
    <row r="53" spans="15:16">
      <c r="O53" s="331"/>
      <c r="P53" s="331"/>
    </row>
    <row r="54" spans="15:16">
      <c r="O54" s="331"/>
      <c r="P54" s="331"/>
    </row>
    <row r="55" spans="15:16">
      <c r="O55" s="331"/>
      <c r="P55" s="331"/>
    </row>
    <row r="56" spans="15:16">
      <c r="O56" s="331"/>
      <c r="P56" s="331"/>
    </row>
    <row r="57" spans="15:16">
      <c r="O57" s="331"/>
      <c r="P57" s="331"/>
    </row>
    <row r="58" spans="15:16">
      <c r="O58" s="331"/>
      <c r="P58" s="331"/>
    </row>
    <row r="59" spans="15:16">
      <c r="O59" s="331"/>
      <c r="P59" s="331"/>
    </row>
    <row r="60" spans="15:16">
      <c r="O60" s="331"/>
      <c r="P60" s="331"/>
    </row>
    <row r="61" spans="15:16">
      <c r="O61" s="331"/>
      <c r="P61" s="331"/>
    </row>
    <row r="62" spans="15:16">
      <c r="O62" s="331"/>
      <c r="P62" s="331"/>
    </row>
    <row r="63" spans="15:16">
      <c r="O63" s="331"/>
      <c r="P63" s="331"/>
    </row>
    <row r="64" spans="15:16">
      <c r="O64" s="331"/>
      <c r="P64" s="331"/>
    </row>
    <row r="65" spans="15:16">
      <c r="O65" s="331"/>
      <c r="P65" s="331"/>
    </row>
    <row r="66" spans="15:16">
      <c r="O66" s="331"/>
      <c r="P66" s="331"/>
    </row>
    <row r="67" spans="15:16">
      <c r="O67" s="331"/>
      <c r="P67" s="331"/>
    </row>
    <row r="68" spans="15:16">
      <c r="O68" s="331"/>
      <c r="P68" s="331"/>
    </row>
    <row r="69" spans="15:16">
      <c r="O69" s="331"/>
      <c r="P69" s="331"/>
    </row>
    <row r="70" spans="15:16">
      <c r="O70" s="331"/>
      <c r="P70" s="331"/>
    </row>
    <row r="71" spans="15:16">
      <c r="O71" s="331"/>
      <c r="P71" s="331"/>
    </row>
    <row r="72" spans="15:16">
      <c r="O72" s="331"/>
      <c r="P72" s="331"/>
    </row>
    <row r="73" spans="15:16">
      <c r="O73" s="331"/>
      <c r="P73" s="331"/>
    </row>
    <row r="74" spans="15:16">
      <c r="O74" s="331"/>
      <c r="P74" s="331"/>
    </row>
    <row r="75" spans="15:16">
      <c r="O75" s="331"/>
      <c r="P75" s="331"/>
    </row>
    <row r="76" spans="15:16">
      <c r="O76" s="331"/>
      <c r="P76" s="331"/>
    </row>
    <row r="77" spans="15:16">
      <c r="O77" s="331"/>
      <c r="P77" s="331"/>
    </row>
    <row r="78" spans="15:16">
      <c r="O78" s="331"/>
      <c r="P78" s="331"/>
    </row>
    <row r="116" spans="12:14">
      <c r="L116" s="167"/>
      <c r="M116" s="167"/>
      <c r="N116" s="167"/>
    </row>
    <row r="117" spans="12:14">
      <c r="L117" s="167"/>
      <c r="M117" s="167"/>
      <c r="N117" s="167"/>
    </row>
    <row r="118" spans="12:14">
      <c r="L118" s="167"/>
      <c r="M118" s="167"/>
      <c r="N118" s="167"/>
    </row>
    <row r="119" spans="12:14">
      <c r="L119" s="167"/>
      <c r="M119" s="167"/>
      <c r="N119" s="167"/>
    </row>
  </sheetData>
  <mergeCells count="46">
    <mergeCell ref="A1:P1"/>
    <mergeCell ref="A2:P2"/>
    <mergeCell ref="A3:L3"/>
    <mergeCell ref="O3:P3"/>
    <mergeCell ref="A4:B7"/>
    <mergeCell ref="C4:E4"/>
    <mergeCell ref="F4:H4"/>
    <mergeCell ref="I4:K4"/>
    <mergeCell ref="L4:N4"/>
    <mergeCell ref="O4:P7"/>
    <mergeCell ref="C5:E5"/>
    <mergeCell ref="F5:H5"/>
    <mergeCell ref="I5:K5"/>
    <mergeCell ref="L5:N5"/>
    <mergeCell ref="A22:B22"/>
    <mergeCell ref="O22:P22"/>
    <mergeCell ref="A11:B11"/>
    <mergeCell ref="O11:P11"/>
    <mergeCell ref="A12:A17"/>
    <mergeCell ref="P12:P17"/>
    <mergeCell ref="A18:B18"/>
    <mergeCell ref="O18:P18"/>
    <mergeCell ref="A23:B23"/>
    <mergeCell ref="O23:P23"/>
    <mergeCell ref="A24:B24"/>
    <mergeCell ref="O24:P24"/>
    <mergeCell ref="A25:B25"/>
    <mergeCell ref="O25:P25"/>
    <mergeCell ref="A26:B26"/>
    <mergeCell ref="O26:P26"/>
    <mergeCell ref="A27:B27"/>
    <mergeCell ref="O27:P27"/>
    <mergeCell ref="A28:B28"/>
    <mergeCell ref="O28:P28"/>
    <mergeCell ref="A9:B9"/>
    <mergeCell ref="A10:B10"/>
    <mergeCell ref="O8:P8"/>
    <mergeCell ref="O9:P9"/>
    <mergeCell ref="A21:B21"/>
    <mergeCell ref="O21:P21"/>
    <mergeCell ref="A19:B19"/>
    <mergeCell ref="O19:P19"/>
    <mergeCell ref="A20:B20"/>
    <mergeCell ref="O20:P20"/>
    <mergeCell ref="O10:P10"/>
    <mergeCell ref="A8:B8"/>
  </mergeCells>
  <printOptions horizontalCentered="1"/>
  <pageMargins left="1.5" right="1.5" top="1" bottom="1" header="1" footer="1"/>
  <pageSetup paperSize="9" scale="70" firstPageNumber="58" orientation="landscape" useFirstPageNumber="1" verticalDpi="12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tabColor theme="9" tint="-0.499984740745262"/>
  </sheetPr>
  <dimension ref="A1:AN126"/>
  <sheetViews>
    <sheetView rightToLeft="1" view="pageBreakPreview" zoomScale="75" zoomScaleSheetLayoutView="75" workbookViewId="0">
      <selection activeCell="O4" sqref="O4:R9"/>
    </sheetView>
  </sheetViews>
  <sheetFormatPr defaultRowHeight="12.75"/>
  <cols>
    <col min="1" max="1" width="5.28515625" style="121" customWidth="1"/>
    <col min="2" max="2" width="11.85546875" style="121" customWidth="1"/>
    <col min="3" max="14" width="9.85546875" style="121" customWidth="1"/>
    <col min="15" max="15" width="16.5703125" style="121" customWidth="1"/>
    <col min="16" max="16" width="4.28515625" style="121" customWidth="1"/>
    <col min="17" max="17" width="5.7109375" style="121" customWidth="1"/>
    <col min="18" max="18" width="13" style="121" customWidth="1"/>
    <col min="19" max="27" width="11.7109375" style="121" customWidth="1"/>
    <col min="28" max="28" width="11" style="121" customWidth="1"/>
    <col min="29" max="29" width="15.140625" style="121" customWidth="1"/>
    <col min="30" max="30" width="4.28515625" style="121" customWidth="1"/>
    <col min="31" max="16384" width="9.140625" style="121"/>
  </cols>
  <sheetData>
    <row r="1" spans="1:40" ht="24.75" customHeight="1">
      <c r="A1" s="1205" t="s">
        <v>1242</v>
      </c>
      <c r="B1" s="1205"/>
      <c r="C1" s="1205"/>
      <c r="D1" s="1205"/>
      <c r="E1" s="1205"/>
      <c r="F1" s="1205"/>
      <c r="G1" s="1205"/>
      <c r="H1" s="1205"/>
      <c r="I1" s="1205"/>
      <c r="J1" s="1205"/>
      <c r="K1" s="1205"/>
      <c r="L1" s="1205"/>
      <c r="M1" s="1205"/>
      <c r="N1" s="1205"/>
      <c r="O1" s="1205"/>
      <c r="P1" s="1205"/>
      <c r="Q1" s="115"/>
      <c r="R1" s="115"/>
      <c r="S1" s="115"/>
      <c r="T1" s="115"/>
      <c r="U1" s="115"/>
      <c r="V1" s="115"/>
      <c r="W1" s="115"/>
      <c r="X1" s="115"/>
      <c r="Y1" s="115"/>
      <c r="Z1" s="115"/>
      <c r="AA1" s="115"/>
      <c r="AB1" s="115"/>
      <c r="AC1" s="115"/>
      <c r="AD1" s="115"/>
      <c r="AE1" s="259"/>
      <c r="AF1" s="259"/>
      <c r="AG1" s="259"/>
      <c r="AH1" s="259"/>
    </row>
    <row r="2" spans="1:40" ht="22.5" customHeight="1">
      <c r="A2" s="1206" t="s">
        <v>755</v>
      </c>
      <c r="B2" s="1206"/>
      <c r="C2" s="1206"/>
      <c r="D2" s="1206"/>
      <c r="E2" s="1206"/>
      <c r="F2" s="1206"/>
      <c r="G2" s="1206"/>
      <c r="H2" s="1206"/>
      <c r="I2" s="1206"/>
      <c r="J2" s="1206"/>
      <c r="K2" s="1206"/>
      <c r="L2" s="1206"/>
      <c r="M2" s="1206"/>
      <c r="N2" s="1206"/>
      <c r="O2" s="1206"/>
      <c r="P2" s="1206"/>
      <c r="Q2" s="115"/>
      <c r="R2" s="115"/>
      <c r="S2" s="115"/>
      <c r="T2" s="115"/>
      <c r="U2" s="115"/>
      <c r="V2" s="115"/>
      <c r="W2" s="115"/>
      <c r="X2" s="115"/>
      <c r="Y2" s="115"/>
      <c r="Z2" s="115"/>
      <c r="AA2" s="115"/>
      <c r="AB2" s="115"/>
      <c r="AC2" s="115"/>
      <c r="AD2" s="115"/>
      <c r="AE2" s="259"/>
      <c r="AF2" s="259"/>
      <c r="AG2" s="259"/>
      <c r="AH2" s="259"/>
    </row>
    <row r="3" spans="1:40" ht="23.25" customHeight="1" thickBot="1">
      <c r="A3" s="1176" t="s">
        <v>1031</v>
      </c>
      <c r="B3" s="1176"/>
      <c r="C3" s="158"/>
      <c r="D3" s="143"/>
      <c r="E3" s="143"/>
      <c r="F3" s="143"/>
      <c r="G3" s="143"/>
      <c r="H3" s="143"/>
      <c r="I3" s="143"/>
      <c r="J3" s="143"/>
      <c r="K3" s="143"/>
      <c r="L3" s="143"/>
      <c r="M3" s="143"/>
      <c r="N3" s="143"/>
      <c r="O3" s="1154" t="s">
        <v>1032</v>
      </c>
      <c r="P3" s="1154"/>
      <c r="Q3" s="1176" t="s">
        <v>1033</v>
      </c>
      <c r="R3" s="1176"/>
      <c r="S3" s="143"/>
      <c r="T3" s="173"/>
      <c r="U3" s="173"/>
      <c r="V3" s="260"/>
      <c r="W3" s="260"/>
      <c r="X3" s="260"/>
      <c r="Y3" s="260"/>
      <c r="Z3" s="260"/>
      <c r="AA3" s="260"/>
      <c r="AB3" s="1154" t="s">
        <v>1034</v>
      </c>
      <c r="AC3" s="1154"/>
      <c r="AD3" s="1154"/>
      <c r="AE3" s="182"/>
      <c r="AF3" s="182"/>
      <c r="AG3" s="182"/>
      <c r="AH3" s="182"/>
      <c r="AI3" s="182"/>
      <c r="AJ3" s="182"/>
      <c r="AK3" s="182"/>
      <c r="AL3" s="182"/>
      <c r="AM3" s="182"/>
      <c r="AN3" s="182"/>
    </row>
    <row r="4" spans="1:40" ht="20.25" customHeight="1" thickTop="1">
      <c r="A4" s="1140" t="s">
        <v>40</v>
      </c>
      <c r="B4" s="1140"/>
      <c r="C4" s="1140" t="s">
        <v>93</v>
      </c>
      <c r="D4" s="1140"/>
      <c r="E4" s="1140"/>
      <c r="F4" s="1140" t="s">
        <v>94</v>
      </c>
      <c r="G4" s="1140"/>
      <c r="H4" s="1140"/>
      <c r="I4" s="1140" t="s">
        <v>95</v>
      </c>
      <c r="J4" s="1140"/>
      <c r="K4" s="1140"/>
      <c r="L4" s="1140" t="s">
        <v>96</v>
      </c>
      <c r="M4" s="1140"/>
      <c r="N4" s="1140"/>
      <c r="O4" s="1140" t="s">
        <v>168</v>
      </c>
      <c r="P4" s="1140"/>
      <c r="Q4" s="1140" t="s">
        <v>40</v>
      </c>
      <c r="R4" s="1140"/>
      <c r="S4" s="1140" t="s">
        <v>97</v>
      </c>
      <c r="T4" s="1140"/>
      <c r="U4" s="1140"/>
      <c r="V4" s="1140" t="s">
        <v>31</v>
      </c>
      <c r="W4" s="1140"/>
      <c r="X4" s="1140"/>
      <c r="Y4" s="1140" t="s">
        <v>1335</v>
      </c>
      <c r="Z4" s="1140"/>
      <c r="AA4" s="1140"/>
      <c r="AB4" s="1140"/>
      <c r="AC4" s="1164" t="s">
        <v>168</v>
      </c>
      <c r="AD4" s="1164"/>
    </row>
    <row r="5" spans="1:40" ht="17.25" customHeight="1">
      <c r="A5" s="1141"/>
      <c r="B5" s="1141"/>
      <c r="C5" s="1165" t="s">
        <v>233</v>
      </c>
      <c r="D5" s="1165"/>
      <c r="E5" s="1165"/>
      <c r="F5" s="1165" t="s">
        <v>234</v>
      </c>
      <c r="G5" s="1165"/>
      <c r="H5" s="1165"/>
      <c r="I5" s="1165" t="s">
        <v>235</v>
      </c>
      <c r="J5" s="1165"/>
      <c r="K5" s="1165"/>
      <c r="L5" s="1165" t="s">
        <v>236</v>
      </c>
      <c r="M5" s="1165"/>
      <c r="N5" s="1165"/>
      <c r="O5" s="1141"/>
      <c r="P5" s="1141"/>
      <c r="Q5" s="1141"/>
      <c r="R5" s="1141"/>
      <c r="S5" s="1165" t="s">
        <v>232</v>
      </c>
      <c r="T5" s="1165"/>
      <c r="U5" s="1165"/>
      <c r="V5" s="1165" t="s">
        <v>239</v>
      </c>
      <c r="W5" s="1165"/>
      <c r="X5" s="1165"/>
      <c r="Y5" s="385"/>
      <c r="Z5" s="1165" t="s">
        <v>169</v>
      </c>
      <c r="AA5" s="1165"/>
      <c r="AB5" s="385"/>
      <c r="AC5" s="1165"/>
      <c r="AD5" s="1165"/>
    </row>
    <row r="6" spans="1:40" ht="18.75" customHeight="1">
      <c r="A6" s="1141"/>
      <c r="B6" s="1141"/>
      <c r="C6" s="501" t="s">
        <v>33</v>
      </c>
      <c r="D6" s="501" t="s">
        <v>34</v>
      </c>
      <c r="E6" s="501" t="s">
        <v>109</v>
      </c>
      <c r="F6" s="501" t="s">
        <v>33</v>
      </c>
      <c r="G6" s="501" t="s">
        <v>34</v>
      </c>
      <c r="H6" s="501" t="s">
        <v>109</v>
      </c>
      <c r="I6" s="501" t="s">
        <v>33</v>
      </c>
      <c r="J6" s="501" t="s">
        <v>34</v>
      </c>
      <c r="K6" s="501" t="s">
        <v>109</v>
      </c>
      <c r="L6" s="501" t="s">
        <v>33</v>
      </c>
      <c r="M6" s="501" t="s">
        <v>34</v>
      </c>
      <c r="N6" s="501" t="s">
        <v>109</v>
      </c>
      <c r="O6" s="1141"/>
      <c r="P6" s="1141"/>
      <c r="Q6" s="1141"/>
      <c r="R6" s="1141"/>
      <c r="S6" s="501" t="s">
        <v>33</v>
      </c>
      <c r="T6" s="501" t="s">
        <v>34</v>
      </c>
      <c r="U6" s="501" t="s">
        <v>109</v>
      </c>
      <c r="V6" s="501" t="s">
        <v>33</v>
      </c>
      <c r="W6" s="501" t="s">
        <v>34</v>
      </c>
      <c r="X6" s="501" t="s">
        <v>109</v>
      </c>
      <c r="Y6" s="501" t="s">
        <v>33</v>
      </c>
      <c r="Z6" s="501" t="s">
        <v>34</v>
      </c>
      <c r="AA6" s="501" t="s">
        <v>109</v>
      </c>
      <c r="AB6" s="1031" t="s">
        <v>35</v>
      </c>
      <c r="AC6" s="1165"/>
      <c r="AD6" s="1165"/>
    </row>
    <row r="7" spans="1:40" ht="22.5" customHeight="1" thickBot="1">
      <c r="A7" s="1142"/>
      <c r="B7" s="1142"/>
      <c r="C7" s="528" t="s">
        <v>173</v>
      </c>
      <c r="D7" s="528" t="s">
        <v>172</v>
      </c>
      <c r="E7" s="528" t="s">
        <v>208</v>
      </c>
      <c r="F7" s="528" t="s">
        <v>173</v>
      </c>
      <c r="G7" s="528" t="s">
        <v>172</v>
      </c>
      <c r="H7" s="528" t="s">
        <v>208</v>
      </c>
      <c r="I7" s="528" t="s">
        <v>173</v>
      </c>
      <c r="J7" s="528" t="s">
        <v>172</v>
      </c>
      <c r="K7" s="528" t="s">
        <v>208</v>
      </c>
      <c r="L7" s="528" t="s">
        <v>173</v>
      </c>
      <c r="M7" s="528" t="s">
        <v>172</v>
      </c>
      <c r="N7" s="528" t="s">
        <v>208</v>
      </c>
      <c r="O7" s="1142"/>
      <c r="P7" s="1142"/>
      <c r="Q7" s="1142"/>
      <c r="R7" s="1142"/>
      <c r="S7" s="528" t="s">
        <v>173</v>
      </c>
      <c r="T7" s="528" t="s">
        <v>172</v>
      </c>
      <c r="U7" s="528" t="s">
        <v>208</v>
      </c>
      <c r="V7" s="528" t="s">
        <v>173</v>
      </c>
      <c r="W7" s="528" t="s">
        <v>172</v>
      </c>
      <c r="X7" s="528" t="s">
        <v>208</v>
      </c>
      <c r="Y7" s="528" t="s">
        <v>173</v>
      </c>
      <c r="Z7" s="528" t="s">
        <v>172</v>
      </c>
      <c r="AA7" s="528" t="s">
        <v>208</v>
      </c>
      <c r="AB7" s="528" t="s">
        <v>169</v>
      </c>
      <c r="AC7" s="1166"/>
      <c r="AD7" s="1166"/>
    </row>
    <row r="8" spans="1:40" ht="18.75" customHeight="1">
      <c r="A8" s="1183" t="s">
        <v>52</v>
      </c>
      <c r="B8" s="1183"/>
      <c r="C8" s="767">
        <v>1065</v>
      </c>
      <c r="D8" s="767">
        <v>970</v>
      </c>
      <c r="E8" s="767">
        <v>705</v>
      </c>
      <c r="F8" s="767">
        <v>1044</v>
      </c>
      <c r="G8" s="767">
        <v>929</v>
      </c>
      <c r="H8" s="767">
        <v>702</v>
      </c>
      <c r="I8" s="767">
        <v>995</v>
      </c>
      <c r="J8" s="767">
        <v>899</v>
      </c>
      <c r="K8" s="767">
        <v>674</v>
      </c>
      <c r="L8" s="767">
        <v>925</v>
      </c>
      <c r="M8" s="767">
        <v>816</v>
      </c>
      <c r="N8" s="767">
        <v>623</v>
      </c>
      <c r="O8" s="1374" t="s">
        <v>583</v>
      </c>
      <c r="P8" s="1374"/>
      <c r="Q8" s="1183" t="s">
        <v>52</v>
      </c>
      <c r="R8" s="1183"/>
      <c r="S8" s="767">
        <v>931</v>
      </c>
      <c r="T8" s="767">
        <v>733</v>
      </c>
      <c r="U8" s="767">
        <v>553</v>
      </c>
      <c r="V8" s="954">
        <v>877</v>
      </c>
      <c r="W8" s="767">
        <v>650</v>
      </c>
      <c r="X8" s="767">
        <v>498</v>
      </c>
      <c r="Y8" s="501">
        <f t="shared" ref="Y8:Y27" si="0">SUM(C8,F8,I8,L8,S8,V8)</f>
        <v>5837</v>
      </c>
      <c r="Z8" s="501">
        <f t="shared" ref="Z8:Z27" si="1">SUM(D8,G8,J8,M8,T8,W8)</f>
        <v>4997</v>
      </c>
      <c r="AA8" s="501">
        <f t="shared" ref="AA8:AA27" si="2">SUM(E8,H8,K8,N8,U8,X8)</f>
        <v>3755</v>
      </c>
      <c r="AB8" s="501">
        <f>SUM(Y8:AA8)</f>
        <v>14589</v>
      </c>
      <c r="AC8" s="1375" t="s">
        <v>583</v>
      </c>
      <c r="AD8" s="1375"/>
    </row>
    <row r="9" spans="1:40" ht="18.75" customHeight="1">
      <c r="A9" s="1170" t="s">
        <v>53</v>
      </c>
      <c r="B9" s="1170"/>
      <c r="C9" s="86">
        <v>693</v>
      </c>
      <c r="D9" s="86">
        <v>682</v>
      </c>
      <c r="E9" s="86">
        <v>655</v>
      </c>
      <c r="F9" s="86">
        <v>651</v>
      </c>
      <c r="G9" s="86">
        <v>642</v>
      </c>
      <c r="H9" s="86">
        <v>611</v>
      </c>
      <c r="I9" s="86">
        <v>643</v>
      </c>
      <c r="J9" s="86">
        <v>622</v>
      </c>
      <c r="K9" s="86">
        <v>607</v>
      </c>
      <c r="L9" s="86">
        <v>645</v>
      </c>
      <c r="M9" s="86">
        <v>606</v>
      </c>
      <c r="N9" s="86">
        <v>572</v>
      </c>
      <c r="O9" s="1186" t="s">
        <v>284</v>
      </c>
      <c r="P9" s="1186"/>
      <c r="Q9" s="1170" t="s">
        <v>53</v>
      </c>
      <c r="R9" s="1170"/>
      <c r="S9" s="86">
        <v>615</v>
      </c>
      <c r="T9" s="86">
        <v>557</v>
      </c>
      <c r="U9" s="86">
        <v>574</v>
      </c>
      <c r="V9" s="86">
        <v>498</v>
      </c>
      <c r="W9" s="86">
        <v>459</v>
      </c>
      <c r="X9" s="86">
        <v>472</v>
      </c>
      <c r="Y9" s="86">
        <f t="shared" si="0"/>
        <v>3745</v>
      </c>
      <c r="Z9" s="86">
        <f t="shared" si="1"/>
        <v>3568</v>
      </c>
      <c r="AA9" s="86">
        <f t="shared" si="2"/>
        <v>3491</v>
      </c>
      <c r="AB9" s="86">
        <f t="shared" ref="AB9:AB27" si="3">SUM(Y9:AA9)</f>
        <v>10804</v>
      </c>
      <c r="AC9" s="1159" t="s">
        <v>284</v>
      </c>
      <c r="AD9" s="1159"/>
    </row>
    <row r="10" spans="1:40" ht="18.75" customHeight="1">
      <c r="A10" s="1170" t="s">
        <v>54</v>
      </c>
      <c r="B10" s="1170"/>
      <c r="C10" s="86">
        <v>199</v>
      </c>
      <c r="D10" s="86">
        <v>159</v>
      </c>
      <c r="E10" s="86">
        <v>1179</v>
      </c>
      <c r="F10" s="86">
        <v>209</v>
      </c>
      <c r="G10" s="86">
        <v>170</v>
      </c>
      <c r="H10" s="86">
        <v>1174</v>
      </c>
      <c r="I10" s="86">
        <v>210</v>
      </c>
      <c r="J10" s="86">
        <v>167</v>
      </c>
      <c r="K10" s="86">
        <v>1157</v>
      </c>
      <c r="L10" s="86">
        <v>205</v>
      </c>
      <c r="M10" s="86">
        <v>157</v>
      </c>
      <c r="N10" s="86">
        <v>1103</v>
      </c>
      <c r="O10" s="1187" t="s">
        <v>175</v>
      </c>
      <c r="P10" s="1187"/>
      <c r="Q10" s="1170" t="s">
        <v>54</v>
      </c>
      <c r="R10" s="1170"/>
      <c r="S10" s="86">
        <v>228</v>
      </c>
      <c r="T10" s="86">
        <v>179</v>
      </c>
      <c r="U10" s="86">
        <v>1063</v>
      </c>
      <c r="V10" s="86">
        <v>213</v>
      </c>
      <c r="W10" s="86">
        <v>152</v>
      </c>
      <c r="X10" s="86">
        <v>948</v>
      </c>
      <c r="Y10" s="86">
        <f t="shared" si="0"/>
        <v>1264</v>
      </c>
      <c r="Z10" s="86">
        <f t="shared" si="1"/>
        <v>984</v>
      </c>
      <c r="AA10" s="86">
        <f t="shared" si="2"/>
        <v>6624</v>
      </c>
      <c r="AB10" s="86">
        <f t="shared" si="3"/>
        <v>8872</v>
      </c>
      <c r="AC10" s="1178" t="s">
        <v>175</v>
      </c>
      <c r="AD10" s="1178"/>
    </row>
    <row r="11" spans="1:40" ht="18.75" customHeight="1">
      <c r="A11" s="1170" t="s">
        <v>55</v>
      </c>
      <c r="B11" s="1170"/>
      <c r="C11" s="86">
        <v>351</v>
      </c>
      <c r="D11" s="86">
        <v>363</v>
      </c>
      <c r="E11" s="86">
        <v>822</v>
      </c>
      <c r="F11" s="86">
        <v>345</v>
      </c>
      <c r="G11" s="86">
        <v>349</v>
      </c>
      <c r="H11" s="86">
        <v>790</v>
      </c>
      <c r="I11" s="86">
        <v>356</v>
      </c>
      <c r="J11" s="86">
        <v>342</v>
      </c>
      <c r="K11" s="86">
        <v>792</v>
      </c>
      <c r="L11" s="86">
        <v>356</v>
      </c>
      <c r="M11" s="86">
        <v>338</v>
      </c>
      <c r="N11" s="86">
        <v>775</v>
      </c>
      <c r="O11" s="1178" t="s">
        <v>676</v>
      </c>
      <c r="P11" s="1178"/>
      <c r="Q11" s="1170" t="s">
        <v>55</v>
      </c>
      <c r="R11" s="1170"/>
      <c r="S11" s="86">
        <v>382</v>
      </c>
      <c r="T11" s="86">
        <v>364</v>
      </c>
      <c r="U11" s="86">
        <v>742</v>
      </c>
      <c r="V11" s="86">
        <v>320</v>
      </c>
      <c r="W11" s="86">
        <v>305</v>
      </c>
      <c r="X11" s="86">
        <v>663</v>
      </c>
      <c r="Y11" s="86">
        <f t="shared" si="0"/>
        <v>2110</v>
      </c>
      <c r="Z11" s="86">
        <f t="shared" si="1"/>
        <v>2061</v>
      </c>
      <c r="AA11" s="86">
        <f t="shared" si="2"/>
        <v>4584</v>
      </c>
      <c r="AB11" s="86">
        <f t="shared" si="3"/>
        <v>8755</v>
      </c>
      <c r="AC11" s="1178" t="s">
        <v>676</v>
      </c>
      <c r="AD11" s="1178"/>
    </row>
    <row r="12" spans="1:40" ht="18.75" customHeight="1">
      <c r="A12" s="1189" t="s">
        <v>283</v>
      </c>
      <c r="B12" s="258" t="s">
        <v>270</v>
      </c>
      <c r="C12" s="86">
        <v>187</v>
      </c>
      <c r="D12" s="86">
        <v>212</v>
      </c>
      <c r="E12" s="86">
        <v>535</v>
      </c>
      <c r="F12" s="86">
        <v>183</v>
      </c>
      <c r="G12" s="86">
        <v>210</v>
      </c>
      <c r="H12" s="86">
        <v>519</v>
      </c>
      <c r="I12" s="86">
        <v>193</v>
      </c>
      <c r="J12" s="86">
        <v>213</v>
      </c>
      <c r="K12" s="86">
        <v>522</v>
      </c>
      <c r="L12" s="86">
        <v>248</v>
      </c>
      <c r="M12" s="86">
        <v>252</v>
      </c>
      <c r="N12" s="86">
        <v>428</v>
      </c>
      <c r="O12" s="395" t="s">
        <v>288</v>
      </c>
      <c r="P12" s="1226" t="s">
        <v>167</v>
      </c>
      <c r="Q12" s="1189" t="s">
        <v>283</v>
      </c>
      <c r="R12" s="382" t="s">
        <v>270</v>
      </c>
      <c r="S12" s="86">
        <v>397</v>
      </c>
      <c r="T12" s="86">
        <v>381</v>
      </c>
      <c r="U12" s="86">
        <v>191</v>
      </c>
      <c r="V12" s="86">
        <v>358</v>
      </c>
      <c r="W12" s="86">
        <v>355</v>
      </c>
      <c r="X12" s="86">
        <v>139</v>
      </c>
      <c r="Y12" s="86">
        <f t="shared" si="0"/>
        <v>1566</v>
      </c>
      <c r="Z12" s="86">
        <f t="shared" si="1"/>
        <v>1623</v>
      </c>
      <c r="AA12" s="86">
        <f t="shared" si="2"/>
        <v>2334</v>
      </c>
      <c r="AB12" s="86">
        <f t="shared" si="3"/>
        <v>5523</v>
      </c>
      <c r="AC12" s="399" t="s">
        <v>288</v>
      </c>
      <c r="AD12" s="1220" t="s">
        <v>167</v>
      </c>
    </row>
    <row r="13" spans="1:40" ht="18.75" customHeight="1">
      <c r="A13" s="1189"/>
      <c r="B13" s="258" t="s">
        <v>271</v>
      </c>
      <c r="C13" s="86">
        <v>704</v>
      </c>
      <c r="D13" s="86">
        <v>762</v>
      </c>
      <c r="E13" s="86">
        <v>607</v>
      </c>
      <c r="F13" s="86">
        <v>683</v>
      </c>
      <c r="G13" s="86">
        <v>703</v>
      </c>
      <c r="H13" s="86">
        <v>590</v>
      </c>
      <c r="I13" s="86">
        <v>688</v>
      </c>
      <c r="J13" s="86">
        <v>745</v>
      </c>
      <c r="K13" s="86">
        <v>576</v>
      </c>
      <c r="L13" s="86">
        <v>714</v>
      </c>
      <c r="M13" s="86">
        <v>742</v>
      </c>
      <c r="N13" s="86">
        <v>518</v>
      </c>
      <c r="O13" s="395" t="s">
        <v>289</v>
      </c>
      <c r="P13" s="1226"/>
      <c r="Q13" s="1189"/>
      <c r="R13" s="382" t="s">
        <v>271</v>
      </c>
      <c r="S13" s="86">
        <v>804</v>
      </c>
      <c r="T13" s="86">
        <v>824</v>
      </c>
      <c r="U13" s="86">
        <v>376</v>
      </c>
      <c r="V13" s="86">
        <v>623</v>
      </c>
      <c r="W13" s="86">
        <v>618</v>
      </c>
      <c r="X13" s="86">
        <v>323</v>
      </c>
      <c r="Y13" s="86">
        <f t="shared" si="0"/>
        <v>4216</v>
      </c>
      <c r="Z13" s="86">
        <f t="shared" si="1"/>
        <v>4394</v>
      </c>
      <c r="AA13" s="86">
        <f t="shared" si="2"/>
        <v>2990</v>
      </c>
      <c r="AB13" s="86">
        <f t="shared" si="3"/>
        <v>11600</v>
      </c>
      <c r="AC13" s="399" t="s">
        <v>289</v>
      </c>
      <c r="AD13" s="1220"/>
    </row>
    <row r="14" spans="1:40" ht="18.75" customHeight="1">
      <c r="A14" s="1189"/>
      <c r="B14" s="258" t="s">
        <v>272</v>
      </c>
      <c r="C14" s="86">
        <v>363</v>
      </c>
      <c r="D14" s="86">
        <v>355</v>
      </c>
      <c r="E14" s="86">
        <v>152</v>
      </c>
      <c r="F14" s="86">
        <v>366</v>
      </c>
      <c r="G14" s="86">
        <v>343</v>
      </c>
      <c r="H14" s="86">
        <v>155</v>
      </c>
      <c r="I14" s="86">
        <v>376</v>
      </c>
      <c r="J14" s="86">
        <v>354</v>
      </c>
      <c r="K14" s="86">
        <v>144</v>
      </c>
      <c r="L14" s="86">
        <v>399</v>
      </c>
      <c r="M14" s="86">
        <v>370</v>
      </c>
      <c r="N14" s="86">
        <v>107</v>
      </c>
      <c r="O14" s="395" t="s">
        <v>290</v>
      </c>
      <c r="P14" s="1226"/>
      <c r="Q14" s="1189"/>
      <c r="R14" s="382" t="s">
        <v>272</v>
      </c>
      <c r="S14" s="86">
        <v>438</v>
      </c>
      <c r="T14" s="86">
        <v>379</v>
      </c>
      <c r="U14" s="86">
        <v>72</v>
      </c>
      <c r="V14" s="86">
        <v>361</v>
      </c>
      <c r="W14" s="86">
        <v>334</v>
      </c>
      <c r="X14" s="86">
        <v>52</v>
      </c>
      <c r="Y14" s="86">
        <f t="shared" si="0"/>
        <v>2303</v>
      </c>
      <c r="Z14" s="86">
        <f t="shared" si="1"/>
        <v>2135</v>
      </c>
      <c r="AA14" s="86">
        <f t="shared" si="2"/>
        <v>682</v>
      </c>
      <c r="AB14" s="86">
        <f t="shared" si="3"/>
        <v>5120</v>
      </c>
      <c r="AC14" s="399" t="s">
        <v>290</v>
      </c>
      <c r="AD14" s="1220"/>
    </row>
    <row r="15" spans="1:40" ht="18.75" customHeight="1">
      <c r="A15" s="1189"/>
      <c r="B15" s="258" t="s">
        <v>604</v>
      </c>
      <c r="C15" s="86">
        <v>113</v>
      </c>
      <c r="D15" s="86">
        <v>119</v>
      </c>
      <c r="E15" s="86">
        <v>425</v>
      </c>
      <c r="F15" s="86">
        <v>107</v>
      </c>
      <c r="G15" s="86">
        <v>111</v>
      </c>
      <c r="H15" s="86">
        <v>434</v>
      </c>
      <c r="I15" s="86">
        <v>113</v>
      </c>
      <c r="J15" s="86">
        <v>119</v>
      </c>
      <c r="K15" s="86">
        <v>427</v>
      </c>
      <c r="L15" s="86">
        <v>120</v>
      </c>
      <c r="M15" s="86">
        <v>118</v>
      </c>
      <c r="N15" s="86">
        <v>429</v>
      </c>
      <c r="O15" s="395" t="s">
        <v>291</v>
      </c>
      <c r="P15" s="1226"/>
      <c r="Q15" s="1189"/>
      <c r="R15" s="382" t="s">
        <v>604</v>
      </c>
      <c r="S15" s="86">
        <v>135</v>
      </c>
      <c r="T15" s="86">
        <v>126</v>
      </c>
      <c r="U15" s="86">
        <v>413</v>
      </c>
      <c r="V15" s="86">
        <v>113</v>
      </c>
      <c r="W15" s="86">
        <v>112</v>
      </c>
      <c r="X15" s="86">
        <v>367</v>
      </c>
      <c r="Y15" s="86">
        <f t="shared" si="0"/>
        <v>701</v>
      </c>
      <c r="Z15" s="86">
        <f t="shared" si="1"/>
        <v>705</v>
      </c>
      <c r="AA15" s="86">
        <f t="shared" si="2"/>
        <v>2495</v>
      </c>
      <c r="AB15" s="86">
        <f t="shared" si="3"/>
        <v>3901</v>
      </c>
      <c r="AC15" s="399" t="s">
        <v>291</v>
      </c>
      <c r="AD15" s="1220"/>
    </row>
    <row r="16" spans="1:40" ht="18.75" customHeight="1">
      <c r="A16" s="1189"/>
      <c r="B16" s="258" t="s">
        <v>605</v>
      </c>
      <c r="C16" s="86">
        <v>168</v>
      </c>
      <c r="D16" s="86">
        <v>137</v>
      </c>
      <c r="E16" s="86">
        <v>916</v>
      </c>
      <c r="F16" s="86">
        <v>171</v>
      </c>
      <c r="G16" s="86">
        <v>126</v>
      </c>
      <c r="H16" s="86">
        <v>911</v>
      </c>
      <c r="I16" s="86">
        <v>176</v>
      </c>
      <c r="J16" s="86">
        <v>131</v>
      </c>
      <c r="K16" s="86">
        <v>943</v>
      </c>
      <c r="L16" s="86">
        <v>192</v>
      </c>
      <c r="M16" s="86">
        <v>148</v>
      </c>
      <c r="N16" s="86">
        <v>885</v>
      </c>
      <c r="O16" s="395" t="s">
        <v>292</v>
      </c>
      <c r="P16" s="1226"/>
      <c r="Q16" s="1189"/>
      <c r="R16" s="382" t="s">
        <v>605</v>
      </c>
      <c r="S16" s="86">
        <v>230</v>
      </c>
      <c r="T16" s="86">
        <v>174</v>
      </c>
      <c r="U16" s="86">
        <v>843</v>
      </c>
      <c r="V16" s="86">
        <v>221</v>
      </c>
      <c r="W16" s="86">
        <v>158</v>
      </c>
      <c r="X16" s="86">
        <v>759</v>
      </c>
      <c r="Y16" s="86">
        <f t="shared" si="0"/>
        <v>1158</v>
      </c>
      <c r="Z16" s="86">
        <f t="shared" si="1"/>
        <v>874</v>
      </c>
      <c r="AA16" s="86">
        <f t="shared" si="2"/>
        <v>5257</v>
      </c>
      <c r="AB16" s="86">
        <f t="shared" si="3"/>
        <v>7289</v>
      </c>
      <c r="AC16" s="399" t="s">
        <v>292</v>
      </c>
      <c r="AD16" s="1220"/>
    </row>
    <row r="17" spans="1:30" ht="18.75" customHeight="1">
      <c r="A17" s="1189"/>
      <c r="B17" s="258" t="s">
        <v>606</v>
      </c>
      <c r="C17" s="86">
        <v>268</v>
      </c>
      <c r="D17" s="86">
        <v>269</v>
      </c>
      <c r="E17" s="86">
        <v>273</v>
      </c>
      <c r="F17" s="86">
        <v>277</v>
      </c>
      <c r="G17" s="86">
        <v>280</v>
      </c>
      <c r="H17" s="86">
        <v>250</v>
      </c>
      <c r="I17" s="86">
        <v>284</v>
      </c>
      <c r="J17" s="86">
        <v>280</v>
      </c>
      <c r="K17" s="86">
        <v>254</v>
      </c>
      <c r="L17" s="86">
        <v>319</v>
      </c>
      <c r="M17" s="86">
        <v>295</v>
      </c>
      <c r="N17" s="86">
        <v>227</v>
      </c>
      <c r="O17" s="395" t="s">
        <v>293</v>
      </c>
      <c r="P17" s="1226"/>
      <c r="Q17" s="1189"/>
      <c r="R17" s="382" t="s">
        <v>606</v>
      </c>
      <c r="S17" s="86">
        <v>349</v>
      </c>
      <c r="T17" s="86">
        <v>312</v>
      </c>
      <c r="U17" s="86">
        <v>174</v>
      </c>
      <c r="V17" s="86">
        <v>290</v>
      </c>
      <c r="W17" s="86">
        <v>280</v>
      </c>
      <c r="X17" s="86">
        <v>163</v>
      </c>
      <c r="Y17" s="86">
        <f t="shared" si="0"/>
        <v>1787</v>
      </c>
      <c r="Z17" s="86">
        <f t="shared" si="1"/>
        <v>1716</v>
      </c>
      <c r="AA17" s="86">
        <f t="shared" si="2"/>
        <v>1341</v>
      </c>
      <c r="AB17" s="86">
        <f t="shared" si="3"/>
        <v>4844</v>
      </c>
      <c r="AC17" s="399" t="s">
        <v>293</v>
      </c>
      <c r="AD17" s="1220"/>
    </row>
    <row r="18" spans="1:30" ht="18.75" customHeight="1">
      <c r="A18" s="1170" t="s">
        <v>63</v>
      </c>
      <c r="B18" s="1170"/>
      <c r="C18" s="726">
        <v>933</v>
      </c>
      <c r="D18" s="726">
        <v>810</v>
      </c>
      <c r="E18" s="726">
        <v>463</v>
      </c>
      <c r="F18" s="726">
        <v>856</v>
      </c>
      <c r="G18" s="726">
        <v>800</v>
      </c>
      <c r="H18" s="726">
        <v>438</v>
      </c>
      <c r="I18" s="86">
        <v>957</v>
      </c>
      <c r="J18" s="726">
        <v>788</v>
      </c>
      <c r="K18" s="726">
        <v>449</v>
      </c>
      <c r="L18" s="86">
        <v>871</v>
      </c>
      <c r="M18" s="726">
        <v>786</v>
      </c>
      <c r="N18" s="726">
        <v>413</v>
      </c>
      <c r="O18" s="1187" t="s">
        <v>281</v>
      </c>
      <c r="P18" s="1187"/>
      <c r="Q18" s="1170" t="s">
        <v>63</v>
      </c>
      <c r="R18" s="1170"/>
      <c r="S18" s="953">
        <v>771</v>
      </c>
      <c r="T18" s="176">
        <v>643</v>
      </c>
      <c r="U18" s="176">
        <v>348</v>
      </c>
      <c r="V18" s="176">
        <v>643</v>
      </c>
      <c r="W18" s="176">
        <v>510</v>
      </c>
      <c r="X18" s="176">
        <v>305</v>
      </c>
      <c r="Y18" s="86">
        <f t="shared" si="0"/>
        <v>5031</v>
      </c>
      <c r="Z18" s="86">
        <f t="shared" si="1"/>
        <v>4337</v>
      </c>
      <c r="AA18" s="86">
        <f t="shared" si="2"/>
        <v>2416</v>
      </c>
      <c r="AB18" s="86">
        <f t="shared" si="3"/>
        <v>11784</v>
      </c>
      <c r="AC18" s="1178" t="s">
        <v>281</v>
      </c>
      <c r="AD18" s="1178"/>
    </row>
    <row r="19" spans="1:30" ht="18.75" customHeight="1">
      <c r="A19" s="1170" t="s">
        <v>64</v>
      </c>
      <c r="B19" s="1170"/>
      <c r="C19" s="86">
        <v>629</v>
      </c>
      <c r="D19" s="86">
        <v>601</v>
      </c>
      <c r="E19" s="86">
        <v>533</v>
      </c>
      <c r="F19" s="86">
        <v>618</v>
      </c>
      <c r="G19" s="86">
        <v>624</v>
      </c>
      <c r="H19" s="86">
        <v>499</v>
      </c>
      <c r="I19" s="86">
        <v>624</v>
      </c>
      <c r="J19" s="86">
        <v>595</v>
      </c>
      <c r="K19" s="86">
        <v>474</v>
      </c>
      <c r="L19" s="86">
        <v>625</v>
      </c>
      <c r="M19" s="86">
        <v>590</v>
      </c>
      <c r="N19" s="86">
        <v>477</v>
      </c>
      <c r="O19" s="1187" t="s">
        <v>177</v>
      </c>
      <c r="P19" s="1187"/>
      <c r="Q19" s="1170" t="s">
        <v>64</v>
      </c>
      <c r="R19" s="1170"/>
      <c r="S19" s="86">
        <v>658</v>
      </c>
      <c r="T19" s="86">
        <v>585</v>
      </c>
      <c r="U19" s="86">
        <v>454</v>
      </c>
      <c r="V19" s="86">
        <v>532</v>
      </c>
      <c r="W19" s="86">
        <v>497</v>
      </c>
      <c r="X19" s="86">
        <v>390</v>
      </c>
      <c r="Y19" s="86">
        <f t="shared" si="0"/>
        <v>3686</v>
      </c>
      <c r="Z19" s="86">
        <f t="shared" si="1"/>
        <v>3492</v>
      </c>
      <c r="AA19" s="86">
        <f t="shared" si="2"/>
        <v>2827</v>
      </c>
      <c r="AB19" s="86">
        <f t="shared" si="3"/>
        <v>10005</v>
      </c>
      <c r="AC19" s="1178" t="s">
        <v>177</v>
      </c>
      <c r="AD19" s="1178"/>
    </row>
    <row r="20" spans="1:30" ht="18.75" customHeight="1">
      <c r="A20" s="1170" t="s">
        <v>65</v>
      </c>
      <c r="B20" s="1170"/>
      <c r="C20" s="86">
        <v>536</v>
      </c>
      <c r="D20" s="86">
        <v>539</v>
      </c>
      <c r="E20" s="86">
        <v>97</v>
      </c>
      <c r="F20" s="86">
        <v>532</v>
      </c>
      <c r="G20" s="86">
        <v>518</v>
      </c>
      <c r="H20" s="86">
        <v>90</v>
      </c>
      <c r="I20" s="86">
        <v>533</v>
      </c>
      <c r="J20" s="86">
        <v>500</v>
      </c>
      <c r="K20" s="86">
        <v>86</v>
      </c>
      <c r="L20" s="86">
        <v>544</v>
      </c>
      <c r="M20" s="86">
        <v>500</v>
      </c>
      <c r="N20" s="86">
        <v>76</v>
      </c>
      <c r="O20" s="1187" t="s">
        <v>178</v>
      </c>
      <c r="P20" s="1187"/>
      <c r="Q20" s="1170" t="s">
        <v>65</v>
      </c>
      <c r="R20" s="1170"/>
      <c r="S20" s="86">
        <v>584</v>
      </c>
      <c r="T20" s="86">
        <v>516</v>
      </c>
      <c r="U20" s="86">
        <v>70</v>
      </c>
      <c r="V20" s="86">
        <v>480</v>
      </c>
      <c r="W20" s="86">
        <v>449</v>
      </c>
      <c r="X20" s="86">
        <v>62</v>
      </c>
      <c r="Y20" s="86">
        <f t="shared" si="0"/>
        <v>3209</v>
      </c>
      <c r="Z20" s="86">
        <f t="shared" si="1"/>
        <v>3022</v>
      </c>
      <c r="AA20" s="86">
        <f t="shared" si="2"/>
        <v>481</v>
      </c>
      <c r="AB20" s="86">
        <f t="shared" si="3"/>
        <v>6712</v>
      </c>
      <c r="AC20" s="1178" t="s">
        <v>178</v>
      </c>
      <c r="AD20" s="1178"/>
    </row>
    <row r="21" spans="1:30" ht="18.75" customHeight="1">
      <c r="A21" s="1170" t="s">
        <v>66</v>
      </c>
      <c r="B21" s="1170"/>
      <c r="C21" s="86">
        <v>567</v>
      </c>
      <c r="D21" s="86">
        <v>584</v>
      </c>
      <c r="E21" s="86">
        <v>178</v>
      </c>
      <c r="F21" s="86">
        <v>562</v>
      </c>
      <c r="G21" s="86">
        <v>576</v>
      </c>
      <c r="H21" s="86">
        <v>178</v>
      </c>
      <c r="I21" s="86">
        <v>575</v>
      </c>
      <c r="J21" s="86">
        <v>556</v>
      </c>
      <c r="K21" s="86">
        <v>160</v>
      </c>
      <c r="L21" s="86">
        <v>571</v>
      </c>
      <c r="M21" s="86">
        <v>566</v>
      </c>
      <c r="N21" s="86">
        <v>165</v>
      </c>
      <c r="O21" s="1187" t="s">
        <v>285</v>
      </c>
      <c r="P21" s="1187"/>
      <c r="Q21" s="1170" t="s">
        <v>66</v>
      </c>
      <c r="R21" s="1170"/>
      <c r="S21" s="86">
        <v>597</v>
      </c>
      <c r="T21" s="86">
        <v>578</v>
      </c>
      <c r="U21" s="86">
        <v>167</v>
      </c>
      <c r="V21" s="86">
        <v>529</v>
      </c>
      <c r="W21" s="86">
        <v>490</v>
      </c>
      <c r="X21" s="86">
        <v>145</v>
      </c>
      <c r="Y21" s="86">
        <f t="shared" si="0"/>
        <v>3401</v>
      </c>
      <c r="Z21" s="86">
        <f t="shared" si="1"/>
        <v>3350</v>
      </c>
      <c r="AA21" s="86">
        <f t="shared" si="2"/>
        <v>993</v>
      </c>
      <c r="AB21" s="86">
        <f t="shared" si="3"/>
        <v>7744</v>
      </c>
      <c r="AC21" s="1178" t="s">
        <v>285</v>
      </c>
      <c r="AD21" s="1178"/>
    </row>
    <row r="22" spans="1:30" ht="18.75" customHeight="1">
      <c r="A22" s="1170" t="s">
        <v>133</v>
      </c>
      <c r="B22" s="1170"/>
      <c r="C22" s="86">
        <v>369</v>
      </c>
      <c r="D22" s="86">
        <v>237</v>
      </c>
      <c r="E22" s="86">
        <v>602</v>
      </c>
      <c r="F22" s="86">
        <v>367</v>
      </c>
      <c r="G22" s="86">
        <v>230</v>
      </c>
      <c r="H22" s="86">
        <v>589</v>
      </c>
      <c r="I22" s="86">
        <v>363</v>
      </c>
      <c r="J22" s="86">
        <v>225</v>
      </c>
      <c r="K22" s="86">
        <v>551</v>
      </c>
      <c r="L22" s="86">
        <v>382</v>
      </c>
      <c r="M22" s="86">
        <v>254</v>
      </c>
      <c r="N22" s="86">
        <v>502</v>
      </c>
      <c r="O22" s="1178" t="s">
        <v>853</v>
      </c>
      <c r="P22" s="1178"/>
      <c r="Q22" s="1170" t="s">
        <v>133</v>
      </c>
      <c r="R22" s="1170"/>
      <c r="S22" s="86">
        <v>424</v>
      </c>
      <c r="T22" s="86">
        <v>325</v>
      </c>
      <c r="U22" s="86">
        <v>427</v>
      </c>
      <c r="V22" s="86">
        <v>343</v>
      </c>
      <c r="W22" s="86">
        <v>260</v>
      </c>
      <c r="X22" s="86">
        <v>381</v>
      </c>
      <c r="Y22" s="86">
        <f t="shared" si="0"/>
        <v>2248</v>
      </c>
      <c r="Z22" s="86">
        <f t="shared" si="1"/>
        <v>1531</v>
      </c>
      <c r="AA22" s="86">
        <f t="shared" si="2"/>
        <v>3052</v>
      </c>
      <c r="AB22" s="86">
        <f t="shared" si="3"/>
        <v>6831</v>
      </c>
      <c r="AC22" s="1178" t="s">
        <v>853</v>
      </c>
      <c r="AD22" s="1178"/>
    </row>
    <row r="23" spans="1:30" ht="18.75" customHeight="1">
      <c r="A23" s="1170" t="s">
        <v>68</v>
      </c>
      <c r="B23" s="1170"/>
      <c r="C23" s="86">
        <v>209</v>
      </c>
      <c r="D23" s="86">
        <v>207</v>
      </c>
      <c r="E23" s="86">
        <v>498</v>
      </c>
      <c r="F23" s="86">
        <v>215</v>
      </c>
      <c r="G23" s="86">
        <v>190</v>
      </c>
      <c r="H23" s="86">
        <v>452</v>
      </c>
      <c r="I23" s="86">
        <v>209</v>
      </c>
      <c r="J23" s="86">
        <v>186</v>
      </c>
      <c r="K23" s="86">
        <v>443</v>
      </c>
      <c r="L23" s="86">
        <v>210</v>
      </c>
      <c r="M23" s="86">
        <v>185</v>
      </c>
      <c r="N23" s="86">
        <v>436</v>
      </c>
      <c r="O23" s="1178" t="s">
        <v>287</v>
      </c>
      <c r="P23" s="1178"/>
      <c r="Q23" s="1170" t="s">
        <v>68</v>
      </c>
      <c r="R23" s="1170"/>
      <c r="S23" s="86">
        <v>236</v>
      </c>
      <c r="T23" s="86">
        <v>209</v>
      </c>
      <c r="U23" s="86">
        <v>420</v>
      </c>
      <c r="V23" s="86">
        <v>183</v>
      </c>
      <c r="W23" s="86">
        <v>160</v>
      </c>
      <c r="X23" s="86">
        <v>351</v>
      </c>
      <c r="Y23" s="86">
        <f t="shared" si="0"/>
        <v>1262</v>
      </c>
      <c r="Z23" s="86">
        <f t="shared" si="1"/>
        <v>1137</v>
      </c>
      <c r="AA23" s="86">
        <f t="shared" si="2"/>
        <v>2600</v>
      </c>
      <c r="AB23" s="86">
        <f t="shared" si="3"/>
        <v>4999</v>
      </c>
      <c r="AC23" s="1178" t="s">
        <v>287</v>
      </c>
      <c r="AD23" s="1178"/>
    </row>
    <row r="24" spans="1:30" ht="18.75" customHeight="1">
      <c r="A24" s="1170" t="s">
        <v>69</v>
      </c>
      <c r="B24" s="1170"/>
      <c r="C24" s="86">
        <v>480</v>
      </c>
      <c r="D24" s="86">
        <v>426</v>
      </c>
      <c r="E24" s="86">
        <v>663</v>
      </c>
      <c r="F24" s="86">
        <v>463</v>
      </c>
      <c r="G24" s="86">
        <v>419</v>
      </c>
      <c r="H24" s="86">
        <v>616</v>
      </c>
      <c r="I24" s="86">
        <v>451</v>
      </c>
      <c r="J24" s="86">
        <v>384</v>
      </c>
      <c r="K24" s="86">
        <v>593</v>
      </c>
      <c r="L24" s="86">
        <v>456</v>
      </c>
      <c r="M24" s="86">
        <v>391</v>
      </c>
      <c r="N24" s="86">
        <v>573</v>
      </c>
      <c r="O24" s="1178" t="s">
        <v>182</v>
      </c>
      <c r="P24" s="1178"/>
      <c r="Q24" s="1170" t="s">
        <v>69</v>
      </c>
      <c r="R24" s="1170"/>
      <c r="S24" s="86">
        <v>491</v>
      </c>
      <c r="T24" s="86">
        <v>421</v>
      </c>
      <c r="U24" s="86">
        <v>570</v>
      </c>
      <c r="V24" s="86">
        <v>390</v>
      </c>
      <c r="W24" s="86">
        <v>330</v>
      </c>
      <c r="X24" s="86">
        <v>494</v>
      </c>
      <c r="Y24" s="86">
        <f t="shared" si="0"/>
        <v>2731</v>
      </c>
      <c r="Z24" s="86">
        <f t="shared" si="1"/>
        <v>2371</v>
      </c>
      <c r="AA24" s="86">
        <f t="shared" si="2"/>
        <v>3509</v>
      </c>
      <c r="AB24" s="86">
        <f t="shared" si="3"/>
        <v>8611</v>
      </c>
      <c r="AC24" s="1178" t="s">
        <v>182</v>
      </c>
      <c r="AD24" s="1178"/>
    </row>
    <row r="25" spans="1:30" ht="18.75" customHeight="1">
      <c r="A25" s="1170" t="s">
        <v>70</v>
      </c>
      <c r="B25" s="1170"/>
      <c r="C25" s="86">
        <v>696</v>
      </c>
      <c r="D25" s="86">
        <v>767</v>
      </c>
      <c r="E25" s="86">
        <v>766</v>
      </c>
      <c r="F25" s="86">
        <v>676</v>
      </c>
      <c r="G25" s="86">
        <v>696</v>
      </c>
      <c r="H25" s="86">
        <v>754</v>
      </c>
      <c r="I25" s="86">
        <v>667</v>
      </c>
      <c r="J25" s="86">
        <v>679</v>
      </c>
      <c r="K25" s="86">
        <v>720</v>
      </c>
      <c r="L25" s="86">
        <v>679</v>
      </c>
      <c r="M25" s="86">
        <v>651</v>
      </c>
      <c r="N25" s="86">
        <v>703</v>
      </c>
      <c r="O25" s="1178" t="s">
        <v>183</v>
      </c>
      <c r="P25" s="1178"/>
      <c r="Q25" s="1170" t="s">
        <v>70</v>
      </c>
      <c r="R25" s="1170"/>
      <c r="S25" s="86">
        <v>766</v>
      </c>
      <c r="T25" s="86">
        <v>675</v>
      </c>
      <c r="U25" s="86">
        <v>695</v>
      </c>
      <c r="V25" s="86">
        <v>627</v>
      </c>
      <c r="W25" s="86">
        <v>568</v>
      </c>
      <c r="X25" s="86">
        <v>615</v>
      </c>
      <c r="Y25" s="86">
        <f t="shared" si="0"/>
        <v>4111</v>
      </c>
      <c r="Z25" s="86">
        <f t="shared" si="1"/>
        <v>4036</v>
      </c>
      <c r="AA25" s="86">
        <f t="shared" si="2"/>
        <v>4253</v>
      </c>
      <c r="AB25" s="86">
        <f t="shared" si="3"/>
        <v>12400</v>
      </c>
      <c r="AC25" s="1178" t="s">
        <v>183</v>
      </c>
      <c r="AD25" s="1178"/>
    </row>
    <row r="26" spans="1:30" ht="18.75" customHeight="1">
      <c r="A26" s="1170" t="s">
        <v>71</v>
      </c>
      <c r="B26" s="1170"/>
      <c r="C26" s="86">
        <v>620</v>
      </c>
      <c r="D26" s="86">
        <v>497</v>
      </c>
      <c r="E26" s="86">
        <v>336</v>
      </c>
      <c r="F26" s="86">
        <v>486</v>
      </c>
      <c r="G26" s="86">
        <v>419</v>
      </c>
      <c r="H26" s="86">
        <v>357</v>
      </c>
      <c r="I26" s="86">
        <v>441</v>
      </c>
      <c r="J26" s="86">
        <v>394</v>
      </c>
      <c r="K26" s="86">
        <v>381</v>
      </c>
      <c r="L26" s="86">
        <v>439</v>
      </c>
      <c r="M26" s="86">
        <v>384</v>
      </c>
      <c r="N26" s="86">
        <v>327</v>
      </c>
      <c r="O26" s="1178" t="s">
        <v>671</v>
      </c>
      <c r="P26" s="1178"/>
      <c r="Q26" s="1170" t="s">
        <v>71</v>
      </c>
      <c r="R26" s="1170"/>
      <c r="S26" s="86">
        <v>471</v>
      </c>
      <c r="T26" s="86">
        <v>353</v>
      </c>
      <c r="U26" s="86">
        <v>293</v>
      </c>
      <c r="V26" s="86">
        <v>405</v>
      </c>
      <c r="W26" s="86">
        <v>325</v>
      </c>
      <c r="X26" s="86">
        <v>322</v>
      </c>
      <c r="Y26" s="86">
        <f t="shared" si="0"/>
        <v>2862</v>
      </c>
      <c r="Z26" s="86">
        <f t="shared" si="1"/>
        <v>2372</v>
      </c>
      <c r="AA26" s="86">
        <f t="shared" si="2"/>
        <v>2016</v>
      </c>
      <c r="AB26" s="86">
        <f t="shared" si="3"/>
        <v>7250</v>
      </c>
      <c r="AC26" s="1178" t="s">
        <v>671</v>
      </c>
      <c r="AD26" s="1178"/>
    </row>
    <row r="27" spans="1:30" ht="18.75" customHeight="1" thickBot="1">
      <c r="A27" s="1191" t="s">
        <v>72</v>
      </c>
      <c r="B27" s="1191"/>
      <c r="C27" s="501">
        <v>1018</v>
      </c>
      <c r="D27" s="501">
        <v>937</v>
      </c>
      <c r="E27" s="501">
        <v>352</v>
      </c>
      <c r="F27" s="501">
        <v>1001</v>
      </c>
      <c r="G27" s="501">
        <v>905</v>
      </c>
      <c r="H27" s="501">
        <v>348</v>
      </c>
      <c r="I27" s="501">
        <v>1036</v>
      </c>
      <c r="J27" s="501">
        <v>916</v>
      </c>
      <c r="K27" s="501">
        <v>331</v>
      </c>
      <c r="L27" s="501">
        <v>1041</v>
      </c>
      <c r="M27" s="501">
        <v>915</v>
      </c>
      <c r="N27" s="501">
        <v>315</v>
      </c>
      <c r="O27" s="1267" t="s">
        <v>327</v>
      </c>
      <c r="P27" s="1267"/>
      <c r="Q27" s="1191" t="s">
        <v>72</v>
      </c>
      <c r="R27" s="1191"/>
      <c r="S27" s="501">
        <v>1115</v>
      </c>
      <c r="T27" s="501">
        <v>979</v>
      </c>
      <c r="U27" s="501">
        <v>248</v>
      </c>
      <c r="V27" s="501">
        <v>881</v>
      </c>
      <c r="W27" s="501">
        <v>796</v>
      </c>
      <c r="X27" s="501">
        <v>213</v>
      </c>
      <c r="Y27" s="501">
        <f t="shared" si="0"/>
        <v>6092</v>
      </c>
      <c r="Z27" s="501">
        <f t="shared" si="1"/>
        <v>5448</v>
      </c>
      <c r="AA27" s="501">
        <f t="shared" si="2"/>
        <v>1807</v>
      </c>
      <c r="AB27" s="501">
        <f t="shared" si="3"/>
        <v>13347</v>
      </c>
      <c r="AC27" s="1267" t="s">
        <v>327</v>
      </c>
      <c r="AD27" s="1267"/>
    </row>
    <row r="28" spans="1:30" ht="18.75" customHeight="1" thickBot="1">
      <c r="A28" s="1174" t="s">
        <v>32</v>
      </c>
      <c r="B28" s="1174"/>
      <c r="C28" s="203">
        <f>SUM(C8:C27)</f>
        <v>10168</v>
      </c>
      <c r="D28" s="203">
        <f t="shared" ref="D28:N28" si="4">SUM(D8:D27)</f>
        <v>9633</v>
      </c>
      <c r="E28" s="203">
        <f t="shared" si="4"/>
        <v>10757</v>
      </c>
      <c r="F28" s="203">
        <f t="shared" si="4"/>
        <v>9812</v>
      </c>
      <c r="G28" s="203">
        <f t="shared" si="4"/>
        <v>9240</v>
      </c>
      <c r="H28" s="203">
        <f t="shared" si="4"/>
        <v>10457</v>
      </c>
      <c r="I28" s="203">
        <f t="shared" si="4"/>
        <v>9890</v>
      </c>
      <c r="J28" s="203">
        <f t="shared" si="4"/>
        <v>9095</v>
      </c>
      <c r="K28" s="203">
        <f t="shared" si="4"/>
        <v>10284</v>
      </c>
      <c r="L28" s="203">
        <f t="shared" si="4"/>
        <v>9941</v>
      </c>
      <c r="M28" s="203">
        <f t="shared" si="4"/>
        <v>9064</v>
      </c>
      <c r="N28" s="203">
        <f t="shared" si="4"/>
        <v>9654</v>
      </c>
      <c r="O28" s="1190" t="s">
        <v>169</v>
      </c>
      <c r="P28" s="1190"/>
      <c r="Q28" s="1174" t="s">
        <v>32</v>
      </c>
      <c r="R28" s="1174"/>
      <c r="S28" s="203">
        <f>SUM(S8:S27)</f>
        <v>10622</v>
      </c>
      <c r="T28" s="203">
        <f t="shared" ref="T28:AB28" si="5">SUM(T8:T27)</f>
        <v>9313</v>
      </c>
      <c r="U28" s="203">
        <f t="shared" si="5"/>
        <v>8693</v>
      </c>
      <c r="V28" s="203">
        <f t="shared" si="5"/>
        <v>8887</v>
      </c>
      <c r="W28" s="203">
        <f t="shared" si="5"/>
        <v>7808</v>
      </c>
      <c r="X28" s="203">
        <f t="shared" si="5"/>
        <v>7662</v>
      </c>
      <c r="Y28" s="203">
        <f t="shared" si="5"/>
        <v>59320</v>
      </c>
      <c r="Z28" s="203">
        <f t="shared" si="5"/>
        <v>54153</v>
      </c>
      <c r="AA28" s="203">
        <f t="shared" si="5"/>
        <v>57507</v>
      </c>
      <c r="AB28" s="203">
        <f t="shared" si="5"/>
        <v>170980</v>
      </c>
      <c r="AC28" s="1175" t="s">
        <v>169</v>
      </c>
      <c r="AD28" s="1175"/>
    </row>
    <row r="29" spans="1:30" ht="19.5" customHeight="1" thickTop="1">
      <c r="AC29" s="417"/>
      <c r="AD29" s="417"/>
    </row>
    <row r="30" spans="1:30" ht="19.5" customHeight="1">
      <c r="AC30" s="417"/>
      <c r="AD30" s="417"/>
    </row>
    <row r="31" spans="1:30" ht="19.5" customHeight="1">
      <c r="AC31" s="417"/>
      <c r="AD31" s="417"/>
    </row>
    <row r="32" spans="1:30" ht="19.5" customHeight="1">
      <c r="AC32" s="417"/>
      <c r="AD32" s="417"/>
    </row>
    <row r="33" spans="29:30" ht="19.5" customHeight="1">
      <c r="AC33" s="417"/>
      <c r="AD33" s="417"/>
    </row>
    <row r="34" spans="29:30" ht="19.5" customHeight="1">
      <c r="AC34" s="417"/>
      <c r="AD34" s="417"/>
    </row>
    <row r="35" spans="29:30" ht="19.5" customHeight="1">
      <c r="AC35" s="417"/>
      <c r="AD35" s="417"/>
    </row>
    <row r="36" spans="29:30" ht="19.5" customHeight="1">
      <c r="AC36" s="417"/>
      <c r="AD36" s="417"/>
    </row>
    <row r="37" spans="29:30" ht="15.75">
      <c r="AC37" s="417"/>
      <c r="AD37" s="417"/>
    </row>
    <row r="38" spans="29:30" ht="15.75">
      <c r="AC38" s="417"/>
      <c r="AD38" s="417"/>
    </row>
    <row r="123" spans="3:19">
      <c r="C123" s="167"/>
      <c r="D123" s="167"/>
      <c r="E123" s="167"/>
      <c r="F123" s="167"/>
      <c r="G123" s="167"/>
      <c r="H123" s="167"/>
      <c r="I123" s="167"/>
      <c r="J123" s="167"/>
      <c r="K123" s="167"/>
      <c r="L123" s="167"/>
      <c r="M123" s="167"/>
      <c r="N123" s="167"/>
      <c r="O123" s="167"/>
      <c r="P123" s="167"/>
      <c r="Q123" s="167"/>
      <c r="R123" s="167"/>
      <c r="S123" s="167"/>
    </row>
    <row r="124" spans="3:19">
      <c r="C124" s="167"/>
      <c r="D124" s="167"/>
      <c r="E124" s="167"/>
      <c r="F124" s="167"/>
      <c r="G124" s="167"/>
      <c r="H124" s="167"/>
      <c r="I124" s="167"/>
      <c r="J124" s="167"/>
      <c r="K124" s="167"/>
      <c r="L124" s="167"/>
      <c r="M124" s="167"/>
      <c r="N124" s="167"/>
      <c r="O124" s="167"/>
      <c r="P124" s="167"/>
      <c r="Q124" s="167"/>
      <c r="R124" s="167"/>
      <c r="S124" s="167"/>
    </row>
    <row r="125" spans="3:19">
      <c r="C125" s="167"/>
      <c r="D125" s="167"/>
      <c r="E125" s="167"/>
      <c r="F125" s="167"/>
      <c r="G125" s="167"/>
      <c r="H125" s="167"/>
      <c r="I125" s="167"/>
      <c r="J125" s="167"/>
      <c r="K125" s="167"/>
      <c r="L125" s="167"/>
      <c r="M125" s="167"/>
      <c r="N125" s="167"/>
      <c r="O125" s="167"/>
      <c r="P125" s="167"/>
      <c r="Q125" s="167"/>
      <c r="R125" s="167"/>
      <c r="S125" s="167"/>
    </row>
    <row r="126" spans="3:19">
      <c r="C126" s="167"/>
      <c r="D126" s="167"/>
      <c r="E126" s="167"/>
      <c r="F126" s="167"/>
      <c r="G126" s="167"/>
      <c r="H126" s="167"/>
      <c r="I126" s="167"/>
      <c r="J126" s="167"/>
      <c r="K126" s="167"/>
      <c r="L126" s="167"/>
      <c r="M126" s="167"/>
      <c r="N126" s="167"/>
      <c r="O126" s="167"/>
      <c r="P126" s="167"/>
      <c r="Q126" s="167"/>
      <c r="R126" s="167"/>
      <c r="S126" s="167"/>
    </row>
  </sheetData>
  <protectedRanges>
    <protectedRange sqref="F18:N18" name="نطاق1"/>
  </protectedRanges>
  <mergeCells count="88">
    <mergeCell ref="A1:P1"/>
    <mergeCell ref="A2:P2"/>
    <mergeCell ref="AB3:AD3"/>
    <mergeCell ref="Q9:R9"/>
    <mergeCell ref="Q10:R10"/>
    <mergeCell ref="AC10:AD10"/>
    <mergeCell ref="V4:X4"/>
    <mergeCell ref="Y4:AB4"/>
    <mergeCell ref="AC4:AD7"/>
    <mergeCell ref="F5:H5"/>
    <mergeCell ref="I5:K5"/>
    <mergeCell ref="L5:N5"/>
    <mergeCell ref="AC8:AD8"/>
    <mergeCell ref="A9:B9"/>
    <mergeCell ref="AC9:AD9"/>
    <mergeCell ref="S5:U5"/>
    <mergeCell ref="O9:P9"/>
    <mergeCell ref="O10:P10"/>
    <mergeCell ref="A12:A17"/>
    <mergeCell ref="A10:B10"/>
    <mergeCell ref="C5:E5"/>
    <mergeCell ref="A8:B8"/>
    <mergeCell ref="A3:B3"/>
    <mergeCell ref="Q3:R3"/>
    <mergeCell ref="Q4:R7"/>
    <mergeCell ref="Q8:R8"/>
    <mergeCell ref="O3:P3"/>
    <mergeCell ref="O4:P7"/>
    <mergeCell ref="O8:P8"/>
    <mergeCell ref="A28:B28"/>
    <mergeCell ref="AC28:AD28"/>
    <mergeCell ref="A25:B25"/>
    <mergeCell ref="AC25:AD25"/>
    <mergeCell ref="A26:B26"/>
    <mergeCell ref="AC26:AD26"/>
    <mergeCell ref="A27:B27"/>
    <mergeCell ref="AC27:AD27"/>
    <mergeCell ref="O25:P25"/>
    <mergeCell ref="O26:P26"/>
    <mergeCell ref="O27:P27"/>
    <mergeCell ref="O28:P28"/>
    <mergeCell ref="Q25:R25"/>
    <mergeCell ref="Q26:R26"/>
    <mergeCell ref="Q27:R27"/>
    <mergeCell ref="Q28:R28"/>
    <mergeCell ref="A22:B22"/>
    <mergeCell ref="AC22:AD22"/>
    <mergeCell ref="A23:B23"/>
    <mergeCell ref="AC23:AD23"/>
    <mergeCell ref="A24:B24"/>
    <mergeCell ref="AC24:AD24"/>
    <mergeCell ref="O22:P22"/>
    <mergeCell ref="O23:P23"/>
    <mergeCell ref="O24:P24"/>
    <mergeCell ref="Q22:R22"/>
    <mergeCell ref="Q23:R23"/>
    <mergeCell ref="Q24:R24"/>
    <mergeCell ref="A19:B19"/>
    <mergeCell ref="AC19:AD19"/>
    <mergeCell ref="A20:B20"/>
    <mergeCell ref="AC20:AD20"/>
    <mergeCell ref="A21:B21"/>
    <mergeCell ref="AC21:AD21"/>
    <mergeCell ref="O19:P19"/>
    <mergeCell ref="O20:P20"/>
    <mergeCell ref="O21:P21"/>
    <mergeCell ref="Q19:R19"/>
    <mergeCell ref="Q20:R20"/>
    <mergeCell ref="Q21:R21"/>
    <mergeCell ref="AD12:AD17"/>
    <mergeCell ref="A18:B18"/>
    <mergeCell ref="AC18:AD18"/>
    <mergeCell ref="A11:B11"/>
    <mergeCell ref="AC11:AD11"/>
    <mergeCell ref="O11:P11"/>
    <mergeCell ref="P12:P17"/>
    <mergeCell ref="O18:P18"/>
    <mergeCell ref="Q11:R11"/>
    <mergeCell ref="Q12:Q17"/>
    <mergeCell ref="Q18:R18"/>
    <mergeCell ref="V5:X5"/>
    <mergeCell ref="Z5:AA5"/>
    <mergeCell ref="A4:B7"/>
    <mergeCell ref="C4:E4"/>
    <mergeCell ref="F4:H4"/>
    <mergeCell ref="I4:K4"/>
    <mergeCell ref="L4:N4"/>
    <mergeCell ref="S4:U4"/>
  </mergeCells>
  <printOptions horizontalCentered="1"/>
  <pageMargins left="1" right="1" top="1" bottom="1" header="1" footer="1"/>
  <pageSetup paperSize="9" scale="80" firstPageNumber="63" orientation="landscape" useFirstPageNumber="1"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tabColor theme="9" tint="-0.499984740745262"/>
  </sheetPr>
  <dimension ref="A1:S125"/>
  <sheetViews>
    <sheetView rightToLeft="1" view="pageBreakPreview" zoomScale="80" zoomScaleNormal="75" zoomScaleSheetLayoutView="80" workbookViewId="0">
      <selection activeCell="O4" sqref="O4:R9"/>
    </sheetView>
  </sheetViews>
  <sheetFormatPr defaultRowHeight="12.75"/>
  <cols>
    <col min="1" max="1" width="5.5703125" style="82" customWidth="1"/>
    <col min="2" max="2" width="10.7109375" style="82" customWidth="1"/>
    <col min="3" max="3" width="16.42578125" style="82" customWidth="1"/>
    <col min="4" max="4" width="14.85546875" style="82" customWidth="1"/>
    <col min="5" max="5" width="12.85546875" style="82" customWidth="1"/>
    <col min="6" max="6" width="22.42578125" style="82" customWidth="1"/>
    <col min="7" max="7" width="10.140625" style="82" customWidth="1"/>
    <col min="8" max="8" width="10.5703125" style="82" customWidth="1"/>
    <col min="9" max="9" width="12.5703125" style="82" customWidth="1"/>
    <col min="10" max="10" width="17" style="82" customWidth="1"/>
    <col min="11" max="11" width="19" style="82" customWidth="1"/>
    <col min="12" max="12" width="4.85546875" style="82" customWidth="1"/>
    <col min="13" max="16384" width="9.140625" style="82"/>
  </cols>
  <sheetData>
    <row r="1" spans="1:12" ht="27" customHeight="1">
      <c r="A1" s="1205" t="s">
        <v>1243</v>
      </c>
      <c r="B1" s="1205"/>
      <c r="C1" s="1205"/>
      <c r="D1" s="1205"/>
      <c r="E1" s="1205"/>
      <c r="F1" s="1205"/>
      <c r="G1" s="1205"/>
      <c r="H1" s="1205"/>
      <c r="I1" s="1205"/>
      <c r="J1" s="1205"/>
      <c r="K1" s="1205"/>
      <c r="L1" s="1205"/>
    </row>
    <row r="2" spans="1:12" ht="40.5" customHeight="1">
      <c r="A2" s="1193" t="s">
        <v>754</v>
      </c>
      <c r="B2" s="1193"/>
      <c r="C2" s="1193"/>
      <c r="D2" s="1193"/>
      <c r="E2" s="1193"/>
      <c r="F2" s="1193"/>
      <c r="G2" s="1193"/>
      <c r="H2" s="1193"/>
      <c r="I2" s="1193"/>
      <c r="J2" s="1193"/>
      <c r="K2" s="1193"/>
      <c r="L2" s="1193"/>
    </row>
    <row r="3" spans="1:12" ht="20.25" customHeight="1" thickBot="1">
      <c r="A3" s="1176" t="s">
        <v>1035</v>
      </c>
      <c r="B3" s="1176"/>
      <c r="C3" s="1176"/>
      <c r="D3" s="1176"/>
      <c r="E3" s="143"/>
      <c r="F3" s="143"/>
      <c r="G3" s="143"/>
      <c r="H3" s="143"/>
      <c r="I3" s="143"/>
      <c r="J3" s="143"/>
      <c r="K3" s="1376" t="s">
        <v>1036</v>
      </c>
      <c r="L3" s="1376"/>
    </row>
    <row r="4" spans="1:12" ht="21" customHeight="1" thickTop="1">
      <c r="A4" s="1140" t="s">
        <v>40</v>
      </c>
      <c r="B4" s="1140"/>
      <c r="C4" s="1188" t="s">
        <v>434</v>
      </c>
      <c r="D4" s="1188" t="s">
        <v>435</v>
      </c>
      <c r="E4" s="1188" t="s">
        <v>436</v>
      </c>
      <c r="F4" s="1188" t="s">
        <v>437</v>
      </c>
      <c r="G4" s="1188" t="s">
        <v>437</v>
      </c>
      <c r="H4" s="1188"/>
      <c r="I4" s="1188"/>
      <c r="J4" s="1188" t="s">
        <v>438</v>
      </c>
      <c r="K4" s="1164" t="s">
        <v>168</v>
      </c>
      <c r="L4" s="1164"/>
    </row>
    <row r="5" spans="1:12" ht="20.25" customHeight="1">
      <c r="A5" s="1141"/>
      <c r="B5" s="1141"/>
      <c r="C5" s="1207"/>
      <c r="D5" s="1207"/>
      <c r="E5" s="1207"/>
      <c r="F5" s="1207"/>
      <c r="G5" s="1165" t="s">
        <v>439</v>
      </c>
      <c r="H5" s="1165"/>
      <c r="I5" s="1165"/>
      <c r="J5" s="1207"/>
      <c r="K5" s="1165"/>
      <c r="L5" s="1165"/>
    </row>
    <row r="6" spans="1:12" ht="15" customHeight="1">
      <c r="A6" s="1141"/>
      <c r="B6" s="1141"/>
      <c r="C6" s="1207"/>
      <c r="D6" s="1207"/>
      <c r="E6" s="1207"/>
      <c r="F6" s="1207"/>
      <c r="G6" s="1207" t="s">
        <v>440</v>
      </c>
      <c r="H6" s="1207" t="s">
        <v>441</v>
      </c>
      <c r="I6" s="1207" t="s">
        <v>442</v>
      </c>
      <c r="J6" s="1207"/>
      <c r="K6" s="1165"/>
      <c r="L6" s="1165"/>
    </row>
    <row r="7" spans="1:12" ht="8.25" customHeight="1">
      <c r="A7" s="1141"/>
      <c r="B7" s="1141"/>
      <c r="C7" s="1168" t="s">
        <v>443</v>
      </c>
      <c r="D7" s="1168" t="s">
        <v>444</v>
      </c>
      <c r="E7" s="1168" t="s">
        <v>445</v>
      </c>
      <c r="F7" s="1168" t="s">
        <v>446</v>
      </c>
      <c r="G7" s="1207"/>
      <c r="H7" s="1207"/>
      <c r="I7" s="1207"/>
      <c r="J7" s="1207"/>
      <c r="K7" s="1165"/>
      <c r="L7" s="1165"/>
    </row>
    <row r="8" spans="1:12" ht="33.75" customHeight="1" thickBot="1">
      <c r="A8" s="1142"/>
      <c r="B8" s="1142"/>
      <c r="C8" s="1196"/>
      <c r="D8" s="1196"/>
      <c r="E8" s="1196"/>
      <c r="F8" s="1196"/>
      <c r="G8" s="377" t="s">
        <v>447</v>
      </c>
      <c r="H8" s="377" t="s">
        <v>448</v>
      </c>
      <c r="I8" s="377" t="s">
        <v>449</v>
      </c>
      <c r="J8" s="396" t="s">
        <v>450</v>
      </c>
      <c r="K8" s="1166"/>
      <c r="L8" s="1166"/>
    </row>
    <row r="9" spans="1:12" ht="18" customHeight="1">
      <c r="A9" s="1183" t="s">
        <v>52</v>
      </c>
      <c r="B9" s="1183"/>
      <c r="C9" s="254">
        <v>14</v>
      </c>
      <c r="D9" s="254">
        <v>0</v>
      </c>
      <c r="E9" s="254">
        <v>0</v>
      </c>
      <c r="F9" s="254">
        <v>0</v>
      </c>
      <c r="G9" s="255">
        <v>1</v>
      </c>
      <c r="H9" s="255">
        <v>54</v>
      </c>
      <c r="I9" s="255">
        <v>22</v>
      </c>
      <c r="J9" s="254">
        <v>79</v>
      </c>
      <c r="K9" s="1375" t="s">
        <v>583</v>
      </c>
      <c r="L9" s="1375"/>
    </row>
    <row r="10" spans="1:12" ht="18" customHeight="1">
      <c r="A10" s="1170" t="s">
        <v>53</v>
      </c>
      <c r="B10" s="1170"/>
      <c r="C10" s="93">
        <v>35</v>
      </c>
      <c r="D10" s="93">
        <v>27</v>
      </c>
      <c r="E10" s="93">
        <v>0</v>
      </c>
      <c r="F10" s="93">
        <v>15</v>
      </c>
      <c r="G10" s="93">
        <v>0</v>
      </c>
      <c r="H10" s="93">
        <v>0</v>
      </c>
      <c r="I10" s="93">
        <v>0</v>
      </c>
      <c r="J10" s="93">
        <v>0</v>
      </c>
      <c r="K10" s="1159" t="s">
        <v>284</v>
      </c>
      <c r="L10" s="1159"/>
    </row>
    <row r="11" spans="1:12" ht="18" customHeight="1">
      <c r="A11" s="1170" t="s">
        <v>54</v>
      </c>
      <c r="B11" s="1170"/>
      <c r="C11" s="93">
        <v>156</v>
      </c>
      <c r="D11" s="93">
        <v>0</v>
      </c>
      <c r="E11" s="1011">
        <v>0</v>
      </c>
      <c r="F11" s="93">
        <v>0</v>
      </c>
      <c r="G11" s="93">
        <v>301</v>
      </c>
      <c r="H11" s="93">
        <v>58</v>
      </c>
      <c r="I11" s="93">
        <v>2</v>
      </c>
      <c r="J11" s="93">
        <v>0</v>
      </c>
      <c r="K11" s="1178" t="s">
        <v>175</v>
      </c>
      <c r="L11" s="1178"/>
    </row>
    <row r="12" spans="1:12" ht="18" customHeight="1">
      <c r="A12" s="1170" t="s">
        <v>55</v>
      </c>
      <c r="B12" s="1170"/>
      <c r="C12" s="93">
        <v>208</v>
      </c>
      <c r="D12" s="93">
        <v>0</v>
      </c>
      <c r="E12" s="1011">
        <v>0</v>
      </c>
      <c r="F12" s="93">
        <v>0</v>
      </c>
      <c r="G12" s="93">
        <v>24</v>
      </c>
      <c r="H12" s="93">
        <v>12</v>
      </c>
      <c r="I12" s="93">
        <v>0</v>
      </c>
      <c r="J12" s="93">
        <v>0</v>
      </c>
      <c r="K12" s="1178" t="s">
        <v>676</v>
      </c>
      <c r="L12" s="1178"/>
    </row>
    <row r="13" spans="1:12" ht="18" customHeight="1">
      <c r="A13" s="1189" t="s">
        <v>279</v>
      </c>
      <c r="B13" s="258" t="s">
        <v>270</v>
      </c>
      <c r="C13" s="93">
        <v>150</v>
      </c>
      <c r="D13" s="93">
        <v>2</v>
      </c>
      <c r="E13" s="1011">
        <v>0</v>
      </c>
      <c r="F13" s="93">
        <v>2</v>
      </c>
      <c r="G13" s="93">
        <v>0</v>
      </c>
      <c r="H13" s="93">
        <v>1</v>
      </c>
      <c r="I13" s="93">
        <v>0</v>
      </c>
      <c r="J13" s="93">
        <v>0</v>
      </c>
      <c r="K13" s="399" t="s">
        <v>288</v>
      </c>
      <c r="L13" s="1220" t="s">
        <v>167</v>
      </c>
    </row>
    <row r="14" spans="1:12" ht="18" customHeight="1">
      <c r="A14" s="1189"/>
      <c r="B14" s="258" t="s">
        <v>271</v>
      </c>
      <c r="C14" s="93">
        <v>141</v>
      </c>
      <c r="D14" s="93">
        <v>1</v>
      </c>
      <c r="E14" s="1011">
        <v>0</v>
      </c>
      <c r="F14" s="93">
        <v>0</v>
      </c>
      <c r="G14" s="93">
        <v>0</v>
      </c>
      <c r="H14" s="93">
        <v>3</v>
      </c>
      <c r="I14" s="93">
        <v>0</v>
      </c>
      <c r="J14" s="93">
        <v>0</v>
      </c>
      <c r="K14" s="399" t="s">
        <v>289</v>
      </c>
      <c r="L14" s="1220"/>
    </row>
    <row r="15" spans="1:12" ht="18" customHeight="1">
      <c r="A15" s="1189"/>
      <c r="B15" s="258" t="s">
        <v>272</v>
      </c>
      <c r="C15" s="93">
        <v>0</v>
      </c>
      <c r="D15" s="93">
        <v>0</v>
      </c>
      <c r="E15" s="1011">
        <v>0</v>
      </c>
      <c r="F15" s="93">
        <v>0</v>
      </c>
      <c r="G15" s="93">
        <v>0</v>
      </c>
      <c r="H15" s="93">
        <v>0</v>
      </c>
      <c r="I15" s="93">
        <v>0</v>
      </c>
      <c r="J15" s="93">
        <v>0</v>
      </c>
      <c r="K15" s="399" t="s">
        <v>290</v>
      </c>
      <c r="L15" s="1220"/>
    </row>
    <row r="16" spans="1:12" ht="18" customHeight="1">
      <c r="A16" s="1189"/>
      <c r="B16" s="258" t="s">
        <v>267</v>
      </c>
      <c r="C16" s="93">
        <v>134</v>
      </c>
      <c r="D16" s="93">
        <v>7</v>
      </c>
      <c r="E16" s="1011">
        <v>0</v>
      </c>
      <c r="F16" s="93">
        <v>0</v>
      </c>
      <c r="G16" s="93">
        <v>0</v>
      </c>
      <c r="H16" s="93">
        <v>0</v>
      </c>
      <c r="I16" s="93">
        <v>0</v>
      </c>
      <c r="J16" s="93">
        <v>0</v>
      </c>
      <c r="K16" s="399" t="s">
        <v>291</v>
      </c>
      <c r="L16" s="1220"/>
    </row>
    <row r="17" spans="1:19" ht="18" customHeight="1">
      <c r="A17" s="1189"/>
      <c r="B17" s="258" t="s">
        <v>268</v>
      </c>
      <c r="C17" s="93">
        <v>171</v>
      </c>
      <c r="D17" s="93">
        <v>0</v>
      </c>
      <c r="E17" s="1011">
        <v>0</v>
      </c>
      <c r="F17" s="93">
        <v>0</v>
      </c>
      <c r="G17" s="93">
        <v>0</v>
      </c>
      <c r="H17" s="93">
        <v>0</v>
      </c>
      <c r="I17" s="93">
        <v>0</v>
      </c>
      <c r="J17" s="93">
        <v>0</v>
      </c>
      <c r="K17" s="399" t="s">
        <v>292</v>
      </c>
      <c r="L17" s="1220"/>
    </row>
    <row r="18" spans="1:19" ht="18" customHeight="1">
      <c r="A18" s="1189"/>
      <c r="B18" s="258" t="s">
        <v>269</v>
      </c>
      <c r="C18" s="93">
        <v>184</v>
      </c>
      <c r="D18" s="93">
        <v>0</v>
      </c>
      <c r="E18" s="1011">
        <v>0</v>
      </c>
      <c r="F18" s="93">
        <v>0</v>
      </c>
      <c r="G18" s="93">
        <v>0</v>
      </c>
      <c r="H18" s="93">
        <v>2</v>
      </c>
      <c r="I18" s="93">
        <v>0</v>
      </c>
      <c r="J18" s="93">
        <v>0</v>
      </c>
      <c r="K18" s="399" t="s">
        <v>293</v>
      </c>
      <c r="L18" s="1220"/>
    </row>
    <row r="19" spans="1:19" ht="18" customHeight="1">
      <c r="A19" s="1170" t="s">
        <v>63</v>
      </c>
      <c r="B19" s="1170"/>
      <c r="C19" s="93">
        <v>21</v>
      </c>
      <c r="D19" s="93">
        <v>0</v>
      </c>
      <c r="E19" s="1011">
        <v>0</v>
      </c>
      <c r="F19" s="93">
        <v>12</v>
      </c>
      <c r="G19" s="93">
        <v>0</v>
      </c>
      <c r="H19" s="93">
        <v>0</v>
      </c>
      <c r="I19" s="93">
        <v>0</v>
      </c>
      <c r="J19" s="93">
        <v>0</v>
      </c>
      <c r="K19" s="1178" t="s">
        <v>281</v>
      </c>
      <c r="L19" s="1178"/>
    </row>
    <row r="20" spans="1:19" ht="18" customHeight="1">
      <c r="A20" s="1170" t="s">
        <v>64</v>
      </c>
      <c r="B20" s="1170"/>
      <c r="C20" s="93">
        <v>253</v>
      </c>
      <c r="D20" s="93">
        <v>14</v>
      </c>
      <c r="E20" s="1011">
        <v>0</v>
      </c>
      <c r="F20" s="93">
        <v>0</v>
      </c>
      <c r="G20" s="93">
        <v>0</v>
      </c>
      <c r="H20" s="93">
        <v>0</v>
      </c>
      <c r="I20" s="93">
        <v>0</v>
      </c>
      <c r="J20" s="93">
        <v>0</v>
      </c>
      <c r="K20" s="1178" t="s">
        <v>177</v>
      </c>
      <c r="L20" s="1178"/>
    </row>
    <row r="21" spans="1:19" ht="18" customHeight="1">
      <c r="A21" s="1170" t="s">
        <v>65</v>
      </c>
      <c r="B21" s="1170"/>
      <c r="C21" s="93">
        <v>114</v>
      </c>
      <c r="D21" s="93">
        <v>0</v>
      </c>
      <c r="E21" s="1011">
        <v>0</v>
      </c>
      <c r="F21" s="93">
        <v>0</v>
      </c>
      <c r="G21" s="93">
        <v>0</v>
      </c>
      <c r="H21" s="93">
        <v>0</v>
      </c>
      <c r="I21" s="93">
        <v>0</v>
      </c>
      <c r="J21" s="93">
        <v>0</v>
      </c>
      <c r="K21" s="1178" t="s">
        <v>178</v>
      </c>
      <c r="L21" s="1178"/>
    </row>
    <row r="22" spans="1:19" ht="18" customHeight="1">
      <c r="A22" s="1170" t="s">
        <v>66</v>
      </c>
      <c r="B22" s="1170"/>
      <c r="C22" s="93">
        <v>117</v>
      </c>
      <c r="D22" s="93">
        <v>0</v>
      </c>
      <c r="E22" s="1011">
        <v>0</v>
      </c>
      <c r="F22" s="93">
        <v>0</v>
      </c>
      <c r="G22" s="93">
        <v>0</v>
      </c>
      <c r="H22" s="93">
        <v>0</v>
      </c>
      <c r="I22" s="93">
        <v>0</v>
      </c>
      <c r="J22" s="93">
        <v>0</v>
      </c>
      <c r="K22" s="1178" t="s">
        <v>285</v>
      </c>
      <c r="L22" s="1178"/>
    </row>
    <row r="23" spans="1:19" ht="18" customHeight="1">
      <c r="A23" s="1170" t="s">
        <v>133</v>
      </c>
      <c r="B23" s="1170"/>
      <c r="C23" s="93">
        <v>273</v>
      </c>
      <c r="D23" s="93">
        <v>2</v>
      </c>
      <c r="E23" s="1011">
        <v>0</v>
      </c>
      <c r="F23" s="93">
        <v>0</v>
      </c>
      <c r="G23" s="93">
        <v>0</v>
      </c>
      <c r="H23" s="93">
        <v>0</v>
      </c>
      <c r="I23" s="93">
        <v>0</v>
      </c>
      <c r="J23" s="93">
        <v>0</v>
      </c>
      <c r="K23" s="1178" t="s">
        <v>286</v>
      </c>
      <c r="L23" s="1178"/>
    </row>
    <row r="24" spans="1:19" ht="18" customHeight="1">
      <c r="A24" s="1170" t="s">
        <v>68</v>
      </c>
      <c r="B24" s="1170"/>
      <c r="C24" s="93">
        <v>57</v>
      </c>
      <c r="D24" s="93">
        <v>0</v>
      </c>
      <c r="E24" s="1011">
        <v>0</v>
      </c>
      <c r="F24" s="93">
        <v>0</v>
      </c>
      <c r="G24" s="93">
        <v>0</v>
      </c>
      <c r="H24" s="93">
        <v>0</v>
      </c>
      <c r="I24" s="93">
        <v>0</v>
      </c>
      <c r="J24" s="93">
        <v>0</v>
      </c>
      <c r="K24" s="1178" t="s">
        <v>287</v>
      </c>
      <c r="L24" s="1178"/>
    </row>
    <row r="25" spans="1:19" ht="18" customHeight="1">
      <c r="A25" s="1170" t="s">
        <v>69</v>
      </c>
      <c r="B25" s="1170"/>
      <c r="C25" s="93">
        <v>256</v>
      </c>
      <c r="D25" s="93">
        <v>0</v>
      </c>
      <c r="E25" s="1011">
        <v>0</v>
      </c>
      <c r="F25" s="93">
        <v>0</v>
      </c>
      <c r="G25" s="93">
        <v>0</v>
      </c>
      <c r="H25" s="93">
        <v>0</v>
      </c>
      <c r="I25" s="93">
        <v>0</v>
      </c>
      <c r="J25" s="93">
        <v>0</v>
      </c>
      <c r="K25" s="1178" t="s">
        <v>182</v>
      </c>
      <c r="L25" s="1178"/>
    </row>
    <row r="26" spans="1:19" ht="18" customHeight="1">
      <c r="A26" s="1170" t="s">
        <v>70</v>
      </c>
      <c r="B26" s="1170"/>
      <c r="C26" s="93">
        <v>2</v>
      </c>
      <c r="D26" s="93">
        <v>2</v>
      </c>
      <c r="E26" s="1011">
        <v>0</v>
      </c>
      <c r="F26" s="93">
        <v>0</v>
      </c>
      <c r="G26" s="93">
        <v>1</v>
      </c>
      <c r="H26" s="93">
        <v>0</v>
      </c>
      <c r="I26" s="93">
        <v>0</v>
      </c>
      <c r="J26" s="93">
        <v>0</v>
      </c>
      <c r="K26" s="1178" t="s">
        <v>183</v>
      </c>
      <c r="L26" s="1178"/>
    </row>
    <row r="27" spans="1:19" ht="18" customHeight="1">
      <c r="A27" s="1170" t="s">
        <v>71</v>
      </c>
      <c r="B27" s="1170"/>
      <c r="C27" s="93">
        <v>93</v>
      </c>
      <c r="D27" s="93">
        <v>0</v>
      </c>
      <c r="E27" s="1011">
        <v>0</v>
      </c>
      <c r="F27" s="93">
        <v>0</v>
      </c>
      <c r="G27" s="93">
        <v>0</v>
      </c>
      <c r="H27" s="93">
        <v>0</v>
      </c>
      <c r="I27" s="93">
        <v>0</v>
      </c>
      <c r="J27" s="93">
        <v>0</v>
      </c>
      <c r="K27" s="1178" t="s">
        <v>184</v>
      </c>
      <c r="L27" s="1178"/>
    </row>
    <row r="28" spans="1:19" ht="18" customHeight="1" thickBot="1">
      <c r="A28" s="1172" t="s">
        <v>72</v>
      </c>
      <c r="B28" s="1172"/>
      <c r="C28" s="94">
        <v>73</v>
      </c>
      <c r="D28" s="94">
        <v>1</v>
      </c>
      <c r="E28" s="94">
        <v>0</v>
      </c>
      <c r="F28" s="94">
        <v>0</v>
      </c>
      <c r="G28" s="94">
        <v>0</v>
      </c>
      <c r="H28" s="94">
        <v>0</v>
      </c>
      <c r="I28" s="94">
        <v>0</v>
      </c>
      <c r="J28" s="94">
        <v>0</v>
      </c>
      <c r="K28" s="1218" t="s">
        <v>282</v>
      </c>
      <c r="L28" s="1218"/>
      <c r="S28" s="82" t="s">
        <v>305</v>
      </c>
    </row>
    <row r="29" spans="1:19" ht="18" customHeight="1" thickBot="1">
      <c r="A29" s="1174" t="s">
        <v>32</v>
      </c>
      <c r="B29" s="1174"/>
      <c r="C29" s="376">
        <f>SUM(C9:C28)</f>
        <v>2452</v>
      </c>
      <c r="D29" s="733">
        <f t="shared" ref="D29:J29" si="0">SUM(D9:D28)</f>
        <v>56</v>
      </c>
      <c r="E29" s="733">
        <f t="shared" si="0"/>
        <v>0</v>
      </c>
      <c r="F29" s="733">
        <f t="shared" si="0"/>
        <v>29</v>
      </c>
      <c r="G29" s="733">
        <f t="shared" si="0"/>
        <v>327</v>
      </c>
      <c r="H29" s="733">
        <f t="shared" si="0"/>
        <v>130</v>
      </c>
      <c r="I29" s="733">
        <f t="shared" si="0"/>
        <v>24</v>
      </c>
      <c r="J29" s="733">
        <f t="shared" si="0"/>
        <v>79</v>
      </c>
      <c r="K29" s="1175" t="s">
        <v>169</v>
      </c>
      <c r="L29" s="1175"/>
    </row>
    <row r="30" spans="1:19" ht="18" customHeight="1" thickTop="1">
      <c r="A30" s="640"/>
      <c r="B30" s="640"/>
      <c r="C30" s="640"/>
      <c r="D30" s="640"/>
      <c r="E30" s="640"/>
      <c r="F30" s="640"/>
      <c r="G30" s="640"/>
      <c r="H30" s="640"/>
      <c r="I30" s="640"/>
      <c r="J30" s="640"/>
      <c r="K30" s="646"/>
      <c r="L30" s="646"/>
    </row>
    <row r="31" spans="1:19" ht="18" customHeight="1">
      <c r="A31" s="640"/>
      <c r="B31" s="640"/>
      <c r="C31" s="640"/>
      <c r="D31" s="640"/>
      <c r="E31" s="640"/>
      <c r="F31" s="640"/>
      <c r="G31" s="640"/>
      <c r="H31" s="640"/>
      <c r="I31" s="640"/>
      <c r="J31" s="640"/>
      <c r="K31" s="646"/>
      <c r="L31" s="646"/>
    </row>
    <row r="32" spans="1:19" ht="18" customHeight="1">
      <c r="A32" s="640"/>
      <c r="B32" s="640"/>
      <c r="C32" s="640"/>
      <c r="D32" s="640"/>
      <c r="E32" s="640"/>
      <c r="F32" s="640"/>
      <c r="G32" s="640"/>
      <c r="H32" s="640"/>
      <c r="I32" s="640"/>
      <c r="J32" s="640"/>
      <c r="K32" s="646"/>
      <c r="L32" s="646"/>
    </row>
    <row r="33" spans="1:12" ht="18" customHeight="1">
      <c r="A33" s="640"/>
      <c r="B33" s="640"/>
      <c r="C33" s="640"/>
      <c r="D33" s="640"/>
      <c r="E33" s="640"/>
      <c r="F33" s="640"/>
      <c r="G33" s="640"/>
      <c r="H33" s="640"/>
      <c r="I33" s="640"/>
      <c r="J33" s="640"/>
      <c r="K33" s="646"/>
      <c r="L33" s="646"/>
    </row>
    <row r="34" spans="1:12" ht="18" customHeight="1">
      <c r="A34" s="640"/>
      <c r="B34" s="640"/>
      <c r="C34" s="640"/>
      <c r="D34" s="640"/>
      <c r="E34" s="640"/>
      <c r="F34" s="640"/>
      <c r="G34" s="640"/>
      <c r="H34" s="640"/>
      <c r="I34" s="640"/>
      <c r="J34" s="640"/>
      <c r="K34" s="646"/>
      <c r="L34" s="646"/>
    </row>
    <row r="35" spans="1:12" ht="18" customHeight="1">
      <c r="A35" s="640"/>
      <c r="B35" s="640"/>
      <c r="C35" s="640"/>
      <c r="D35" s="640"/>
      <c r="E35" s="640"/>
      <c r="F35" s="640"/>
      <c r="G35" s="640"/>
      <c r="H35" s="640"/>
      <c r="I35" s="640"/>
      <c r="J35" s="640"/>
      <c r="K35" s="646"/>
      <c r="L35" s="646"/>
    </row>
    <row r="36" spans="1:12" ht="18" customHeight="1">
      <c r="A36" s="640"/>
      <c r="B36" s="640"/>
      <c r="C36" s="640"/>
      <c r="D36" s="640"/>
      <c r="E36" s="640"/>
      <c r="F36" s="640"/>
      <c r="G36" s="640"/>
      <c r="H36" s="640"/>
      <c r="I36" s="640"/>
      <c r="J36" s="640"/>
      <c r="K36" s="646"/>
      <c r="L36" s="646"/>
    </row>
    <row r="37" spans="1:12" ht="15.75">
      <c r="K37" s="408"/>
      <c r="L37" s="408"/>
    </row>
    <row r="38" spans="1:12" ht="15.75">
      <c r="K38" s="408"/>
      <c r="L38" s="408"/>
    </row>
    <row r="39" spans="1:12" ht="15.75">
      <c r="K39" s="408"/>
      <c r="L39" s="408"/>
    </row>
    <row r="40" spans="1:12" ht="15.75">
      <c r="K40" s="408"/>
      <c r="L40" s="408"/>
    </row>
    <row r="41" spans="1:12" ht="15.75">
      <c r="K41" s="408"/>
      <c r="L41" s="408"/>
    </row>
    <row r="42" spans="1:12" ht="15.75">
      <c r="K42" s="408"/>
      <c r="L42" s="408"/>
    </row>
    <row r="43" spans="1:12" ht="15.75">
      <c r="K43" s="408"/>
      <c r="L43" s="408"/>
    </row>
    <row r="44" spans="1:12" ht="15.75">
      <c r="K44" s="408"/>
      <c r="L44" s="408"/>
    </row>
    <row r="45" spans="1:12" ht="15.75">
      <c r="K45" s="408"/>
      <c r="L45" s="408"/>
    </row>
    <row r="46" spans="1:12" ht="15.75">
      <c r="K46" s="408"/>
      <c r="L46" s="408"/>
    </row>
    <row r="47" spans="1:12" ht="15.75">
      <c r="K47" s="408"/>
      <c r="L47" s="408"/>
    </row>
    <row r="48" spans="1:12" ht="15.75">
      <c r="K48" s="408"/>
      <c r="L48" s="408"/>
    </row>
    <row r="49" spans="11:12" ht="15.75">
      <c r="K49" s="408"/>
      <c r="L49" s="408"/>
    </row>
    <row r="50" spans="11:12" ht="15.75">
      <c r="K50" s="408"/>
      <c r="L50" s="408"/>
    </row>
    <row r="51" spans="11:12" ht="15">
      <c r="K51" s="111"/>
      <c r="L51" s="111"/>
    </row>
    <row r="52" spans="11:12" ht="15">
      <c r="K52" s="111"/>
      <c r="L52" s="111"/>
    </row>
    <row r="53" spans="11:12" ht="15">
      <c r="K53" s="111"/>
      <c r="L53" s="111"/>
    </row>
    <row r="54" spans="11:12" ht="15">
      <c r="K54" s="111"/>
      <c r="L54" s="111"/>
    </row>
    <row r="55" spans="11:12" ht="15">
      <c r="K55" s="111"/>
      <c r="L55" s="111"/>
    </row>
    <row r="56" spans="11:12" ht="15">
      <c r="K56" s="111"/>
      <c r="L56" s="111"/>
    </row>
    <row r="57" spans="11:12" ht="15">
      <c r="K57" s="111"/>
      <c r="L57" s="111"/>
    </row>
    <row r="58" spans="11:12" ht="15">
      <c r="K58" s="111"/>
      <c r="L58" s="111"/>
    </row>
    <row r="59" spans="11:12" ht="15">
      <c r="K59" s="111"/>
      <c r="L59" s="111"/>
    </row>
    <row r="122" spans="3:10">
      <c r="C122" s="142"/>
      <c r="D122" s="142"/>
      <c r="E122" s="142"/>
      <c r="F122" s="142"/>
      <c r="G122" s="142"/>
      <c r="H122" s="142"/>
      <c r="I122" s="142"/>
      <c r="J122" s="142"/>
    </row>
    <row r="123" spans="3:10">
      <c r="C123" s="142"/>
      <c r="D123" s="142"/>
      <c r="E123" s="142"/>
      <c r="F123" s="142"/>
      <c r="G123" s="142"/>
      <c r="H123" s="142"/>
      <c r="I123" s="142"/>
      <c r="J123" s="142"/>
    </row>
    <row r="124" spans="3:10">
      <c r="C124" s="142"/>
      <c r="D124" s="142"/>
      <c r="E124" s="142"/>
      <c r="F124" s="142"/>
      <c r="G124" s="142"/>
      <c r="H124" s="142"/>
      <c r="I124" s="142"/>
      <c r="J124" s="142"/>
    </row>
    <row r="125" spans="3:10">
      <c r="C125" s="142"/>
      <c r="D125" s="142"/>
      <c r="E125" s="142"/>
      <c r="F125" s="142"/>
      <c r="G125" s="142"/>
      <c r="H125" s="142"/>
      <c r="I125" s="142"/>
      <c r="J125" s="142"/>
    </row>
  </sheetData>
  <mergeCells count="52">
    <mergeCell ref="K26:L26"/>
    <mergeCell ref="K4:L8"/>
    <mergeCell ref="A1:L1"/>
    <mergeCell ref="A2:L2"/>
    <mergeCell ref="A9:B9"/>
    <mergeCell ref="K21:L21"/>
    <mergeCell ref="K22:L22"/>
    <mergeCell ref="K23:L23"/>
    <mergeCell ref="K24:L24"/>
    <mergeCell ref="K25:L25"/>
    <mergeCell ref="A26:B26"/>
    <mergeCell ref="A25:B25"/>
    <mergeCell ref="A24:B24"/>
    <mergeCell ref="A23:B23"/>
    <mergeCell ref="A22:B22"/>
    <mergeCell ref="A21:B21"/>
    <mergeCell ref="A29:B29"/>
    <mergeCell ref="K29:L29"/>
    <mergeCell ref="A28:B28"/>
    <mergeCell ref="K28:L28"/>
    <mergeCell ref="A27:B27"/>
    <mergeCell ref="K27:L27"/>
    <mergeCell ref="A12:B12"/>
    <mergeCell ref="K12:L12"/>
    <mergeCell ref="A11:B11"/>
    <mergeCell ref="K11:L11"/>
    <mergeCell ref="J4:J7"/>
    <mergeCell ref="K9:L9"/>
    <mergeCell ref="A10:B10"/>
    <mergeCell ref="K10:L10"/>
    <mergeCell ref="G5:I5"/>
    <mergeCell ref="G6:G7"/>
    <mergeCell ref="A4:B8"/>
    <mergeCell ref="C4:C6"/>
    <mergeCell ref="D4:D6"/>
    <mergeCell ref="E4:E6"/>
    <mergeCell ref="F4:F6"/>
    <mergeCell ref="G4:I4"/>
    <mergeCell ref="A19:B19"/>
    <mergeCell ref="K19:L19"/>
    <mergeCell ref="A20:B20"/>
    <mergeCell ref="K20:L20"/>
    <mergeCell ref="A13:A18"/>
    <mergeCell ref="L13:L18"/>
    <mergeCell ref="H6:H7"/>
    <mergeCell ref="I6:I7"/>
    <mergeCell ref="A3:D3"/>
    <mergeCell ref="K3:L3"/>
    <mergeCell ref="E7:E8"/>
    <mergeCell ref="C7:C8"/>
    <mergeCell ref="D7:D8"/>
    <mergeCell ref="F7:F8"/>
  </mergeCells>
  <printOptions horizontalCentered="1"/>
  <pageMargins left="1" right="1" top="1" bottom="1" header="0.75" footer="1"/>
  <pageSetup paperSize="9" scale="80" firstPageNumber="64" orientation="landscape" useFirstPageNumber="1"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tabColor theme="9" tint="-0.499984740745262"/>
  </sheetPr>
  <dimension ref="A1:AW119"/>
  <sheetViews>
    <sheetView rightToLeft="1" view="pageBreakPreview" topLeftCell="AA1" zoomScale="75" zoomScaleSheetLayoutView="75" workbookViewId="0">
      <selection activeCell="L4" sqref="L4:S9"/>
    </sheetView>
  </sheetViews>
  <sheetFormatPr defaultRowHeight="12.75"/>
  <cols>
    <col min="1" max="1" width="3.7109375" style="82" customWidth="1"/>
    <col min="2" max="2" width="9.7109375" style="82" customWidth="1"/>
    <col min="3" max="3" width="11.5703125" style="82" customWidth="1"/>
    <col min="4" max="4" width="11.42578125" style="82" customWidth="1"/>
    <col min="5" max="5" width="10.140625" style="82" customWidth="1"/>
    <col min="6" max="6" width="9.140625" style="82" customWidth="1"/>
    <col min="7" max="7" width="8.5703125" style="82" customWidth="1"/>
    <col min="8" max="8" width="9" style="82" customWidth="1"/>
    <col min="9" max="9" width="8.85546875" style="82" customWidth="1"/>
    <col min="10" max="10" width="10.140625" style="82" customWidth="1"/>
    <col min="11" max="11" width="9" style="82" customWidth="1"/>
    <col min="12" max="13" width="10.140625" style="82" customWidth="1"/>
    <col min="14" max="14" width="7.42578125" style="397" customWidth="1"/>
    <col min="15" max="15" width="8" style="397" customWidth="1"/>
    <col min="16" max="16" width="14.7109375" style="397" customWidth="1"/>
    <col min="17" max="17" width="4.42578125" style="397" customWidth="1"/>
    <col min="18" max="18" width="4" style="397" customWidth="1"/>
    <col min="19" max="19" width="10.7109375" style="397" customWidth="1"/>
    <col min="20" max="20" width="8.42578125" style="397" customWidth="1"/>
    <col min="21" max="21" width="7.7109375" style="397" customWidth="1"/>
    <col min="22" max="22" width="10.42578125" style="397" customWidth="1"/>
    <col min="23" max="23" width="9.140625" style="397" customWidth="1"/>
    <col min="24" max="24" width="9.28515625" style="82" customWidth="1"/>
    <col min="25" max="25" width="8.42578125" style="82" customWidth="1"/>
    <col min="26" max="26" width="7.28515625" style="82" customWidth="1"/>
    <col min="27" max="27" width="8.5703125" style="82" customWidth="1"/>
    <col min="28" max="28" width="7.5703125" style="82" customWidth="1"/>
    <col min="29" max="29" width="10.28515625" style="82" customWidth="1"/>
    <col min="30" max="30" width="11.140625" style="82" customWidth="1"/>
    <col min="31" max="31" width="9.7109375" style="82" customWidth="1"/>
    <col min="32" max="32" width="8.28515625" style="82" customWidth="1"/>
    <col min="33" max="33" width="8" style="82" customWidth="1"/>
    <col min="34" max="34" width="13.42578125" style="82" customWidth="1"/>
    <col min="35" max="36" width="4.5703125" style="82" customWidth="1"/>
    <col min="37" max="37" width="10.5703125" style="82" customWidth="1"/>
    <col min="38" max="38" width="10.42578125" style="82" customWidth="1"/>
    <col min="39" max="39" width="10.140625" style="82" customWidth="1"/>
    <col min="40" max="40" width="12" style="82" customWidth="1"/>
    <col min="41" max="41" width="11.140625" style="82" customWidth="1"/>
    <col min="42" max="42" width="12" style="82" customWidth="1"/>
    <col min="43" max="43" width="7.85546875" style="82" customWidth="1"/>
    <col min="44" max="44" width="15.5703125" style="82" customWidth="1"/>
    <col min="45" max="45" width="16" style="82" customWidth="1"/>
    <col min="46" max="46" width="8.7109375" style="82" customWidth="1"/>
    <col min="47" max="47" width="14" style="82" customWidth="1"/>
    <col min="48" max="48" width="14.28515625" style="82" customWidth="1"/>
    <col min="49" max="49" width="3.5703125" style="82" customWidth="1"/>
    <col min="50" max="16384" width="9.140625" style="82"/>
  </cols>
  <sheetData>
    <row r="1" spans="1:49" ht="24" customHeight="1">
      <c r="A1" s="1205" t="s">
        <v>1244</v>
      </c>
      <c r="B1" s="1205"/>
      <c r="C1" s="1205"/>
      <c r="D1" s="1205"/>
      <c r="E1" s="1205"/>
      <c r="F1" s="1205"/>
      <c r="G1" s="1205"/>
      <c r="H1" s="1205"/>
      <c r="I1" s="1205"/>
      <c r="J1" s="1205"/>
      <c r="K1" s="1205"/>
      <c r="L1" s="1205"/>
      <c r="M1" s="1205"/>
      <c r="N1" s="1205"/>
      <c r="O1" s="1205"/>
      <c r="P1" s="1205"/>
      <c r="Q1" s="1205"/>
      <c r="R1" s="1377"/>
      <c r="S1" s="1377"/>
      <c r="T1" s="1377"/>
      <c r="U1" s="115"/>
      <c r="V1" s="115"/>
      <c r="W1" s="115"/>
      <c r="X1" s="115"/>
      <c r="Y1" s="115"/>
      <c r="Z1" s="115"/>
      <c r="AA1" s="115"/>
      <c r="AC1" s="115"/>
      <c r="AD1" s="115"/>
      <c r="AE1" s="115"/>
      <c r="AF1" s="115"/>
      <c r="AG1" s="115"/>
      <c r="AH1" s="115"/>
      <c r="AI1" s="115"/>
      <c r="AJ1" s="115"/>
      <c r="AK1" s="115"/>
      <c r="AL1" s="115"/>
      <c r="AM1" s="115"/>
      <c r="AN1" s="115"/>
      <c r="AO1" s="115"/>
      <c r="AP1" s="115"/>
      <c r="AQ1" s="115"/>
      <c r="AR1" s="115"/>
      <c r="AS1" s="115"/>
      <c r="AT1" s="115"/>
      <c r="AU1" s="115"/>
      <c r="AV1" s="115"/>
      <c r="AW1" s="115"/>
    </row>
    <row r="2" spans="1:49" ht="19.5" customHeight="1">
      <c r="A2" s="1206" t="s">
        <v>756</v>
      </c>
      <c r="B2" s="1206"/>
      <c r="C2" s="1206"/>
      <c r="D2" s="1206"/>
      <c r="E2" s="1206"/>
      <c r="F2" s="1206"/>
      <c r="G2" s="1206"/>
      <c r="H2" s="1206"/>
      <c r="I2" s="1206"/>
      <c r="J2" s="1206"/>
      <c r="K2" s="1206"/>
      <c r="L2" s="1206"/>
      <c r="M2" s="1206"/>
      <c r="N2" s="1206"/>
      <c r="O2" s="1206"/>
      <c r="P2" s="1206"/>
      <c r="Q2" s="1206"/>
      <c r="R2" s="115"/>
      <c r="S2" s="82"/>
      <c r="T2" s="82"/>
      <c r="U2" s="82"/>
      <c r="V2" s="115"/>
      <c r="W2" s="115"/>
      <c r="X2" s="115"/>
      <c r="Y2" s="115"/>
      <c r="Z2" s="115"/>
      <c r="AA2" s="115"/>
      <c r="AE2" s="115"/>
      <c r="AF2" s="115"/>
      <c r="AG2" s="115"/>
      <c r="AH2" s="115"/>
      <c r="AI2" s="115"/>
      <c r="AJ2" s="115"/>
      <c r="AK2" s="115"/>
      <c r="AL2" s="115"/>
      <c r="AM2" s="115"/>
      <c r="AN2" s="115"/>
      <c r="AO2" s="115"/>
      <c r="AP2" s="115"/>
      <c r="AQ2" s="115"/>
      <c r="AR2" s="115"/>
      <c r="AS2" s="115"/>
      <c r="AT2" s="115"/>
      <c r="AU2" s="115"/>
      <c r="AV2" s="115"/>
      <c r="AW2" s="115"/>
    </row>
    <row r="3" spans="1:49" ht="21.75" customHeight="1" thickBot="1">
      <c r="A3" s="1153" t="s">
        <v>1039</v>
      </c>
      <c r="B3" s="1153"/>
      <c r="C3" s="1153"/>
      <c r="D3" s="73"/>
      <c r="E3" s="158"/>
      <c r="F3" s="158"/>
      <c r="G3" s="158"/>
      <c r="H3" s="158"/>
      <c r="I3" s="158"/>
      <c r="J3" s="158"/>
      <c r="K3" s="158"/>
      <c r="L3" s="158"/>
      <c r="M3" s="158"/>
      <c r="N3" s="158"/>
      <c r="O3" s="1177" t="s">
        <v>635</v>
      </c>
      <c r="P3" s="1177"/>
      <c r="Q3" s="1177"/>
      <c r="R3" s="1153" t="s">
        <v>1037</v>
      </c>
      <c r="S3" s="1153"/>
      <c r="T3" s="1153"/>
      <c r="U3" s="158"/>
      <c r="V3" s="158"/>
      <c r="W3" s="158"/>
      <c r="X3" s="158"/>
      <c r="Y3" s="158"/>
      <c r="AC3" s="158"/>
      <c r="AD3" s="158"/>
      <c r="AG3" s="1177" t="s">
        <v>1038</v>
      </c>
      <c r="AH3" s="1177"/>
      <c r="AI3" s="1177"/>
      <c r="AJ3" s="1153" t="s">
        <v>1037</v>
      </c>
      <c r="AK3" s="1153"/>
      <c r="AL3" s="1153"/>
      <c r="AM3" s="158"/>
      <c r="AN3" s="158"/>
      <c r="AO3" s="158"/>
      <c r="AP3" s="158"/>
      <c r="AQ3" s="158"/>
      <c r="AU3" s="1177" t="s">
        <v>1038</v>
      </c>
      <c r="AV3" s="1177"/>
      <c r="AW3" s="1177"/>
    </row>
    <row r="4" spans="1:49" s="111" customFormat="1" ht="24.75" customHeight="1" thickTop="1">
      <c r="A4" s="1140" t="s">
        <v>40</v>
      </c>
      <c r="B4" s="1140"/>
      <c r="C4" s="1299" t="s">
        <v>451</v>
      </c>
      <c r="D4" s="1299"/>
      <c r="E4" s="1299"/>
      <c r="F4" s="1299"/>
      <c r="G4" s="1299"/>
      <c r="H4" s="1299" t="s">
        <v>452</v>
      </c>
      <c r="I4" s="1299"/>
      <c r="J4" s="1299"/>
      <c r="K4" s="1299"/>
      <c r="L4" s="1188" t="s">
        <v>453</v>
      </c>
      <c r="M4" s="1188"/>
      <c r="N4" s="1188"/>
      <c r="O4" s="1188"/>
      <c r="P4" s="1164" t="s">
        <v>168</v>
      </c>
      <c r="Q4" s="1164"/>
      <c r="R4" s="1140" t="s">
        <v>40</v>
      </c>
      <c r="S4" s="1140"/>
      <c r="T4" s="1188" t="s">
        <v>454</v>
      </c>
      <c r="U4" s="1188"/>
      <c r="V4" s="1188"/>
      <c r="W4" s="1188" t="s">
        <v>1299</v>
      </c>
      <c r="X4" s="1188"/>
      <c r="Y4" s="1188"/>
      <c r="Z4" s="1188"/>
      <c r="AA4" s="1188" t="s">
        <v>1329</v>
      </c>
      <c r="AB4" s="1188"/>
      <c r="AC4" s="1188"/>
      <c r="AD4" s="1188"/>
      <c r="AE4" s="1188"/>
      <c r="AF4" s="1188"/>
      <c r="AG4" s="1188"/>
      <c r="AH4" s="1164" t="s">
        <v>168</v>
      </c>
      <c r="AI4" s="1164"/>
      <c r="AJ4" s="1140" t="s">
        <v>40</v>
      </c>
      <c r="AK4" s="1140"/>
      <c r="AL4" s="1299" t="s">
        <v>491</v>
      </c>
      <c r="AM4" s="1299"/>
      <c r="AN4" s="1299"/>
      <c r="AO4" s="1299"/>
      <c r="AP4" s="1299"/>
      <c r="AQ4" s="1299"/>
      <c r="AR4" s="1287" t="s">
        <v>457</v>
      </c>
      <c r="AS4" s="1287" t="s">
        <v>456</v>
      </c>
      <c r="AT4" s="1287" t="s">
        <v>458</v>
      </c>
      <c r="AU4" s="1287" t="s">
        <v>459</v>
      </c>
      <c r="AV4" s="1164" t="s">
        <v>168</v>
      </c>
      <c r="AW4" s="1164"/>
    </row>
    <row r="5" spans="1:49" s="111" customFormat="1" ht="21" customHeight="1">
      <c r="A5" s="1141"/>
      <c r="B5" s="1141"/>
      <c r="C5" s="1289" t="s">
        <v>460</v>
      </c>
      <c r="D5" s="1289"/>
      <c r="E5" s="1289"/>
      <c r="F5" s="1289"/>
      <c r="G5" s="1289"/>
      <c r="H5" s="1168" t="s">
        <v>461</v>
      </c>
      <c r="I5" s="1168"/>
      <c r="J5" s="1168"/>
      <c r="K5" s="1168"/>
      <c r="L5" s="1168" t="s">
        <v>462</v>
      </c>
      <c r="M5" s="1168"/>
      <c r="N5" s="1168"/>
      <c r="O5" s="1168"/>
      <c r="P5" s="1165"/>
      <c r="Q5" s="1165"/>
      <c r="R5" s="1141"/>
      <c r="S5" s="1141"/>
      <c r="T5" s="1168" t="s">
        <v>463</v>
      </c>
      <c r="U5" s="1168"/>
      <c r="V5" s="1168"/>
      <c r="W5" s="1168" t="s">
        <v>493</v>
      </c>
      <c r="X5" s="1168"/>
      <c r="Y5" s="1168"/>
      <c r="Z5" s="1168"/>
      <c r="AA5" s="1168" t="s">
        <v>495</v>
      </c>
      <c r="AB5" s="1168"/>
      <c r="AC5" s="1168"/>
      <c r="AD5" s="1168"/>
      <c r="AE5" s="1168"/>
      <c r="AF5" s="1168"/>
      <c r="AG5" s="1168"/>
      <c r="AH5" s="1165"/>
      <c r="AI5" s="1165"/>
      <c r="AJ5" s="1141"/>
      <c r="AK5" s="1141"/>
      <c r="AL5" s="1168" t="s">
        <v>494</v>
      </c>
      <c r="AM5" s="1168"/>
      <c r="AN5" s="1168"/>
      <c r="AO5" s="1168"/>
      <c r="AP5" s="1168"/>
      <c r="AQ5" s="1168"/>
      <c r="AR5" s="1297"/>
      <c r="AS5" s="1297"/>
      <c r="AT5" s="1297"/>
      <c r="AU5" s="1297"/>
      <c r="AV5" s="1165"/>
      <c r="AW5" s="1165"/>
    </row>
    <row r="6" spans="1:49" s="111" customFormat="1" ht="18.75" customHeight="1">
      <c r="A6" s="1141"/>
      <c r="B6" s="1141"/>
      <c r="C6" s="1207" t="s">
        <v>464</v>
      </c>
      <c r="D6" s="1207"/>
      <c r="E6" s="1383" t="s">
        <v>465</v>
      </c>
      <c r="F6" s="1383" t="s">
        <v>608</v>
      </c>
      <c r="G6" s="1285" t="s">
        <v>32</v>
      </c>
      <c r="H6" s="1378" t="s">
        <v>466</v>
      </c>
      <c r="I6" s="1383" t="s">
        <v>467</v>
      </c>
      <c r="J6" s="1378" t="s">
        <v>468</v>
      </c>
      <c r="K6" s="1285" t="s">
        <v>32</v>
      </c>
      <c r="L6" s="1378" t="s">
        <v>469</v>
      </c>
      <c r="M6" s="1381" t="s">
        <v>470</v>
      </c>
      <c r="N6" s="1378" t="s">
        <v>471</v>
      </c>
      <c r="O6" s="1285" t="s">
        <v>32</v>
      </c>
      <c r="P6" s="1165"/>
      <c r="Q6" s="1165"/>
      <c r="R6" s="1141"/>
      <c r="S6" s="1141"/>
      <c r="T6" s="1378" t="s">
        <v>472</v>
      </c>
      <c r="U6" s="1383" t="s">
        <v>473</v>
      </c>
      <c r="V6" s="1285" t="s">
        <v>32</v>
      </c>
      <c r="W6" s="1388" t="s">
        <v>496</v>
      </c>
      <c r="X6" s="1388" t="s">
        <v>497</v>
      </c>
      <c r="Y6" s="1388" t="s">
        <v>498</v>
      </c>
      <c r="Z6" s="1285" t="s">
        <v>32</v>
      </c>
      <c r="AA6" s="1386" t="s">
        <v>504</v>
      </c>
      <c r="AB6" s="1386" t="s">
        <v>508</v>
      </c>
      <c r="AC6" s="1386" t="s">
        <v>507</v>
      </c>
      <c r="AD6" s="1386" t="s">
        <v>505</v>
      </c>
      <c r="AE6" s="1386" t="s">
        <v>506</v>
      </c>
      <c r="AF6" s="1386" t="s">
        <v>386</v>
      </c>
      <c r="AG6" s="1386" t="s">
        <v>32</v>
      </c>
      <c r="AH6" s="1165"/>
      <c r="AI6" s="1165"/>
      <c r="AJ6" s="1141"/>
      <c r="AK6" s="1141"/>
      <c r="AL6" s="1386" t="s">
        <v>499</v>
      </c>
      <c r="AM6" s="1386" t="s">
        <v>500</v>
      </c>
      <c r="AN6" s="1386" t="s">
        <v>501</v>
      </c>
      <c r="AO6" s="1386" t="s">
        <v>502</v>
      </c>
      <c r="AP6" s="1386" t="s">
        <v>503</v>
      </c>
      <c r="AQ6" s="1387" t="s">
        <v>32</v>
      </c>
      <c r="AR6" s="1297"/>
      <c r="AS6" s="1297"/>
      <c r="AT6" s="1297"/>
      <c r="AU6" s="1297"/>
      <c r="AV6" s="1165"/>
      <c r="AW6" s="1165"/>
    </row>
    <row r="7" spans="1:49" s="111" customFormat="1" ht="16.5" customHeight="1">
      <c r="A7" s="1141"/>
      <c r="B7" s="1141"/>
      <c r="C7" s="1168" t="s">
        <v>475</v>
      </c>
      <c r="D7" s="1168"/>
      <c r="E7" s="1384"/>
      <c r="F7" s="1383"/>
      <c r="G7" s="1285"/>
      <c r="H7" s="1379"/>
      <c r="I7" s="1384"/>
      <c r="J7" s="1379"/>
      <c r="K7" s="1285"/>
      <c r="L7" s="1379"/>
      <c r="M7" s="1381"/>
      <c r="N7" s="1379"/>
      <c r="O7" s="1285"/>
      <c r="P7" s="1165"/>
      <c r="Q7" s="1165"/>
      <c r="R7" s="1141"/>
      <c r="S7" s="1141"/>
      <c r="T7" s="1379"/>
      <c r="U7" s="1384"/>
      <c r="V7" s="1285"/>
      <c r="W7" s="1388"/>
      <c r="X7" s="1388"/>
      <c r="Y7" s="1388"/>
      <c r="Z7" s="1285"/>
      <c r="AA7" s="1386"/>
      <c r="AB7" s="1386"/>
      <c r="AC7" s="1386"/>
      <c r="AD7" s="1386"/>
      <c r="AE7" s="1386"/>
      <c r="AF7" s="1386"/>
      <c r="AG7" s="1386"/>
      <c r="AH7" s="1165"/>
      <c r="AI7" s="1165"/>
      <c r="AJ7" s="1141"/>
      <c r="AK7" s="1141"/>
      <c r="AL7" s="1386"/>
      <c r="AM7" s="1386" t="s">
        <v>500</v>
      </c>
      <c r="AN7" s="1386" t="s">
        <v>501</v>
      </c>
      <c r="AO7" s="1386" t="s">
        <v>502</v>
      </c>
      <c r="AP7" s="1386" t="s">
        <v>503</v>
      </c>
      <c r="AQ7" s="1387"/>
      <c r="AR7" s="1297"/>
      <c r="AS7" s="1297"/>
      <c r="AT7" s="1297"/>
      <c r="AU7" s="1297"/>
      <c r="AV7" s="1165"/>
      <c r="AW7" s="1165"/>
    </row>
    <row r="8" spans="1:49" s="111" customFormat="1" ht="23.25" customHeight="1">
      <c r="A8" s="1141"/>
      <c r="B8" s="1141"/>
      <c r="C8" s="387" t="s">
        <v>476</v>
      </c>
      <c r="D8" s="387" t="s">
        <v>477</v>
      </c>
      <c r="E8" s="1385"/>
      <c r="F8" s="1285"/>
      <c r="G8" s="1285"/>
      <c r="H8" s="1380"/>
      <c r="I8" s="1385"/>
      <c r="J8" s="1380"/>
      <c r="K8" s="1285"/>
      <c r="L8" s="1380"/>
      <c r="M8" s="1382"/>
      <c r="N8" s="1380"/>
      <c r="O8" s="1285"/>
      <c r="P8" s="1165"/>
      <c r="Q8" s="1165"/>
      <c r="R8" s="1141"/>
      <c r="S8" s="1141"/>
      <c r="T8" s="1380"/>
      <c r="U8" s="1385"/>
      <c r="V8" s="1285"/>
      <c r="W8" s="1388"/>
      <c r="X8" s="1388"/>
      <c r="Y8" s="1388"/>
      <c r="Z8" s="1285"/>
      <c r="AA8" s="1386"/>
      <c r="AB8" s="1386"/>
      <c r="AC8" s="1386"/>
      <c r="AD8" s="1386"/>
      <c r="AE8" s="1386"/>
      <c r="AF8" s="1386"/>
      <c r="AG8" s="1386"/>
      <c r="AH8" s="1165"/>
      <c r="AI8" s="1165"/>
      <c r="AJ8" s="1141"/>
      <c r="AK8" s="1141"/>
      <c r="AL8" s="1386"/>
      <c r="AM8" s="1386"/>
      <c r="AN8" s="1386"/>
      <c r="AO8" s="1386"/>
      <c r="AP8" s="1386"/>
      <c r="AQ8" s="1387"/>
      <c r="AR8" s="1297"/>
      <c r="AS8" s="1297"/>
      <c r="AT8" s="1297"/>
      <c r="AU8" s="1297"/>
      <c r="AV8" s="1165"/>
      <c r="AW8" s="1165"/>
    </row>
    <row r="9" spans="1:49" s="111" customFormat="1" ht="33" customHeight="1" thickBot="1">
      <c r="A9" s="1142"/>
      <c r="B9" s="1142"/>
      <c r="C9" s="476" t="s">
        <v>479</v>
      </c>
      <c r="D9" s="476" t="s">
        <v>480</v>
      </c>
      <c r="E9" s="476" t="s">
        <v>481</v>
      </c>
      <c r="F9" s="476" t="s">
        <v>620</v>
      </c>
      <c r="G9" s="476" t="s">
        <v>169</v>
      </c>
      <c r="H9" s="476">
        <v>1</v>
      </c>
      <c r="I9" s="476">
        <v>2</v>
      </c>
      <c r="J9" s="478" t="s">
        <v>482</v>
      </c>
      <c r="K9" s="479" t="s">
        <v>169</v>
      </c>
      <c r="L9" s="478" t="s">
        <v>483</v>
      </c>
      <c r="M9" s="478" t="s">
        <v>478</v>
      </c>
      <c r="N9" s="479" t="s">
        <v>484</v>
      </c>
      <c r="O9" s="478" t="s">
        <v>169</v>
      </c>
      <c r="P9" s="1166"/>
      <c r="Q9" s="1166"/>
      <c r="R9" s="1142"/>
      <c r="S9" s="1142"/>
      <c r="T9" s="475" t="s">
        <v>485</v>
      </c>
      <c r="U9" s="481" t="s">
        <v>486</v>
      </c>
      <c r="V9" s="475" t="s">
        <v>169</v>
      </c>
      <c r="W9" s="475" t="s">
        <v>509</v>
      </c>
      <c r="X9" s="475" t="s">
        <v>510</v>
      </c>
      <c r="Y9" s="475" t="s">
        <v>511</v>
      </c>
      <c r="Z9" s="475" t="s">
        <v>169</v>
      </c>
      <c r="AA9" s="475" t="s">
        <v>517</v>
      </c>
      <c r="AB9" s="477" t="s">
        <v>521</v>
      </c>
      <c r="AC9" s="475" t="s">
        <v>520</v>
      </c>
      <c r="AD9" s="475" t="s">
        <v>518</v>
      </c>
      <c r="AE9" s="475" t="s">
        <v>519</v>
      </c>
      <c r="AF9" s="475" t="s">
        <v>393</v>
      </c>
      <c r="AG9" s="475" t="s">
        <v>169</v>
      </c>
      <c r="AH9" s="1166"/>
      <c r="AI9" s="1166"/>
      <c r="AJ9" s="1142"/>
      <c r="AK9" s="1142"/>
      <c r="AL9" s="479" t="s">
        <v>512</v>
      </c>
      <c r="AM9" s="480" t="s">
        <v>513</v>
      </c>
      <c r="AN9" s="479" t="s">
        <v>514</v>
      </c>
      <c r="AO9" s="480" t="s">
        <v>515</v>
      </c>
      <c r="AP9" s="479" t="s">
        <v>516</v>
      </c>
      <c r="AQ9" s="480" t="s">
        <v>169</v>
      </c>
      <c r="AR9" s="475" t="s">
        <v>488</v>
      </c>
      <c r="AS9" s="475" t="s">
        <v>487</v>
      </c>
      <c r="AT9" s="475" t="s">
        <v>489</v>
      </c>
      <c r="AU9" s="475" t="s">
        <v>490</v>
      </c>
      <c r="AV9" s="1166"/>
      <c r="AW9" s="1166"/>
    </row>
    <row r="10" spans="1:49" ht="17.25" customHeight="1">
      <c r="A10" s="1183" t="s">
        <v>52</v>
      </c>
      <c r="B10" s="1183"/>
      <c r="C10" s="501">
        <v>1127</v>
      </c>
      <c r="D10" s="501">
        <v>22</v>
      </c>
      <c r="E10" s="501">
        <v>14</v>
      </c>
      <c r="F10" s="501">
        <v>0</v>
      </c>
      <c r="G10" s="501">
        <f>SUM(C10:F10)</f>
        <v>1163</v>
      </c>
      <c r="H10" s="501">
        <v>686</v>
      </c>
      <c r="I10" s="501">
        <v>359</v>
      </c>
      <c r="J10" s="501">
        <v>118</v>
      </c>
      <c r="K10" s="501">
        <f>SUM(H10:J10)</f>
        <v>1163</v>
      </c>
      <c r="L10" s="501">
        <v>714</v>
      </c>
      <c r="M10" s="501">
        <v>372</v>
      </c>
      <c r="N10" s="501">
        <v>77</v>
      </c>
      <c r="O10" s="501">
        <f>SUM(L10:N10)</f>
        <v>1163</v>
      </c>
      <c r="P10" s="1197" t="s">
        <v>583</v>
      </c>
      <c r="Q10" s="1197"/>
      <c r="R10" s="1183" t="s">
        <v>52</v>
      </c>
      <c r="S10" s="1183"/>
      <c r="T10" s="501">
        <v>1035</v>
      </c>
      <c r="U10" s="501">
        <v>128</v>
      </c>
      <c r="V10" s="501">
        <f>SUM(T10:U10)</f>
        <v>1163</v>
      </c>
      <c r="W10" s="501">
        <v>771</v>
      </c>
      <c r="X10" s="501">
        <v>390</v>
      </c>
      <c r="Y10" s="501">
        <v>2</v>
      </c>
      <c r="Z10" s="501">
        <f>SUM(W10:Y10)</f>
        <v>1163</v>
      </c>
      <c r="AA10" s="501">
        <v>1064</v>
      </c>
      <c r="AB10" s="501">
        <v>3</v>
      </c>
      <c r="AC10" s="501">
        <v>4</v>
      </c>
      <c r="AD10" s="501">
        <v>0</v>
      </c>
      <c r="AE10" s="501">
        <v>92</v>
      </c>
      <c r="AF10" s="501">
        <v>0</v>
      </c>
      <c r="AG10" s="767">
        <f>SUM(AA10:AF10)</f>
        <v>1163</v>
      </c>
      <c r="AH10" s="1197" t="s">
        <v>583</v>
      </c>
      <c r="AI10" s="1197"/>
      <c r="AJ10" s="1183" t="s">
        <v>52</v>
      </c>
      <c r="AK10" s="1183"/>
      <c r="AL10" s="767">
        <v>636</v>
      </c>
      <c r="AM10" s="767">
        <v>110</v>
      </c>
      <c r="AN10" s="767">
        <v>328</v>
      </c>
      <c r="AO10" s="767">
        <v>83</v>
      </c>
      <c r="AP10" s="767">
        <v>6</v>
      </c>
      <c r="AQ10" s="767">
        <f>SUM(AL10:AP10)</f>
        <v>1163</v>
      </c>
      <c r="AR10" s="501">
        <v>1135</v>
      </c>
      <c r="AS10" s="501">
        <v>840</v>
      </c>
      <c r="AT10" s="501">
        <v>732</v>
      </c>
      <c r="AU10" s="501">
        <v>955</v>
      </c>
      <c r="AV10" s="1216" t="s">
        <v>583</v>
      </c>
      <c r="AW10" s="1216"/>
    </row>
    <row r="11" spans="1:49" s="201" customFormat="1" ht="17.25" customHeight="1">
      <c r="A11" s="1170" t="s">
        <v>53</v>
      </c>
      <c r="B11" s="1170"/>
      <c r="C11" s="86">
        <v>946</v>
      </c>
      <c r="D11" s="86">
        <v>19</v>
      </c>
      <c r="E11" s="86">
        <v>4</v>
      </c>
      <c r="F11" s="86">
        <v>0</v>
      </c>
      <c r="G11" s="86">
        <f t="shared" ref="G11:G29" si="0">SUM(C11:F11)</f>
        <v>969</v>
      </c>
      <c r="H11" s="86">
        <v>575</v>
      </c>
      <c r="I11" s="86">
        <v>342</v>
      </c>
      <c r="J11" s="86">
        <v>52</v>
      </c>
      <c r="K11" s="86">
        <f t="shared" ref="K11:K29" si="1">SUM(H11:J11)</f>
        <v>969</v>
      </c>
      <c r="L11" s="86">
        <v>377</v>
      </c>
      <c r="M11" s="86">
        <v>416</v>
      </c>
      <c r="N11" s="86">
        <v>176</v>
      </c>
      <c r="O11" s="86">
        <f t="shared" ref="O11:O30" si="2">SUM(L11:N11)</f>
        <v>969</v>
      </c>
      <c r="P11" s="1159" t="s">
        <v>284</v>
      </c>
      <c r="Q11" s="1159"/>
      <c r="R11" s="1170" t="s">
        <v>53</v>
      </c>
      <c r="S11" s="1170"/>
      <c r="T11" s="86">
        <v>903</v>
      </c>
      <c r="U11" s="86">
        <v>66</v>
      </c>
      <c r="V11" s="86">
        <f t="shared" ref="V11:V30" si="3">SUM(T11:U11)</f>
        <v>969</v>
      </c>
      <c r="W11" s="86">
        <v>869</v>
      </c>
      <c r="X11" s="86">
        <v>100</v>
      </c>
      <c r="Y11" s="86">
        <v>0</v>
      </c>
      <c r="Z11" s="86">
        <f t="shared" ref="Z11:Z30" si="4">SUM(W11:Y11)</f>
        <v>969</v>
      </c>
      <c r="AA11" s="86">
        <v>780</v>
      </c>
      <c r="AB11" s="86">
        <v>15</v>
      </c>
      <c r="AC11" s="86">
        <v>97</v>
      </c>
      <c r="AD11" s="86">
        <v>1</v>
      </c>
      <c r="AE11" s="86">
        <v>76</v>
      </c>
      <c r="AF11" s="86">
        <v>0</v>
      </c>
      <c r="AG11" s="767">
        <f t="shared" ref="AG11:AG29" si="5">SUM(AA11:AF11)</f>
        <v>969</v>
      </c>
      <c r="AH11" s="1159" t="s">
        <v>284</v>
      </c>
      <c r="AI11" s="1159"/>
      <c r="AJ11" s="1170" t="s">
        <v>53</v>
      </c>
      <c r="AK11" s="1170"/>
      <c r="AL11" s="86">
        <v>565</v>
      </c>
      <c r="AM11" s="86">
        <v>155</v>
      </c>
      <c r="AN11" s="86">
        <v>183</v>
      </c>
      <c r="AO11" s="86">
        <v>57</v>
      </c>
      <c r="AP11" s="86">
        <v>9</v>
      </c>
      <c r="AQ11" s="767">
        <f t="shared" ref="AQ11:AQ30" si="6">SUM(AL11:AP11)</f>
        <v>969</v>
      </c>
      <c r="AR11" s="86">
        <v>885</v>
      </c>
      <c r="AS11" s="86">
        <v>676</v>
      </c>
      <c r="AT11" s="86">
        <v>429</v>
      </c>
      <c r="AU11" s="86">
        <v>780</v>
      </c>
      <c r="AV11" s="1159" t="s">
        <v>284</v>
      </c>
      <c r="AW11" s="1159"/>
    </row>
    <row r="12" spans="1:49" s="201" customFormat="1" ht="17.25" customHeight="1">
      <c r="A12" s="1170" t="s">
        <v>54</v>
      </c>
      <c r="B12" s="1170"/>
      <c r="C12" s="86">
        <v>744</v>
      </c>
      <c r="D12" s="86">
        <v>6</v>
      </c>
      <c r="E12" s="86">
        <v>0</v>
      </c>
      <c r="F12" s="86">
        <v>0</v>
      </c>
      <c r="G12" s="86">
        <f t="shared" si="0"/>
        <v>750</v>
      </c>
      <c r="H12" s="86">
        <v>444</v>
      </c>
      <c r="I12" s="86">
        <v>241</v>
      </c>
      <c r="J12" s="86">
        <v>65</v>
      </c>
      <c r="K12" s="86">
        <f t="shared" si="1"/>
        <v>750</v>
      </c>
      <c r="L12" s="86">
        <v>350</v>
      </c>
      <c r="M12" s="86">
        <v>352</v>
      </c>
      <c r="N12" s="86">
        <v>48</v>
      </c>
      <c r="O12" s="86">
        <f t="shared" si="2"/>
        <v>750</v>
      </c>
      <c r="P12" s="1178" t="s">
        <v>175</v>
      </c>
      <c r="Q12" s="1178"/>
      <c r="R12" s="1170" t="s">
        <v>54</v>
      </c>
      <c r="S12" s="1170"/>
      <c r="T12" s="86">
        <v>731</v>
      </c>
      <c r="U12" s="86">
        <v>19</v>
      </c>
      <c r="V12" s="86">
        <f t="shared" si="3"/>
        <v>750</v>
      </c>
      <c r="W12" s="86">
        <v>593</v>
      </c>
      <c r="X12" s="86">
        <v>155</v>
      </c>
      <c r="Y12" s="86">
        <v>2</v>
      </c>
      <c r="Z12" s="86">
        <f t="shared" si="4"/>
        <v>750</v>
      </c>
      <c r="AA12" s="86">
        <v>718</v>
      </c>
      <c r="AB12" s="86">
        <v>14</v>
      </c>
      <c r="AC12" s="86">
        <v>5</v>
      </c>
      <c r="AD12" s="86">
        <v>4</v>
      </c>
      <c r="AE12" s="86">
        <v>7</v>
      </c>
      <c r="AF12" s="86">
        <v>2</v>
      </c>
      <c r="AG12" s="767">
        <f t="shared" si="5"/>
        <v>750</v>
      </c>
      <c r="AH12" s="1178" t="s">
        <v>175</v>
      </c>
      <c r="AI12" s="1178"/>
      <c r="AJ12" s="1170" t="s">
        <v>54</v>
      </c>
      <c r="AK12" s="1170"/>
      <c r="AL12" s="86">
        <v>352</v>
      </c>
      <c r="AM12" s="86">
        <v>156</v>
      </c>
      <c r="AN12" s="86">
        <v>112</v>
      </c>
      <c r="AO12" s="86">
        <v>102</v>
      </c>
      <c r="AP12" s="86">
        <v>28</v>
      </c>
      <c r="AQ12" s="767">
        <f t="shared" si="6"/>
        <v>750</v>
      </c>
      <c r="AR12" s="86">
        <v>698</v>
      </c>
      <c r="AS12" s="86">
        <v>556</v>
      </c>
      <c r="AT12" s="86">
        <v>452</v>
      </c>
      <c r="AU12" s="86">
        <v>667</v>
      </c>
      <c r="AV12" s="1178" t="s">
        <v>175</v>
      </c>
      <c r="AW12" s="1178"/>
    </row>
    <row r="13" spans="1:49" s="201" customFormat="1" ht="17.25" customHeight="1">
      <c r="A13" s="1170" t="s">
        <v>55</v>
      </c>
      <c r="B13" s="1170"/>
      <c r="C13" s="86">
        <v>693</v>
      </c>
      <c r="D13" s="86">
        <v>52</v>
      </c>
      <c r="E13" s="86">
        <v>24</v>
      </c>
      <c r="F13" s="86">
        <v>0</v>
      </c>
      <c r="G13" s="86">
        <f t="shared" si="0"/>
        <v>769</v>
      </c>
      <c r="H13" s="86">
        <v>434</v>
      </c>
      <c r="I13" s="86">
        <v>298</v>
      </c>
      <c r="J13" s="86">
        <v>37</v>
      </c>
      <c r="K13" s="86">
        <f t="shared" si="1"/>
        <v>769</v>
      </c>
      <c r="L13" s="86">
        <v>251</v>
      </c>
      <c r="M13" s="86">
        <v>344</v>
      </c>
      <c r="N13" s="86">
        <v>174</v>
      </c>
      <c r="O13" s="86">
        <f t="shared" si="2"/>
        <v>769</v>
      </c>
      <c r="P13" s="1178" t="s">
        <v>676</v>
      </c>
      <c r="Q13" s="1178"/>
      <c r="R13" s="1170" t="s">
        <v>55</v>
      </c>
      <c r="S13" s="1170"/>
      <c r="T13" s="86">
        <v>705</v>
      </c>
      <c r="U13" s="86">
        <v>64</v>
      </c>
      <c r="V13" s="86">
        <f t="shared" si="3"/>
        <v>769</v>
      </c>
      <c r="W13" s="86">
        <v>662</v>
      </c>
      <c r="X13" s="86">
        <v>105</v>
      </c>
      <c r="Y13" s="86">
        <v>2</v>
      </c>
      <c r="Z13" s="86">
        <f t="shared" si="4"/>
        <v>769</v>
      </c>
      <c r="AA13" s="86">
        <v>687</v>
      </c>
      <c r="AB13" s="86">
        <v>11</v>
      </c>
      <c r="AC13" s="86">
        <v>10</v>
      </c>
      <c r="AD13" s="86">
        <v>0</v>
      </c>
      <c r="AE13" s="86">
        <v>61</v>
      </c>
      <c r="AF13" s="86">
        <v>0</v>
      </c>
      <c r="AG13" s="767">
        <f t="shared" si="5"/>
        <v>769</v>
      </c>
      <c r="AH13" s="1178" t="s">
        <v>676</v>
      </c>
      <c r="AI13" s="1178"/>
      <c r="AJ13" s="1170" t="s">
        <v>55</v>
      </c>
      <c r="AK13" s="1170"/>
      <c r="AL13" s="86">
        <v>409</v>
      </c>
      <c r="AM13" s="86">
        <v>107</v>
      </c>
      <c r="AN13" s="86">
        <v>200</v>
      </c>
      <c r="AO13" s="86">
        <v>41</v>
      </c>
      <c r="AP13" s="86">
        <v>12</v>
      </c>
      <c r="AQ13" s="767">
        <f t="shared" si="6"/>
        <v>769</v>
      </c>
      <c r="AR13" s="86">
        <v>721</v>
      </c>
      <c r="AS13" s="86">
        <v>498</v>
      </c>
      <c r="AT13" s="86">
        <v>465</v>
      </c>
      <c r="AU13" s="86">
        <v>602</v>
      </c>
      <c r="AV13" s="1178" t="s">
        <v>676</v>
      </c>
      <c r="AW13" s="1178"/>
    </row>
    <row r="14" spans="1:49" s="201" customFormat="1" ht="17.25" customHeight="1">
      <c r="A14" s="1189" t="s">
        <v>283</v>
      </c>
      <c r="B14" s="382" t="s">
        <v>270</v>
      </c>
      <c r="C14" s="86">
        <v>247</v>
      </c>
      <c r="D14" s="86">
        <v>5</v>
      </c>
      <c r="E14" s="86">
        <v>2</v>
      </c>
      <c r="F14" s="86">
        <v>0</v>
      </c>
      <c r="G14" s="86">
        <f t="shared" si="0"/>
        <v>254</v>
      </c>
      <c r="H14" s="86">
        <v>89</v>
      </c>
      <c r="I14" s="86">
        <v>127</v>
      </c>
      <c r="J14" s="86">
        <v>38</v>
      </c>
      <c r="K14" s="86">
        <f t="shared" si="1"/>
        <v>254</v>
      </c>
      <c r="L14" s="86">
        <v>89</v>
      </c>
      <c r="M14" s="86">
        <v>127</v>
      </c>
      <c r="N14" s="86">
        <v>38</v>
      </c>
      <c r="O14" s="86">
        <f t="shared" si="2"/>
        <v>254</v>
      </c>
      <c r="P14" s="399" t="s">
        <v>288</v>
      </c>
      <c r="Q14" s="1220" t="s">
        <v>167</v>
      </c>
      <c r="R14" s="1189" t="s">
        <v>283</v>
      </c>
      <c r="S14" s="382" t="s">
        <v>270</v>
      </c>
      <c r="T14" s="86">
        <v>253</v>
      </c>
      <c r="U14" s="86">
        <v>1</v>
      </c>
      <c r="V14" s="86">
        <f t="shared" si="3"/>
        <v>254</v>
      </c>
      <c r="W14" s="86">
        <v>84</v>
      </c>
      <c r="X14" s="86">
        <v>158</v>
      </c>
      <c r="Y14" s="86">
        <v>12</v>
      </c>
      <c r="Z14" s="86">
        <f t="shared" si="4"/>
        <v>254</v>
      </c>
      <c r="AA14" s="86">
        <v>220</v>
      </c>
      <c r="AB14" s="86">
        <v>9</v>
      </c>
      <c r="AC14" s="86">
        <v>0</v>
      </c>
      <c r="AD14" s="86">
        <v>8</v>
      </c>
      <c r="AE14" s="86">
        <v>17</v>
      </c>
      <c r="AF14" s="86">
        <v>0</v>
      </c>
      <c r="AG14" s="767">
        <f t="shared" si="5"/>
        <v>254</v>
      </c>
      <c r="AH14" s="399" t="s">
        <v>288</v>
      </c>
      <c r="AI14" s="1220" t="s">
        <v>167</v>
      </c>
      <c r="AJ14" s="1189" t="s">
        <v>283</v>
      </c>
      <c r="AK14" s="382" t="s">
        <v>270</v>
      </c>
      <c r="AL14" s="86">
        <v>2</v>
      </c>
      <c r="AM14" s="86">
        <v>10</v>
      </c>
      <c r="AN14" s="86">
        <v>124</v>
      </c>
      <c r="AO14" s="86">
        <v>102</v>
      </c>
      <c r="AP14" s="86">
        <v>16</v>
      </c>
      <c r="AQ14" s="767">
        <f t="shared" si="6"/>
        <v>254</v>
      </c>
      <c r="AR14" s="86">
        <v>254</v>
      </c>
      <c r="AS14" s="86">
        <v>247</v>
      </c>
      <c r="AT14" s="86">
        <v>242</v>
      </c>
      <c r="AU14" s="86">
        <v>253</v>
      </c>
      <c r="AV14" s="399" t="s">
        <v>288</v>
      </c>
      <c r="AW14" s="1179" t="s">
        <v>167</v>
      </c>
    </row>
    <row r="15" spans="1:49" s="201" customFormat="1" ht="17.25" customHeight="1">
      <c r="A15" s="1189"/>
      <c r="B15" s="382" t="s">
        <v>271</v>
      </c>
      <c r="C15" s="86">
        <v>361</v>
      </c>
      <c r="D15" s="86">
        <v>17</v>
      </c>
      <c r="E15" s="86">
        <v>9</v>
      </c>
      <c r="F15" s="86">
        <v>0</v>
      </c>
      <c r="G15" s="86">
        <f t="shared" si="0"/>
        <v>387</v>
      </c>
      <c r="H15" s="86">
        <v>167</v>
      </c>
      <c r="I15" s="86">
        <v>186</v>
      </c>
      <c r="J15" s="86">
        <v>34</v>
      </c>
      <c r="K15" s="86">
        <f t="shared" si="1"/>
        <v>387</v>
      </c>
      <c r="L15" s="86">
        <v>132</v>
      </c>
      <c r="M15" s="86">
        <v>208</v>
      </c>
      <c r="N15" s="86">
        <v>47</v>
      </c>
      <c r="O15" s="86">
        <f t="shared" si="2"/>
        <v>387</v>
      </c>
      <c r="P15" s="399" t="s">
        <v>289</v>
      </c>
      <c r="Q15" s="1220"/>
      <c r="R15" s="1189"/>
      <c r="S15" s="382" t="s">
        <v>271</v>
      </c>
      <c r="T15" s="86">
        <v>336</v>
      </c>
      <c r="U15" s="86">
        <v>51</v>
      </c>
      <c r="V15" s="86">
        <f t="shared" si="3"/>
        <v>387</v>
      </c>
      <c r="W15" s="86">
        <v>157</v>
      </c>
      <c r="X15" s="86">
        <v>213</v>
      </c>
      <c r="Y15" s="86">
        <v>17</v>
      </c>
      <c r="Z15" s="86">
        <f t="shared" si="4"/>
        <v>387</v>
      </c>
      <c r="AA15" s="86">
        <v>300</v>
      </c>
      <c r="AB15" s="86">
        <v>25</v>
      </c>
      <c r="AC15" s="86">
        <v>0</v>
      </c>
      <c r="AD15" s="86">
        <v>5</v>
      </c>
      <c r="AE15" s="86">
        <v>57</v>
      </c>
      <c r="AF15" s="86">
        <v>0</v>
      </c>
      <c r="AG15" s="767">
        <f t="shared" si="5"/>
        <v>387</v>
      </c>
      <c r="AH15" s="399" t="s">
        <v>289</v>
      </c>
      <c r="AI15" s="1220"/>
      <c r="AJ15" s="1189"/>
      <c r="AK15" s="382" t="s">
        <v>271</v>
      </c>
      <c r="AL15" s="86">
        <v>54</v>
      </c>
      <c r="AM15" s="86">
        <v>53</v>
      </c>
      <c r="AN15" s="86">
        <v>135</v>
      </c>
      <c r="AO15" s="86">
        <v>96</v>
      </c>
      <c r="AP15" s="86">
        <v>49</v>
      </c>
      <c r="AQ15" s="767">
        <f t="shared" si="6"/>
        <v>387</v>
      </c>
      <c r="AR15" s="86">
        <v>387</v>
      </c>
      <c r="AS15" s="86">
        <v>318</v>
      </c>
      <c r="AT15" s="86">
        <v>251</v>
      </c>
      <c r="AU15" s="86">
        <v>355</v>
      </c>
      <c r="AV15" s="399" t="s">
        <v>289</v>
      </c>
      <c r="AW15" s="1180"/>
    </row>
    <row r="16" spans="1:49" s="201" customFormat="1" ht="17.25" customHeight="1">
      <c r="A16" s="1189"/>
      <c r="B16" s="382" t="s">
        <v>272</v>
      </c>
      <c r="C16" s="86">
        <v>230</v>
      </c>
      <c r="D16" s="86">
        <v>0</v>
      </c>
      <c r="E16" s="86">
        <v>0</v>
      </c>
      <c r="F16" s="86">
        <v>0</v>
      </c>
      <c r="G16" s="86">
        <f t="shared" si="0"/>
        <v>230</v>
      </c>
      <c r="H16" s="86">
        <v>45</v>
      </c>
      <c r="I16" s="86">
        <v>142</v>
      </c>
      <c r="J16" s="86">
        <v>43</v>
      </c>
      <c r="K16" s="86">
        <f t="shared" si="1"/>
        <v>230</v>
      </c>
      <c r="L16" s="86">
        <v>98</v>
      </c>
      <c r="M16" s="86">
        <v>85</v>
      </c>
      <c r="N16" s="86">
        <v>47</v>
      </c>
      <c r="O16" s="86">
        <f t="shared" si="2"/>
        <v>230</v>
      </c>
      <c r="P16" s="399" t="s">
        <v>290</v>
      </c>
      <c r="Q16" s="1220"/>
      <c r="R16" s="1189"/>
      <c r="S16" s="382" t="s">
        <v>272</v>
      </c>
      <c r="T16" s="86">
        <v>230</v>
      </c>
      <c r="U16" s="86">
        <v>0</v>
      </c>
      <c r="V16" s="86">
        <f t="shared" si="3"/>
        <v>230</v>
      </c>
      <c r="W16" s="86">
        <v>56</v>
      </c>
      <c r="X16" s="86">
        <v>170</v>
      </c>
      <c r="Y16" s="86">
        <v>4</v>
      </c>
      <c r="Z16" s="86">
        <f t="shared" si="4"/>
        <v>230</v>
      </c>
      <c r="AA16" s="86">
        <v>210</v>
      </c>
      <c r="AB16" s="86">
        <v>14</v>
      </c>
      <c r="AC16" s="86">
        <v>0</v>
      </c>
      <c r="AD16" s="86">
        <v>0</v>
      </c>
      <c r="AE16" s="86">
        <v>6</v>
      </c>
      <c r="AF16" s="86">
        <v>0</v>
      </c>
      <c r="AG16" s="767">
        <f t="shared" si="5"/>
        <v>230</v>
      </c>
      <c r="AH16" s="399" t="s">
        <v>290</v>
      </c>
      <c r="AI16" s="1220"/>
      <c r="AJ16" s="1189"/>
      <c r="AK16" s="382" t="s">
        <v>272</v>
      </c>
      <c r="AL16" s="86">
        <v>1</v>
      </c>
      <c r="AM16" s="86">
        <v>2</v>
      </c>
      <c r="AN16" s="86">
        <v>83</v>
      </c>
      <c r="AO16" s="86">
        <v>84</v>
      </c>
      <c r="AP16" s="86">
        <v>60</v>
      </c>
      <c r="AQ16" s="767">
        <f t="shared" si="6"/>
        <v>230</v>
      </c>
      <c r="AR16" s="86">
        <v>229</v>
      </c>
      <c r="AS16" s="86">
        <v>228</v>
      </c>
      <c r="AT16" s="86">
        <v>229</v>
      </c>
      <c r="AU16" s="86">
        <v>230</v>
      </c>
      <c r="AV16" s="399" t="s">
        <v>290</v>
      </c>
      <c r="AW16" s="1180"/>
    </row>
    <row r="17" spans="1:49" s="201" customFormat="1" ht="17.25" customHeight="1">
      <c r="A17" s="1189"/>
      <c r="B17" s="382" t="s">
        <v>267</v>
      </c>
      <c r="C17" s="86">
        <v>257</v>
      </c>
      <c r="D17" s="86">
        <v>6</v>
      </c>
      <c r="E17" s="86">
        <v>0</v>
      </c>
      <c r="F17" s="86">
        <v>0</v>
      </c>
      <c r="G17" s="86">
        <f t="shared" si="0"/>
        <v>263</v>
      </c>
      <c r="H17" s="86">
        <v>169</v>
      </c>
      <c r="I17" s="86">
        <v>91</v>
      </c>
      <c r="J17" s="86">
        <v>3</v>
      </c>
      <c r="K17" s="86">
        <f t="shared" si="1"/>
        <v>263</v>
      </c>
      <c r="L17" s="86">
        <v>92</v>
      </c>
      <c r="M17" s="86">
        <v>135</v>
      </c>
      <c r="N17" s="86">
        <v>36</v>
      </c>
      <c r="O17" s="86">
        <f t="shared" si="2"/>
        <v>263</v>
      </c>
      <c r="P17" s="399" t="s">
        <v>291</v>
      </c>
      <c r="Q17" s="1220"/>
      <c r="R17" s="1189"/>
      <c r="S17" s="382" t="s">
        <v>267</v>
      </c>
      <c r="T17" s="86">
        <v>249</v>
      </c>
      <c r="U17" s="86">
        <v>14</v>
      </c>
      <c r="V17" s="86">
        <f t="shared" si="3"/>
        <v>263</v>
      </c>
      <c r="W17" s="86">
        <v>150</v>
      </c>
      <c r="X17" s="86">
        <v>109</v>
      </c>
      <c r="Y17" s="86">
        <v>4</v>
      </c>
      <c r="Z17" s="86">
        <f t="shared" si="4"/>
        <v>263</v>
      </c>
      <c r="AA17" s="86">
        <v>235</v>
      </c>
      <c r="AB17" s="86">
        <v>9</v>
      </c>
      <c r="AC17" s="86">
        <v>0</v>
      </c>
      <c r="AD17" s="86">
        <v>4</v>
      </c>
      <c r="AE17" s="86">
        <v>15</v>
      </c>
      <c r="AF17" s="86">
        <v>0</v>
      </c>
      <c r="AG17" s="767">
        <f t="shared" si="5"/>
        <v>263</v>
      </c>
      <c r="AH17" s="399" t="s">
        <v>291</v>
      </c>
      <c r="AI17" s="1220"/>
      <c r="AJ17" s="1189"/>
      <c r="AK17" s="382" t="s">
        <v>267</v>
      </c>
      <c r="AL17" s="86">
        <v>31</v>
      </c>
      <c r="AM17" s="86">
        <v>41</v>
      </c>
      <c r="AN17" s="86">
        <v>128</v>
      </c>
      <c r="AO17" s="86">
        <v>52</v>
      </c>
      <c r="AP17" s="86">
        <v>11</v>
      </c>
      <c r="AQ17" s="767">
        <f t="shared" si="6"/>
        <v>263</v>
      </c>
      <c r="AR17" s="86">
        <v>262</v>
      </c>
      <c r="AS17" s="86">
        <v>252</v>
      </c>
      <c r="AT17" s="86">
        <v>226</v>
      </c>
      <c r="AU17" s="86">
        <v>253</v>
      </c>
      <c r="AV17" s="399" t="s">
        <v>291</v>
      </c>
      <c r="AW17" s="1180"/>
    </row>
    <row r="18" spans="1:49" s="201" customFormat="1" ht="17.25" customHeight="1">
      <c r="A18" s="1189"/>
      <c r="B18" s="382" t="s">
        <v>268</v>
      </c>
      <c r="C18" s="86">
        <v>390</v>
      </c>
      <c r="D18" s="86">
        <v>17</v>
      </c>
      <c r="E18" s="86">
        <v>1</v>
      </c>
      <c r="F18" s="86">
        <v>0</v>
      </c>
      <c r="G18" s="86">
        <f t="shared" si="0"/>
        <v>408</v>
      </c>
      <c r="H18" s="86">
        <v>177</v>
      </c>
      <c r="I18" s="86">
        <v>211</v>
      </c>
      <c r="J18" s="86">
        <v>20</v>
      </c>
      <c r="K18" s="86">
        <f t="shared" si="1"/>
        <v>408</v>
      </c>
      <c r="L18" s="86">
        <v>111</v>
      </c>
      <c r="M18" s="86">
        <v>238</v>
      </c>
      <c r="N18" s="86">
        <v>59</v>
      </c>
      <c r="O18" s="86">
        <f t="shared" si="2"/>
        <v>408</v>
      </c>
      <c r="P18" s="399" t="s">
        <v>292</v>
      </c>
      <c r="Q18" s="1220"/>
      <c r="R18" s="1189"/>
      <c r="S18" s="382" t="s">
        <v>268</v>
      </c>
      <c r="T18" s="86">
        <v>351</v>
      </c>
      <c r="U18" s="86">
        <v>57</v>
      </c>
      <c r="V18" s="86">
        <f t="shared" si="3"/>
        <v>408</v>
      </c>
      <c r="W18" s="86">
        <v>261</v>
      </c>
      <c r="X18" s="86">
        <v>146</v>
      </c>
      <c r="Y18" s="86">
        <v>1</v>
      </c>
      <c r="Z18" s="86">
        <f t="shared" si="4"/>
        <v>408</v>
      </c>
      <c r="AA18" s="86">
        <v>338</v>
      </c>
      <c r="AB18" s="86">
        <v>24</v>
      </c>
      <c r="AC18" s="86">
        <v>0</v>
      </c>
      <c r="AD18" s="86">
        <v>0</v>
      </c>
      <c r="AE18" s="86">
        <v>46</v>
      </c>
      <c r="AF18" s="86">
        <v>0</v>
      </c>
      <c r="AG18" s="767">
        <f t="shared" si="5"/>
        <v>408</v>
      </c>
      <c r="AH18" s="399" t="s">
        <v>292</v>
      </c>
      <c r="AI18" s="1220"/>
      <c r="AJ18" s="1189"/>
      <c r="AK18" s="382" t="s">
        <v>268</v>
      </c>
      <c r="AL18" s="86">
        <v>70</v>
      </c>
      <c r="AM18" s="86">
        <v>60</v>
      </c>
      <c r="AN18" s="86">
        <v>148</v>
      </c>
      <c r="AO18" s="86">
        <v>84</v>
      </c>
      <c r="AP18" s="86">
        <v>46</v>
      </c>
      <c r="AQ18" s="767">
        <f t="shared" si="6"/>
        <v>408</v>
      </c>
      <c r="AR18" s="86">
        <v>402</v>
      </c>
      <c r="AS18" s="86">
        <v>294</v>
      </c>
      <c r="AT18" s="86">
        <v>271</v>
      </c>
      <c r="AU18" s="86">
        <v>358</v>
      </c>
      <c r="AV18" s="399" t="s">
        <v>292</v>
      </c>
      <c r="AW18" s="1180"/>
    </row>
    <row r="19" spans="1:49" s="201" customFormat="1" ht="17.25" customHeight="1">
      <c r="A19" s="1189"/>
      <c r="B19" s="382" t="s">
        <v>269</v>
      </c>
      <c r="C19" s="86">
        <v>260</v>
      </c>
      <c r="D19" s="86">
        <v>1</v>
      </c>
      <c r="E19" s="86">
        <v>0</v>
      </c>
      <c r="F19" s="86">
        <v>0</v>
      </c>
      <c r="G19" s="86">
        <f t="shared" si="0"/>
        <v>261</v>
      </c>
      <c r="H19" s="86">
        <v>148</v>
      </c>
      <c r="I19" s="86">
        <v>102</v>
      </c>
      <c r="J19" s="86">
        <v>11</v>
      </c>
      <c r="K19" s="86">
        <f>SUM(H19:J19)</f>
        <v>261</v>
      </c>
      <c r="L19" s="86">
        <v>107</v>
      </c>
      <c r="M19" s="86">
        <v>132</v>
      </c>
      <c r="N19" s="86">
        <v>22</v>
      </c>
      <c r="O19" s="86">
        <f t="shared" si="2"/>
        <v>261</v>
      </c>
      <c r="P19" s="399" t="s">
        <v>293</v>
      </c>
      <c r="Q19" s="1220"/>
      <c r="R19" s="1189"/>
      <c r="S19" s="382" t="s">
        <v>269</v>
      </c>
      <c r="T19" s="86">
        <v>259</v>
      </c>
      <c r="U19" s="86">
        <v>2</v>
      </c>
      <c r="V19" s="86">
        <f t="shared" si="3"/>
        <v>261</v>
      </c>
      <c r="W19" s="86">
        <v>138</v>
      </c>
      <c r="X19" s="86">
        <v>120</v>
      </c>
      <c r="Y19" s="86">
        <v>3</v>
      </c>
      <c r="Z19" s="86">
        <f t="shared" si="4"/>
        <v>261</v>
      </c>
      <c r="AA19" s="86">
        <v>249</v>
      </c>
      <c r="AB19" s="86">
        <v>1</v>
      </c>
      <c r="AC19" s="86">
        <v>0</v>
      </c>
      <c r="AD19" s="86">
        <v>2</v>
      </c>
      <c r="AE19" s="86">
        <v>9</v>
      </c>
      <c r="AF19" s="86">
        <v>0</v>
      </c>
      <c r="AG19" s="767">
        <f t="shared" si="5"/>
        <v>261</v>
      </c>
      <c r="AH19" s="399" t="s">
        <v>293</v>
      </c>
      <c r="AI19" s="1220"/>
      <c r="AJ19" s="1189"/>
      <c r="AK19" s="382" t="s">
        <v>269</v>
      </c>
      <c r="AL19" s="86">
        <v>28</v>
      </c>
      <c r="AM19" s="86">
        <v>25</v>
      </c>
      <c r="AN19" s="86">
        <v>121</v>
      </c>
      <c r="AO19" s="86">
        <v>77</v>
      </c>
      <c r="AP19" s="86">
        <v>10</v>
      </c>
      <c r="AQ19" s="767">
        <f t="shared" si="6"/>
        <v>261</v>
      </c>
      <c r="AR19" s="86">
        <v>261</v>
      </c>
      <c r="AS19" s="86">
        <v>256</v>
      </c>
      <c r="AT19" s="86">
        <v>249</v>
      </c>
      <c r="AU19" s="86">
        <v>256</v>
      </c>
      <c r="AV19" s="399" t="s">
        <v>293</v>
      </c>
      <c r="AW19" s="1181"/>
    </row>
    <row r="20" spans="1:49" s="201" customFormat="1" ht="17.25" customHeight="1">
      <c r="A20" s="1170" t="s">
        <v>63</v>
      </c>
      <c r="B20" s="1170"/>
      <c r="C20" s="726">
        <v>795</v>
      </c>
      <c r="D20" s="726">
        <v>41</v>
      </c>
      <c r="E20" s="726">
        <v>9</v>
      </c>
      <c r="F20" s="726">
        <v>0</v>
      </c>
      <c r="G20" s="86">
        <f t="shared" si="0"/>
        <v>845</v>
      </c>
      <c r="H20" s="726">
        <v>392</v>
      </c>
      <c r="I20" s="726">
        <v>397</v>
      </c>
      <c r="J20" s="726">
        <v>56</v>
      </c>
      <c r="K20" s="86">
        <f t="shared" si="1"/>
        <v>845</v>
      </c>
      <c r="L20" s="86">
        <v>424</v>
      </c>
      <c r="M20" s="726">
        <v>287</v>
      </c>
      <c r="N20" s="726">
        <v>134</v>
      </c>
      <c r="O20" s="86">
        <f t="shared" si="2"/>
        <v>845</v>
      </c>
      <c r="P20" s="1178" t="s">
        <v>281</v>
      </c>
      <c r="Q20" s="1178"/>
      <c r="R20" s="1170" t="s">
        <v>63</v>
      </c>
      <c r="S20" s="1170"/>
      <c r="T20" s="86">
        <v>803</v>
      </c>
      <c r="U20" s="86">
        <v>42</v>
      </c>
      <c r="V20" s="86">
        <f t="shared" si="3"/>
        <v>845</v>
      </c>
      <c r="W20" s="86">
        <v>479</v>
      </c>
      <c r="X20" s="86">
        <v>357</v>
      </c>
      <c r="Y20" s="86">
        <v>9</v>
      </c>
      <c r="Z20" s="86">
        <f t="shared" si="4"/>
        <v>845</v>
      </c>
      <c r="AA20" s="726">
        <v>727</v>
      </c>
      <c r="AB20" s="726">
        <v>21</v>
      </c>
      <c r="AC20" s="726">
        <v>1</v>
      </c>
      <c r="AD20" s="726">
        <v>4</v>
      </c>
      <c r="AE20" s="726">
        <v>92</v>
      </c>
      <c r="AF20" s="726">
        <v>0</v>
      </c>
      <c r="AG20" s="767">
        <f t="shared" si="5"/>
        <v>845</v>
      </c>
      <c r="AH20" s="1178" t="s">
        <v>281</v>
      </c>
      <c r="AI20" s="1178"/>
      <c r="AJ20" s="1170" t="s">
        <v>63</v>
      </c>
      <c r="AK20" s="1170"/>
      <c r="AL20" s="86">
        <v>550</v>
      </c>
      <c r="AM20" s="86">
        <v>118</v>
      </c>
      <c r="AN20" s="86">
        <v>159</v>
      </c>
      <c r="AO20" s="86">
        <v>17</v>
      </c>
      <c r="AP20" s="86">
        <v>1</v>
      </c>
      <c r="AQ20" s="767">
        <f t="shared" si="6"/>
        <v>845</v>
      </c>
      <c r="AR20" s="176">
        <v>806</v>
      </c>
      <c r="AS20" s="176">
        <v>669</v>
      </c>
      <c r="AT20" s="176">
        <v>505</v>
      </c>
      <c r="AU20" s="176">
        <v>727</v>
      </c>
      <c r="AV20" s="1178" t="s">
        <v>281</v>
      </c>
      <c r="AW20" s="1178"/>
    </row>
    <row r="21" spans="1:49" s="201" customFormat="1" ht="17.25" customHeight="1">
      <c r="A21" s="1170" t="s">
        <v>64</v>
      </c>
      <c r="B21" s="1170"/>
      <c r="C21" s="86">
        <v>657</v>
      </c>
      <c r="D21" s="86">
        <v>0</v>
      </c>
      <c r="E21" s="86">
        <v>0</v>
      </c>
      <c r="F21" s="86">
        <v>0</v>
      </c>
      <c r="G21" s="86">
        <f>SUM(C21:F21)</f>
        <v>657</v>
      </c>
      <c r="H21" s="86">
        <v>261</v>
      </c>
      <c r="I21" s="86">
        <v>362</v>
      </c>
      <c r="J21" s="86">
        <v>34</v>
      </c>
      <c r="K21" s="86">
        <f t="shared" si="1"/>
        <v>657</v>
      </c>
      <c r="L21" s="86">
        <v>287</v>
      </c>
      <c r="M21" s="86">
        <v>292</v>
      </c>
      <c r="N21" s="86">
        <v>78</v>
      </c>
      <c r="O21" s="86">
        <f t="shared" si="2"/>
        <v>657</v>
      </c>
      <c r="P21" s="1178" t="s">
        <v>177</v>
      </c>
      <c r="Q21" s="1178"/>
      <c r="R21" s="1170" t="s">
        <v>64</v>
      </c>
      <c r="S21" s="1170"/>
      <c r="T21" s="86">
        <v>652</v>
      </c>
      <c r="U21" s="86">
        <v>5</v>
      </c>
      <c r="V21" s="86">
        <f t="shared" si="3"/>
        <v>657</v>
      </c>
      <c r="W21" s="86">
        <v>517</v>
      </c>
      <c r="X21" s="86">
        <v>139</v>
      </c>
      <c r="Y21" s="86">
        <v>1</v>
      </c>
      <c r="Z21" s="86">
        <f t="shared" si="4"/>
        <v>657</v>
      </c>
      <c r="AA21" s="86">
        <v>617</v>
      </c>
      <c r="AB21" s="86">
        <v>2</v>
      </c>
      <c r="AC21" s="86">
        <v>0</v>
      </c>
      <c r="AD21" s="86">
        <v>0</v>
      </c>
      <c r="AE21" s="86">
        <v>38</v>
      </c>
      <c r="AF21" s="86">
        <v>0</v>
      </c>
      <c r="AG21" s="767">
        <f t="shared" si="5"/>
        <v>657</v>
      </c>
      <c r="AH21" s="1178" t="s">
        <v>177</v>
      </c>
      <c r="AI21" s="1178"/>
      <c r="AJ21" s="1170" t="s">
        <v>64</v>
      </c>
      <c r="AK21" s="1170"/>
      <c r="AL21" s="86">
        <v>132</v>
      </c>
      <c r="AM21" s="86">
        <v>143</v>
      </c>
      <c r="AN21" s="86">
        <v>238</v>
      </c>
      <c r="AO21" s="86">
        <v>125</v>
      </c>
      <c r="AP21" s="86">
        <v>19</v>
      </c>
      <c r="AQ21" s="767">
        <f t="shared" si="6"/>
        <v>657</v>
      </c>
      <c r="AR21" s="86">
        <v>657</v>
      </c>
      <c r="AS21" s="86">
        <v>573</v>
      </c>
      <c r="AT21" s="86">
        <v>393</v>
      </c>
      <c r="AU21" s="86">
        <v>615</v>
      </c>
      <c r="AV21" s="1178" t="s">
        <v>177</v>
      </c>
      <c r="AW21" s="1178"/>
    </row>
    <row r="22" spans="1:49" s="201" customFormat="1" ht="17.25" customHeight="1">
      <c r="A22" s="1170" t="s">
        <v>65</v>
      </c>
      <c r="B22" s="1170"/>
      <c r="C22" s="86">
        <v>317</v>
      </c>
      <c r="D22" s="86">
        <v>0</v>
      </c>
      <c r="E22" s="86">
        <v>0</v>
      </c>
      <c r="F22" s="86">
        <v>0</v>
      </c>
      <c r="G22" s="86">
        <f>SUM(C22:F22)</f>
        <v>317</v>
      </c>
      <c r="H22" s="86">
        <v>64</v>
      </c>
      <c r="I22" s="86">
        <v>214</v>
      </c>
      <c r="J22" s="86">
        <v>39</v>
      </c>
      <c r="K22" s="86">
        <f t="shared" si="1"/>
        <v>317</v>
      </c>
      <c r="L22" s="86">
        <v>168</v>
      </c>
      <c r="M22" s="86">
        <v>118</v>
      </c>
      <c r="N22" s="86">
        <v>31</v>
      </c>
      <c r="O22" s="86">
        <f t="shared" si="2"/>
        <v>317</v>
      </c>
      <c r="P22" s="1178" t="s">
        <v>178</v>
      </c>
      <c r="Q22" s="1178"/>
      <c r="R22" s="1170" t="s">
        <v>65</v>
      </c>
      <c r="S22" s="1170"/>
      <c r="T22" s="86">
        <v>284</v>
      </c>
      <c r="U22" s="86">
        <v>33</v>
      </c>
      <c r="V22" s="86">
        <f t="shared" si="3"/>
        <v>317</v>
      </c>
      <c r="W22" s="86">
        <v>211</v>
      </c>
      <c r="X22" s="86">
        <v>104</v>
      </c>
      <c r="Y22" s="86">
        <v>2</v>
      </c>
      <c r="Z22" s="86">
        <f t="shared" si="4"/>
        <v>317</v>
      </c>
      <c r="AA22" s="86">
        <v>278</v>
      </c>
      <c r="AB22" s="86">
        <v>0</v>
      </c>
      <c r="AC22" s="86">
        <v>0</v>
      </c>
      <c r="AD22" s="86">
        <v>1</v>
      </c>
      <c r="AE22" s="86">
        <v>38</v>
      </c>
      <c r="AF22" s="86">
        <v>0</v>
      </c>
      <c r="AG22" s="767">
        <f t="shared" si="5"/>
        <v>317</v>
      </c>
      <c r="AH22" s="1178" t="s">
        <v>178</v>
      </c>
      <c r="AI22" s="1178"/>
      <c r="AJ22" s="1170" t="s">
        <v>65</v>
      </c>
      <c r="AK22" s="1170"/>
      <c r="AL22" s="86">
        <v>21</v>
      </c>
      <c r="AM22" s="86">
        <v>44</v>
      </c>
      <c r="AN22" s="86">
        <v>164</v>
      </c>
      <c r="AO22" s="86">
        <v>65</v>
      </c>
      <c r="AP22" s="86">
        <v>23</v>
      </c>
      <c r="AQ22" s="767">
        <f t="shared" si="6"/>
        <v>317</v>
      </c>
      <c r="AR22" s="86">
        <v>317</v>
      </c>
      <c r="AS22" s="86">
        <v>317</v>
      </c>
      <c r="AT22" s="86">
        <v>317</v>
      </c>
      <c r="AU22" s="86">
        <v>317</v>
      </c>
      <c r="AV22" s="1178" t="s">
        <v>178</v>
      </c>
      <c r="AW22" s="1178"/>
    </row>
    <row r="23" spans="1:49" s="201" customFormat="1" ht="17.25" customHeight="1">
      <c r="A23" s="1170" t="s">
        <v>66</v>
      </c>
      <c r="B23" s="1170"/>
      <c r="C23" s="86">
        <v>1</v>
      </c>
      <c r="D23" s="86">
        <v>428</v>
      </c>
      <c r="E23" s="86">
        <v>0</v>
      </c>
      <c r="F23" s="86">
        <v>0</v>
      </c>
      <c r="G23" s="86">
        <f t="shared" si="0"/>
        <v>429</v>
      </c>
      <c r="H23" s="86">
        <v>167</v>
      </c>
      <c r="I23" s="86">
        <v>259</v>
      </c>
      <c r="J23" s="86">
        <v>3</v>
      </c>
      <c r="K23" s="86">
        <f t="shared" si="1"/>
        <v>429</v>
      </c>
      <c r="L23" s="86">
        <v>176</v>
      </c>
      <c r="M23" s="86">
        <v>235</v>
      </c>
      <c r="N23" s="86">
        <v>18</v>
      </c>
      <c r="O23" s="86">
        <f t="shared" si="2"/>
        <v>429</v>
      </c>
      <c r="P23" s="1178" t="s">
        <v>285</v>
      </c>
      <c r="Q23" s="1178"/>
      <c r="R23" s="1170" t="s">
        <v>66</v>
      </c>
      <c r="S23" s="1170"/>
      <c r="T23" s="86">
        <v>429</v>
      </c>
      <c r="U23" s="86">
        <v>0</v>
      </c>
      <c r="V23" s="86">
        <f t="shared" si="3"/>
        <v>429</v>
      </c>
      <c r="W23" s="86">
        <v>203</v>
      </c>
      <c r="X23" s="86">
        <v>223</v>
      </c>
      <c r="Y23" s="86">
        <v>3</v>
      </c>
      <c r="Z23" s="86">
        <f t="shared" si="4"/>
        <v>429</v>
      </c>
      <c r="AA23" s="86">
        <v>390</v>
      </c>
      <c r="AB23" s="86">
        <v>3</v>
      </c>
      <c r="AC23" s="86">
        <v>0</v>
      </c>
      <c r="AD23" s="86">
        <v>0</v>
      </c>
      <c r="AE23" s="86">
        <v>36</v>
      </c>
      <c r="AF23" s="86">
        <v>0</v>
      </c>
      <c r="AG23" s="767">
        <f t="shared" si="5"/>
        <v>429</v>
      </c>
      <c r="AH23" s="1178" t="s">
        <v>285</v>
      </c>
      <c r="AI23" s="1178"/>
      <c r="AJ23" s="1170" t="s">
        <v>66</v>
      </c>
      <c r="AK23" s="1170"/>
      <c r="AL23" s="86">
        <v>40</v>
      </c>
      <c r="AM23" s="86">
        <v>55</v>
      </c>
      <c r="AN23" s="86">
        <v>208</v>
      </c>
      <c r="AO23" s="86">
        <v>93</v>
      </c>
      <c r="AP23" s="86">
        <v>33</v>
      </c>
      <c r="AQ23" s="767">
        <f t="shared" si="6"/>
        <v>429</v>
      </c>
      <c r="AR23" s="86">
        <v>429</v>
      </c>
      <c r="AS23" s="86">
        <v>429</v>
      </c>
      <c r="AT23" s="86">
        <v>429</v>
      </c>
      <c r="AU23" s="86">
        <v>429</v>
      </c>
      <c r="AV23" s="1178" t="s">
        <v>285</v>
      </c>
      <c r="AW23" s="1178"/>
    </row>
    <row r="24" spans="1:49" s="201" customFormat="1" ht="17.25" customHeight="1">
      <c r="A24" s="1170" t="s">
        <v>133</v>
      </c>
      <c r="B24" s="1170"/>
      <c r="C24" s="86">
        <v>547</v>
      </c>
      <c r="D24" s="86">
        <v>7</v>
      </c>
      <c r="E24" s="86">
        <v>0</v>
      </c>
      <c r="F24" s="86">
        <v>0</v>
      </c>
      <c r="G24" s="86">
        <f t="shared" si="0"/>
        <v>554</v>
      </c>
      <c r="H24" s="86">
        <v>314</v>
      </c>
      <c r="I24" s="86">
        <v>225</v>
      </c>
      <c r="J24" s="86">
        <v>15</v>
      </c>
      <c r="K24" s="86">
        <f t="shared" si="1"/>
        <v>554</v>
      </c>
      <c r="L24" s="86">
        <v>219</v>
      </c>
      <c r="M24" s="86">
        <v>254</v>
      </c>
      <c r="N24" s="86">
        <v>81</v>
      </c>
      <c r="O24" s="86">
        <f t="shared" si="2"/>
        <v>554</v>
      </c>
      <c r="P24" s="1178" t="s">
        <v>853</v>
      </c>
      <c r="Q24" s="1178"/>
      <c r="R24" s="1170" t="s">
        <v>133</v>
      </c>
      <c r="S24" s="1170"/>
      <c r="T24" s="86">
        <v>525</v>
      </c>
      <c r="U24" s="86">
        <v>29</v>
      </c>
      <c r="V24" s="86">
        <f t="shared" si="3"/>
        <v>554</v>
      </c>
      <c r="W24" s="86">
        <v>431</v>
      </c>
      <c r="X24" s="86">
        <v>123</v>
      </c>
      <c r="Y24" s="86">
        <v>0</v>
      </c>
      <c r="Z24" s="86">
        <f t="shared" si="4"/>
        <v>554</v>
      </c>
      <c r="AA24" s="86">
        <v>492</v>
      </c>
      <c r="AB24" s="86">
        <v>7</v>
      </c>
      <c r="AC24" s="86">
        <v>0</v>
      </c>
      <c r="AD24" s="86">
        <v>0</v>
      </c>
      <c r="AE24" s="86">
        <v>54</v>
      </c>
      <c r="AF24" s="86">
        <v>1</v>
      </c>
      <c r="AG24" s="767">
        <f t="shared" si="5"/>
        <v>554</v>
      </c>
      <c r="AH24" s="1178" t="s">
        <v>853</v>
      </c>
      <c r="AI24" s="1178"/>
      <c r="AJ24" s="1170" t="s">
        <v>133</v>
      </c>
      <c r="AK24" s="1170"/>
      <c r="AL24" s="86">
        <v>214</v>
      </c>
      <c r="AM24" s="86">
        <v>128</v>
      </c>
      <c r="AN24" s="86">
        <v>155</v>
      </c>
      <c r="AO24" s="86">
        <v>44</v>
      </c>
      <c r="AP24" s="86">
        <v>13</v>
      </c>
      <c r="AQ24" s="767">
        <f t="shared" si="6"/>
        <v>554</v>
      </c>
      <c r="AR24" s="86">
        <v>542</v>
      </c>
      <c r="AS24" s="86">
        <v>464</v>
      </c>
      <c r="AT24" s="86">
        <v>261</v>
      </c>
      <c r="AU24" s="86">
        <v>462</v>
      </c>
      <c r="AV24" s="1178" t="s">
        <v>853</v>
      </c>
      <c r="AW24" s="1178"/>
    </row>
    <row r="25" spans="1:49" s="201" customFormat="1" ht="17.25" customHeight="1">
      <c r="A25" s="1170" t="s">
        <v>68</v>
      </c>
      <c r="B25" s="1170"/>
      <c r="C25" s="86">
        <v>404</v>
      </c>
      <c r="D25" s="86">
        <v>5</v>
      </c>
      <c r="E25" s="86">
        <v>0</v>
      </c>
      <c r="F25" s="86">
        <v>0</v>
      </c>
      <c r="G25" s="86">
        <f t="shared" si="0"/>
        <v>409</v>
      </c>
      <c r="H25" s="86">
        <v>273</v>
      </c>
      <c r="I25" s="86">
        <v>136</v>
      </c>
      <c r="J25" s="86">
        <v>0</v>
      </c>
      <c r="K25" s="86">
        <f t="shared" si="1"/>
        <v>409</v>
      </c>
      <c r="L25" s="86">
        <v>194</v>
      </c>
      <c r="M25" s="86">
        <v>159</v>
      </c>
      <c r="N25" s="86">
        <v>56</v>
      </c>
      <c r="O25" s="86">
        <f t="shared" si="2"/>
        <v>409</v>
      </c>
      <c r="P25" s="1178" t="s">
        <v>287</v>
      </c>
      <c r="Q25" s="1178"/>
      <c r="R25" s="1170" t="s">
        <v>68</v>
      </c>
      <c r="S25" s="1170"/>
      <c r="T25" s="86">
        <v>409</v>
      </c>
      <c r="U25" s="86">
        <v>0</v>
      </c>
      <c r="V25" s="86">
        <f t="shared" si="3"/>
        <v>409</v>
      </c>
      <c r="W25" s="86">
        <v>296</v>
      </c>
      <c r="X25" s="86">
        <v>110</v>
      </c>
      <c r="Y25" s="86">
        <v>3</v>
      </c>
      <c r="Z25" s="86">
        <f t="shared" si="4"/>
        <v>409</v>
      </c>
      <c r="AA25" s="86">
        <v>389</v>
      </c>
      <c r="AB25" s="86">
        <v>6</v>
      </c>
      <c r="AC25" s="86">
        <v>0</v>
      </c>
      <c r="AD25" s="86">
        <v>1</v>
      </c>
      <c r="AE25" s="86">
        <v>13</v>
      </c>
      <c r="AF25" s="86">
        <v>0</v>
      </c>
      <c r="AG25" s="767">
        <f t="shared" si="5"/>
        <v>409</v>
      </c>
      <c r="AH25" s="1178" t="s">
        <v>287</v>
      </c>
      <c r="AI25" s="1178"/>
      <c r="AJ25" s="1170" t="s">
        <v>68</v>
      </c>
      <c r="AK25" s="1170"/>
      <c r="AL25" s="86">
        <v>156</v>
      </c>
      <c r="AM25" s="86">
        <v>91</v>
      </c>
      <c r="AN25" s="86">
        <v>124</v>
      </c>
      <c r="AO25" s="86">
        <v>34</v>
      </c>
      <c r="AP25" s="86">
        <v>4</v>
      </c>
      <c r="AQ25" s="767">
        <f t="shared" si="6"/>
        <v>409</v>
      </c>
      <c r="AR25" s="86">
        <v>409</v>
      </c>
      <c r="AS25" s="86">
        <v>409</v>
      </c>
      <c r="AT25" s="86">
        <v>409</v>
      </c>
      <c r="AU25" s="86">
        <v>362</v>
      </c>
      <c r="AV25" s="1178" t="s">
        <v>287</v>
      </c>
      <c r="AW25" s="1178"/>
    </row>
    <row r="26" spans="1:49" s="201" customFormat="1" ht="17.25" customHeight="1">
      <c r="A26" s="1170" t="s">
        <v>69</v>
      </c>
      <c r="B26" s="1170"/>
      <c r="C26" s="86">
        <v>675</v>
      </c>
      <c r="D26" s="86">
        <v>25</v>
      </c>
      <c r="E26" s="86">
        <v>0</v>
      </c>
      <c r="F26" s="86">
        <v>0</v>
      </c>
      <c r="G26" s="86">
        <f t="shared" si="0"/>
        <v>700</v>
      </c>
      <c r="H26" s="86">
        <v>423</v>
      </c>
      <c r="I26" s="86">
        <v>271</v>
      </c>
      <c r="J26" s="86">
        <v>6</v>
      </c>
      <c r="K26" s="86">
        <f t="shared" si="1"/>
        <v>700</v>
      </c>
      <c r="L26" s="86">
        <v>295</v>
      </c>
      <c r="M26" s="86">
        <v>312</v>
      </c>
      <c r="N26" s="86">
        <v>93</v>
      </c>
      <c r="O26" s="86">
        <f t="shared" si="2"/>
        <v>700</v>
      </c>
      <c r="P26" s="1178" t="s">
        <v>182</v>
      </c>
      <c r="Q26" s="1178"/>
      <c r="R26" s="1170" t="s">
        <v>69</v>
      </c>
      <c r="S26" s="1170"/>
      <c r="T26" s="86">
        <v>675</v>
      </c>
      <c r="U26" s="86">
        <v>25</v>
      </c>
      <c r="V26" s="86">
        <f t="shared" si="3"/>
        <v>700</v>
      </c>
      <c r="W26" s="86">
        <v>549</v>
      </c>
      <c r="X26" s="86">
        <v>148</v>
      </c>
      <c r="Y26" s="86">
        <v>3</v>
      </c>
      <c r="Z26" s="86">
        <f t="shared" si="4"/>
        <v>700</v>
      </c>
      <c r="AA26" s="86">
        <v>645</v>
      </c>
      <c r="AB26" s="86">
        <v>3</v>
      </c>
      <c r="AC26" s="86">
        <v>0</v>
      </c>
      <c r="AD26" s="86">
        <v>0</v>
      </c>
      <c r="AE26" s="86">
        <v>52</v>
      </c>
      <c r="AF26" s="86">
        <v>0</v>
      </c>
      <c r="AG26" s="767">
        <f t="shared" si="5"/>
        <v>700</v>
      </c>
      <c r="AH26" s="1178" t="s">
        <v>182</v>
      </c>
      <c r="AI26" s="1178"/>
      <c r="AJ26" s="1170" t="s">
        <v>69</v>
      </c>
      <c r="AK26" s="1170"/>
      <c r="AL26" s="86">
        <v>211</v>
      </c>
      <c r="AM26" s="86">
        <v>186</v>
      </c>
      <c r="AN26" s="86">
        <v>202</v>
      </c>
      <c r="AO26" s="86">
        <v>63</v>
      </c>
      <c r="AP26" s="86">
        <v>38</v>
      </c>
      <c r="AQ26" s="767">
        <f t="shared" si="6"/>
        <v>700</v>
      </c>
      <c r="AR26" s="86">
        <v>683</v>
      </c>
      <c r="AS26" s="86">
        <v>588</v>
      </c>
      <c r="AT26" s="86">
        <v>337</v>
      </c>
      <c r="AU26" s="86">
        <v>642</v>
      </c>
      <c r="AV26" s="1178" t="s">
        <v>182</v>
      </c>
      <c r="AW26" s="1178"/>
    </row>
    <row r="27" spans="1:49" s="201" customFormat="1" ht="17.25" customHeight="1">
      <c r="A27" s="1170" t="s">
        <v>70</v>
      </c>
      <c r="B27" s="1170"/>
      <c r="C27" s="86">
        <v>941</v>
      </c>
      <c r="D27" s="86">
        <v>3</v>
      </c>
      <c r="E27" s="86">
        <v>0</v>
      </c>
      <c r="F27" s="86">
        <v>0</v>
      </c>
      <c r="G27" s="86">
        <f t="shared" si="0"/>
        <v>944</v>
      </c>
      <c r="H27" s="86">
        <v>466</v>
      </c>
      <c r="I27" s="86">
        <v>349</v>
      </c>
      <c r="J27" s="86">
        <v>129</v>
      </c>
      <c r="K27" s="86">
        <f t="shared" si="1"/>
        <v>944</v>
      </c>
      <c r="L27" s="86">
        <v>284</v>
      </c>
      <c r="M27" s="86">
        <v>435</v>
      </c>
      <c r="N27" s="86">
        <v>225</v>
      </c>
      <c r="O27" s="86">
        <f t="shared" si="2"/>
        <v>944</v>
      </c>
      <c r="P27" s="1178" t="s">
        <v>183</v>
      </c>
      <c r="Q27" s="1178"/>
      <c r="R27" s="1170" t="s">
        <v>70</v>
      </c>
      <c r="S27" s="1170"/>
      <c r="T27" s="86">
        <v>928</v>
      </c>
      <c r="U27" s="86">
        <v>16</v>
      </c>
      <c r="V27" s="86">
        <f t="shared" si="3"/>
        <v>944</v>
      </c>
      <c r="W27" s="86">
        <v>766</v>
      </c>
      <c r="X27" s="86">
        <v>177</v>
      </c>
      <c r="Y27" s="86">
        <v>1</v>
      </c>
      <c r="Z27" s="86">
        <f t="shared" si="4"/>
        <v>944</v>
      </c>
      <c r="AA27" s="86">
        <v>797</v>
      </c>
      <c r="AB27" s="86">
        <v>3</v>
      </c>
      <c r="AC27" s="86">
        <v>25</v>
      </c>
      <c r="AD27" s="86">
        <v>1</v>
      </c>
      <c r="AE27" s="86">
        <v>115</v>
      </c>
      <c r="AF27" s="86">
        <v>3</v>
      </c>
      <c r="AG27" s="767">
        <f t="shared" si="5"/>
        <v>944</v>
      </c>
      <c r="AH27" s="1178" t="s">
        <v>183</v>
      </c>
      <c r="AI27" s="1178"/>
      <c r="AJ27" s="1170" t="s">
        <v>70</v>
      </c>
      <c r="AK27" s="1170"/>
      <c r="AL27" s="86">
        <v>474</v>
      </c>
      <c r="AM27" s="86">
        <v>225</v>
      </c>
      <c r="AN27" s="86">
        <v>195</v>
      </c>
      <c r="AO27" s="86">
        <v>45</v>
      </c>
      <c r="AP27" s="86">
        <v>5</v>
      </c>
      <c r="AQ27" s="767">
        <f t="shared" si="6"/>
        <v>944</v>
      </c>
      <c r="AR27" s="86">
        <v>854</v>
      </c>
      <c r="AS27" s="86">
        <v>447</v>
      </c>
      <c r="AT27" s="86">
        <v>327</v>
      </c>
      <c r="AU27" s="86">
        <v>662</v>
      </c>
      <c r="AV27" s="1178" t="s">
        <v>183</v>
      </c>
      <c r="AW27" s="1178"/>
    </row>
    <row r="28" spans="1:49" s="201" customFormat="1" ht="17.25" customHeight="1">
      <c r="A28" s="1170" t="s">
        <v>71</v>
      </c>
      <c r="B28" s="1170"/>
      <c r="C28" s="86">
        <v>446</v>
      </c>
      <c r="D28" s="86">
        <v>81</v>
      </c>
      <c r="E28" s="86">
        <v>0</v>
      </c>
      <c r="F28" s="86">
        <v>0</v>
      </c>
      <c r="G28" s="86">
        <f t="shared" si="0"/>
        <v>527</v>
      </c>
      <c r="H28" s="86">
        <v>391</v>
      </c>
      <c r="I28" s="86">
        <v>134</v>
      </c>
      <c r="J28" s="86">
        <v>2</v>
      </c>
      <c r="K28" s="86">
        <f t="shared" si="1"/>
        <v>527</v>
      </c>
      <c r="L28" s="86">
        <v>272</v>
      </c>
      <c r="M28" s="86">
        <v>212</v>
      </c>
      <c r="N28" s="86">
        <v>43</v>
      </c>
      <c r="O28" s="86">
        <f t="shared" si="2"/>
        <v>527</v>
      </c>
      <c r="P28" s="1178" t="s">
        <v>671</v>
      </c>
      <c r="Q28" s="1178"/>
      <c r="R28" s="1170" t="s">
        <v>71</v>
      </c>
      <c r="S28" s="1170"/>
      <c r="T28" s="86">
        <v>515</v>
      </c>
      <c r="U28" s="86">
        <v>12</v>
      </c>
      <c r="V28" s="86">
        <f t="shared" si="3"/>
        <v>527</v>
      </c>
      <c r="W28" s="86">
        <v>248</v>
      </c>
      <c r="X28" s="86">
        <v>239</v>
      </c>
      <c r="Y28" s="86">
        <v>40</v>
      </c>
      <c r="Z28" s="86">
        <f t="shared" si="4"/>
        <v>527</v>
      </c>
      <c r="AA28" s="86">
        <v>517</v>
      </c>
      <c r="AB28" s="86">
        <v>0</v>
      </c>
      <c r="AC28" s="86">
        <v>0</v>
      </c>
      <c r="AD28" s="86">
        <v>0</v>
      </c>
      <c r="AE28" s="86">
        <v>10</v>
      </c>
      <c r="AF28" s="86">
        <v>0</v>
      </c>
      <c r="AG28" s="767">
        <f t="shared" si="5"/>
        <v>527</v>
      </c>
      <c r="AH28" s="1178" t="s">
        <v>671</v>
      </c>
      <c r="AI28" s="1178"/>
      <c r="AJ28" s="1170" t="s">
        <v>71</v>
      </c>
      <c r="AK28" s="1170"/>
      <c r="AL28" s="86">
        <v>244</v>
      </c>
      <c r="AM28" s="86">
        <v>82</v>
      </c>
      <c r="AN28" s="86">
        <v>157</v>
      </c>
      <c r="AO28" s="86">
        <v>38</v>
      </c>
      <c r="AP28" s="86">
        <v>6</v>
      </c>
      <c r="AQ28" s="767">
        <f t="shared" si="6"/>
        <v>527</v>
      </c>
      <c r="AR28" s="86">
        <v>519</v>
      </c>
      <c r="AS28" s="86">
        <v>462</v>
      </c>
      <c r="AT28" s="86">
        <v>514</v>
      </c>
      <c r="AU28" s="86">
        <v>519</v>
      </c>
      <c r="AV28" s="1178" t="s">
        <v>671</v>
      </c>
      <c r="AW28" s="1178"/>
    </row>
    <row r="29" spans="1:49" s="201" customFormat="1" ht="17.25" customHeight="1" thickBot="1">
      <c r="A29" s="1191" t="s">
        <v>72</v>
      </c>
      <c r="B29" s="1191"/>
      <c r="C29" s="501">
        <v>711</v>
      </c>
      <c r="D29" s="501">
        <v>8</v>
      </c>
      <c r="E29" s="501">
        <v>0</v>
      </c>
      <c r="F29" s="501">
        <v>0</v>
      </c>
      <c r="G29" s="501">
        <f t="shared" si="0"/>
        <v>719</v>
      </c>
      <c r="H29" s="501">
        <v>216</v>
      </c>
      <c r="I29" s="501">
        <v>362</v>
      </c>
      <c r="J29" s="501">
        <v>141</v>
      </c>
      <c r="K29" s="501">
        <f t="shared" si="1"/>
        <v>719</v>
      </c>
      <c r="L29" s="501">
        <v>336</v>
      </c>
      <c r="M29" s="501">
        <v>245</v>
      </c>
      <c r="N29" s="501">
        <v>138</v>
      </c>
      <c r="O29" s="501">
        <f t="shared" si="2"/>
        <v>719</v>
      </c>
      <c r="P29" s="1203" t="s">
        <v>282</v>
      </c>
      <c r="Q29" s="1203"/>
      <c r="R29" s="1191" t="s">
        <v>72</v>
      </c>
      <c r="S29" s="1191"/>
      <c r="T29" s="501">
        <v>708</v>
      </c>
      <c r="U29" s="501">
        <v>11</v>
      </c>
      <c r="V29" s="501">
        <f t="shared" si="3"/>
        <v>719</v>
      </c>
      <c r="W29" s="501">
        <v>328</v>
      </c>
      <c r="X29" s="501">
        <v>194</v>
      </c>
      <c r="Y29" s="501">
        <v>197</v>
      </c>
      <c r="Z29" s="501">
        <f t="shared" si="4"/>
        <v>719</v>
      </c>
      <c r="AA29" s="501">
        <v>678</v>
      </c>
      <c r="AB29" s="501">
        <v>5</v>
      </c>
      <c r="AC29" s="501">
        <v>0</v>
      </c>
      <c r="AD29" s="501">
        <v>2</v>
      </c>
      <c r="AE29" s="501">
        <v>34</v>
      </c>
      <c r="AF29" s="501">
        <v>0</v>
      </c>
      <c r="AG29" s="767">
        <f t="shared" si="5"/>
        <v>719</v>
      </c>
      <c r="AH29" s="1267" t="s">
        <v>327</v>
      </c>
      <c r="AI29" s="1267"/>
      <c r="AJ29" s="1191" t="s">
        <v>72</v>
      </c>
      <c r="AK29" s="1191"/>
      <c r="AL29" s="635">
        <v>119</v>
      </c>
      <c r="AM29" s="635">
        <v>55</v>
      </c>
      <c r="AN29" s="635">
        <v>282</v>
      </c>
      <c r="AO29" s="635">
        <v>220</v>
      </c>
      <c r="AP29" s="635">
        <v>43</v>
      </c>
      <c r="AQ29" s="767">
        <f t="shared" si="6"/>
        <v>719</v>
      </c>
      <c r="AR29" s="635">
        <v>693</v>
      </c>
      <c r="AS29" s="501">
        <v>418</v>
      </c>
      <c r="AT29" s="501">
        <v>474</v>
      </c>
      <c r="AU29" s="501">
        <v>689</v>
      </c>
      <c r="AV29" s="1267" t="s">
        <v>327</v>
      </c>
      <c r="AW29" s="1267"/>
    </row>
    <row r="30" spans="1:49" s="201" customFormat="1" ht="17.25" customHeight="1" thickBot="1">
      <c r="A30" s="1174" t="s">
        <v>32</v>
      </c>
      <c r="B30" s="1174"/>
      <c r="C30" s="203">
        <f>SUM(C10:C29)</f>
        <v>10749</v>
      </c>
      <c r="D30" s="203">
        <f t="shared" ref="D30:Y30" si="7">SUM(D10:D29)</f>
        <v>743</v>
      </c>
      <c r="E30" s="203">
        <f t="shared" si="7"/>
        <v>63</v>
      </c>
      <c r="F30" s="203">
        <f t="shared" si="7"/>
        <v>0</v>
      </c>
      <c r="G30" s="203">
        <f t="shared" si="7"/>
        <v>11555</v>
      </c>
      <c r="H30" s="203">
        <f t="shared" si="7"/>
        <v>5901</v>
      </c>
      <c r="I30" s="203">
        <f t="shared" si="7"/>
        <v>4808</v>
      </c>
      <c r="J30" s="203">
        <f t="shared" si="7"/>
        <v>846</v>
      </c>
      <c r="K30" s="203">
        <f t="shared" si="7"/>
        <v>11555</v>
      </c>
      <c r="L30" s="203">
        <f t="shared" si="7"/>
        <v>4976</v>
      </c>
      <c r="M30" s="203">
        <f t="shared" si="7"/>
        <v>4958</v>
      </c>
      <c r="N30" s="203">
        <f t="shared" si="7"/>
        <v>1621</v>
      </c>
      <c r="O30" s="203">
        <f t="shared" si="2"/>
        <v>11555</v>
      </c>
      <c r="P30" s="1175" t="s">
        <v>169</v>
      </c>
      <c r="Q30" s="1175"/>
      <c r="R30" s="1174" t="s">
        <v>32</v>
      </c>
      <c r="S30" s="1174"/>
      <c r="T30" s="203">
        <f t="shared" si="7"/>
        <v>10980</v>
      </c>
      <c r="U30" s="203">
        <f t="shared" si="7"/>
        <v>575</v>
      </c>
      <c r="V30" s="203">
        <f t="shared" si="3"/>
        <v>11555</v>
      </c>
      <c r="W30" s="203">
        <f t="shared" si="7"/>
        <v>7769</v>
      </c>
      <c r="X30" s="203">
        <f t="shared" si="7"/>
        <v>3480</v>
      </c>
      <c r="Y30" s="203">
        <f t="shared" si="7"/>
        <v>306</v>
      </c>
      <c r="Z30" s="203">
        <f t="shared" si="4"/>
        <v>11555</v>
      </c>
      <c r="AA30" s="203">
        <f>SUM(AA10:AA29)</f>
        <v>10331</v>
      </c>
      <c r="AB30" s="203">
        <f t="shared" ref="AB30:AU30" si="8">SUM(AB10:AB29)</f>
        <v>175</v>
      </c>
      <c r="AC30" s="203">
        <f t="shared" si="8"/>
        <v>142</v>
      </c>
      <c r="AD30" s="203">
        <f t="shared" si="8"/>
        <v>33</v>
      </c>
      <c r="AE30" s="203">
        <f t="shared" si="8"/>
        <v>868</v>
      </c>
      <c r="AF30" s="203">
        <f t="shared" si="8"/>
        <v>6</v>
      </c>
      <c r="AG30" s="203">
        <f t="shared" si="8"/>
        <v>11555</v>
      </c>
      <c r="AH30" s="1175" t="s">
        <v>169</v>
      </c>
      <c r="AI30" s="1175"/>
      <c r="AJ30" s="1174" t="s">
        <v>32</v>
      </c>
      <c r="AK30" s="1174"/>
      <c r="AL30" s="203">
        <f t="shared" si="8"/>
        <v>4309</v>
      </c>
      <c r="AM30" s="203">
        <f t="shared" si="8"/>
        <v>1846</v>
      </c>
      <c r="AN30" s="203">
        <f t="shared" si="8"/>
        <v>3446</v>
      </c>
      <c r="AO30" s="203">
        <f t="shared" si="8"/>
        <v>1522</v>
      </c>
      <c r="AP30" s="203">
        <f t="shared" si="8"/>
        <v>432</v>
      </c>
      <c r="AQ30" s="203">
        <f t="shared" si="6"/>
        <v>11555</v>
      </c>
      <c r="AR30" s="203">
        <f t="shared" si="8"/>
        <v>11143</v>
      </c>
      <c r="AS30" s="203">
        <f t="shared" si="8"/>
        <v>8941</v>
      </c>
      <c r="AT30" s="203">
        <f t="shared" si="8"/>
        <v>7512</v>
      </c>
      <c r="AU30" s="203">
        <f t="shared" si="8"/>
        <v>10133</v>
      </c>
      <c r="AV30" s="1175" t="s">
        <v>169</v>
      </c>
      <c r="AW30" s="1175"/>
    </row>
    <row r="31" spans="1:49" ht="21.75" customHeight="1" thickTop="1">
      <c r="A31" s="111"/>
      <c r="B31" s="111"/>
      <c r="N31" s="82"/>
      <c r="O31" s="82"/>
      <c r="P31" s="82"/>
      <c r="Q31" s="82"/>
      <c r="R31" s="82"/>
      <c r="S31" s="82"/>
      <c r="T31" s="82"/>
      <c r="U31" s="82"/>
      <c r="V31" s="82"/>
      <c r="W31" s="82"/>
      <c r="AL31" s="111"/>
      <c r="AM31" s="111"/>
      <c r="AN31" s="111"/>
      <c r="AO31" s="111"/>
      <c r="AP31" s="111"/>
      <c r="AQ31" s="111"/>
      <c r="AR31" s="239"/>
      <c r="AS31" s="397"/>
      <c r="AT31" s="397"/>
      <c r="AU31" s="397"/>
      <c r="AV31" s="408"/>
      <c r="AW31" s="408"/>
    </row>
    <row r="32" spans="1:49" ht="15.75">
      <c r="AV32" s="408"/>
      <c r="AW32" s="408"/>
    </row>
    <row r="116" spans="3:19">
      <c r="C116" s="142"/>
      <c r="D116" s="142"/>
      <c r="E116" s="142"/>
      <c r="F116" s="142"/>
      <c r="G116" s="142"/>
      <c r="H116" s="142"/>
      <c r="I116" s="142"/>
      <c r="J116" s="142"/>
      <c r="K116" s="142"/>
      <c r="L116" s="142"/>
      <c r="M116" s="142"/>
      <c r="N116" s="155"/>
      <c r="O116" s="155"/>
      <c r="P116" s="155"/>
      <c r="Q116" s="155"/>
      <c r="R116" s="155"/>
      <c r="S116" s="155"/>
    </row>
    <row r="117" spans="3:19">
      <c r="C117" s="142"/>
      <c r="D117" s="142"/>
      <c r="E117" s="142"/>
      <c r="F117" s="142"/>
      <c r="G117" s="142"/>
      <c r="H117" s="142"/>
      <c r="I117" s="142"/>
      <c r="J117" s="142"/>
      <c r="K117" s="142"/>
      <c r="L117" s="142"/>
      <c r="M117" s="142"/>
      <c r="N117" s="155"/>
      <c r="O117" s="155"/>
      <c r="P117" s="155"/>
      <c r="Q117" s="155"/>
      <c r="R117" s="155"/>
      <c r="S117" s="155"/>
    </row>
    <row r="118" spans="3:19">
      <c r="C118" s="142"/>
      <c r="D118" s="142"/>
      <c r="E118" s="142"/>
      <c r="F118" s="142"/>
      <c r="G118" s="142"/>
      <c r="H118" s="142"/>
      <c r="I118" s="142"/>
      <c r="J118" s="142"/>
      <c r="K118" s="142"/>
      <c r="L118" s="142"/>
      <c r="M118" s="142"/>
      <c r="N118" s="155"/>
      <c r="O118" s="155"/>
      <c r="P118" s="155"/>
      <c r="Q118" s="155"/>
      <c r="R118" s="155"/>
      <c r="S118" s="155"/>
    </row>
    <row r="119" spans="3:19">
      <c r="C119" s="142"/>
      <c r="D119" s="142"/>
      <c r="E119" s="142"/>
      <c r="F119" s="142"/>
      <c r="G119" s="142"/>
      <c r="H119" s="142"/>
      <c r="I119" s="142"/>
      <c r="J119" s="142"/>
      <c r="K119" s="142"/>
      <c r="L119" s="142"/>
      <c r="M119" s="142"/>
      <c r="N119" s="155"/>
      <c r="O119" s="155"/>
      <c r="P119" s="155"/>
      <c r="Q119" s="155"/>
      <c r="R119" s="155"/>
      <c r="S119" s="155"/>
    </row>
  </sheetData>
  <protectedRanges>
    <protectedRange sqref="H20:J20 W20:Y20 L20:N20 T20:U20 AA20:AF20 AL20:AP20" name="نطاق1_1"/>
  </protectedRanges>
  <mergeCells count="162">
    <mergeCell ref="AG3:AI3"/>
    <mergeCell ref="AJ3:AL3"/>
    <mergeCell ref="AU3:AW3"/>
    <mergeCell ref="A1:Q1"/>
    <mergeCell ref="A2:Q2"/>
    <mergeCell ref="AH30:AI30"/>
    <mergeCell ref="AJ4:AK9"/>
    <mergeCell ref="AJ10:AK10"/>
    <mergeCell ref="AJ11:AK11"/>
    <mergeCell ref="AJ12:AK12"/>
    <mergeCell ref="AJ13:AK13"/>
    <mergeCell ref="AJ14:AJ19"/>
    <mergeCell ref="AJ20:AK20"/>
    <mergeCell ref="AJ21:AK21"/>
    <mergeCell ref="AJ22:AK22"/>
    <mergeCell ref="AJ23:AK23"/>
    <mergeCell ref="AJ24:AK24"/>
    <mergeCell ref="AJ25:AK25"/>
    <mergeCell ref="AJ26:AK26"/>
    <mergeCell ref="AJ27:AK27"/>
    <mergeCell ref="AJ28:AK28"/>
    <mergeCell ref="AJ29:AK29"/>
    <mergeCell ref="R30:S30"/>
    <mergeCell ref="P10:Q10"/>
    <mergeCell ref="P11:Q11"/>
    <mergeCell ref="AJ30:AK30"/>
    <mergeCell ref="AH26:AI26"/>
    <mergeCell ref="AH27:AI27"/>
    <mergeCell ref="AH4:AI9"/>
    <mergeCell ref="AH11:AI11"/>
    <mergeCell ref="AH12:AI12"/>
    <mergeCell ref="AH13:AI13"/>
    <mergeCell ref="AI14:AI19"/>
    <mergeCell ref="AH28:AI28"/>
    <mergeCell ref="AH29:AI29"/>
    <mergeCell ref="AH10:AI10"/>
    <mergeCell ref="AH20:AI20"/>
    <mergeCell ref="AH21:AI21"/>
    <mergeCell ref="R10:S10"/>
    <mergeCell ref="R11:S11"/>
    <mergeCell ref="R12:S12"/>
    <mergeCell ref="R13:S13"/>
    <mergeCell ref="R14:R19"/>
    <mergeCell ref="R20:S20"/>
    <mergeCell ref="R21:S21"/>
    <mergeCell ref="R22:S22"/>
    <mergeCell ref="R23:S23"/>
    <mergeCell ref="P12:Q12"/>
    <mergeCell ref="P13:Q13"/>
    <mergeCell ref="Q14:Q19"/>
    <mergeCell ref="P20:Q20"/>
    <mergeCell ref="P21:Q21"/>
    <mergeCell ref="P22:Q22"/>
    <mergeCell ref="P23:Q23"/>
    <mergeCell ref="A30:B30"/>
    <mergeCell ref="AV30:AW30"/>
    <mergeCell ref="AH25:AI25"/>
    <mergeCell ref="A20:B20"/>
    <mergeCell ref="AV20:AW20"/>
    <mergeCell ref="A21:B21"/>
    <mergeCell ref="AV21:AW21"/>
    <mergeCell ref="A13:B13"/>
    <mergeCell ref="AV13:AW13"/>
    <mergeCell ref="A14:A19"/>
    <mergeCell ref="AW14:AW19"/>
    <mergeCell ref="P26:Q26"/>
    <mergeCell ref="P27:Q27"/>
    <mergeCell ref="P28:Q28"/>
    <mergeCell ref="P29:Q29"/>
    <mergeCell ref="P30:Q30"/>
    <mergeCell ref="R24:S24"/>
    <mergeCell ref="A22:B22"/>
    <mergeCell ref="AV22:AW22"/>
    <mergeCell ref="A23:B23"/>
    <mergeCell ref="AV23:AW23"/>
    <mergeCell ref="P24:Q24"/>
    <mergeCell ref="P25:Q25"/>
    <mergeCell ref="AH22:AI22"/>
    <mergeCell ref="AH23:AI23"/>
    <mergeCell ref="AH24:AI24"/>
    <mergeCell ref="R25:S25"/>
    <mergeCell ref="A28:B28"/>
    <mergeCell ref="AV28:AW28"/>
    <mergeCell ref="A29:B29"/>
    <mergeCell ref="AV29:AW29"/>
    <mergeCell ref="A26:B26"/>
    <mergeCell ref="AV26:AW26"/>
    <mergeCell ref="A27:B27"/>
    <mergeCell ref="AV27:AW27"/>
    <mergeCell ref="A24:B24"/>
    <mergeCell ref="AV24:AW24"/>
    <mergeCell ref="A25:B25"/>
    <mergeCell ref="AV25:AW25"/>
    <mergeCell ref="R26:S26"/>
    <mergeCell ref="R27:S27"/>
    <mergeCell ref="R28:S28"/>
    <mergeCell ref="R29:S29"/>
    <mergeCell ref="A11:B11"/>
    <mergeCell ref="AV11:AW11"/>
    <mergeCell ref="A12:B12"/>
    <mergeCell ref="AV12:AW12"/>
    <mergeCell ref="C7:D7"/>
    <mergeCell ref="A10:B10"/>
    <mergeCell ref="AV10:AW10"/>
    <mergeCell ref="X6:X8"/>
    <mergeCell ref="Y6:Y8"/>
    <mergeCell ref="Z6:Z8"/>
    <mergeCell ref="AA6:AA8"/>
    <mergeCell ref="AB6:AB8"/>
    <mergeCell ref="O6:O8"/>
    <mergeCell ref="T6:T8"/>
    <mergeCell ref="U6:U8"/>
    <mergeCell ref="V6:V8"/>
    <mergeCell ref="W6:W8"/>
    <mergeCell ref="AU4:AU8"/>
    <mergeCell ref="AV4:AW9"/>
    <mergeCell ref="H5:K5"/>
    <mergeCell ref="L5:O5"/>
    <mergeCell ref="T5:V5"/>
    <mergeCell ref="W5:Z5"/>
    <mergeCell ref="AA5:AG5"/>
    <mergeCell ref="AR4:AR8"/>
    <mergeCell ref="AS4:AS8"/>
    <mergeCell ref="AT4:AT8"/>
    <mergeCell ref="AC6:AC8"/>
    <mergeCell ref="AD6:AD8"/>
    <mergeCell ref="AE6:AE8"/>
    <mergeCell ref="AF6:AF8"/>
    <mergeCell ref="AG6:AG8"/>
    <mergeCell ref="AL6:AL8"/>
    <mergeCell ref="AM6:AM8"/>
    <mergeCell ref="AN6:AN8"/>
    <mergeCell ref="AO6:AO8"/>
    <mergeCell ref="AP6:AP8"/>
    <mergeCell ref="AQ6:AQ8"/>
    <mergeCell ref="AL5:AQ5"/>
    <mergeCell ref="AA4:AG4"/>
    <mergeCell ref="AL4:AQ4"/>
    <mergeCell ref="R1:T1"/>
    <mergeCell ref="A4:B9"/>
    <mergeCell ref="H4:K4"/>
    <mergeCell ref="L4:O4"/>
    <mergeCell ref="T4:V4"/>
    <mergeCell ref="W4:Z4"/>
    <mergeCell ref="K6:K8"/>
    <mergeCell ref="L6:L8"/>
    <mergeCell ref="M6:M8"/>
    <mergeCell ref="N6:N8"/>
    <mergeCell ref="P4:Q9"/>
    <mergeCell ref="C6:D6"/>
    <mergeCell ref="E6:E8"/>
    <mergeCell ref="F6:F8"/>
    <mergeCell ref="G6:G8"/>
    <mergeCell ref="H6:H8"/>
    <mergeCell ref="I6:I8"/>
    <mergeCell ref="J6:J8"/>
    <mergeCell ref="O3:Q3"/>
    <mergeCell ref="C4:G4"/>
    <mergeCell ref="C5:G5"/>
    <mergeCell ref="R4:S9"/>
    <mergeCell ref="A3:C3"/>
    <mergeCell ref="R3:T3"/>
  </mergeCells>
  <printOptions horizontalCentered="1"/>
  <pageMargins left="1" right="1" top="1" bottom="1" header="1" footer="1"/>
  <pageSetup paperSize="9" scale="80" firstPageNumber="65" orientation="landscape" useFirstPageNumber="1"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tabColor theme="9" tint="-0.499984740745262"/>
  </sheetPr>
  <dimension ref="A1:W28"/>
  <sheetViews>
    <sheetView rightToLeft="1" view="pageBreakPreview" zoomScale="90" zoomScaleNormal="90" zoomScaleSheetLayoutView="90" workbookViewId="0">
      <selection activeCell="O4" sqref="O4:R9"/>
    </sheetView>
  </sheetViews>
  <sheetFormatPr defaultRowHeight="15"/>
  <cols>
    <col min="1" max="1" width="4.28515625" style="177" customWidth="1"/>
    <col min="2" max="2" width="11" style="177" customWidth="1"/>
    <col min="3" max="3" width="7.7109375" style="177" customWidth="1"/>
    <col min="4" max="4" width="13.140625" style="177" customWidth="1"/>
    <col min="5" max="5" width="8.5703125" style="177" customWidth="1"/>
    <col min="6" max="6" width="9.42578125" style="177" customWidth="1"/>
    <col min="7" max="7" width="9.28515625" style="177" customWidth="1"/>
    <col min="8" max="8" width="10.42578125" style="177" customWidth="1"/>
    <col min="9" max="9" width="10.28515625" style="177" customWidth="1"/>
    <col min="10" max="10" width="10.7109375" style="177" customWidth="1"/>
    <col min="11" max="11" width="11" style="177" customWidth="1"/>
    <col min="12" max="12" width="9.140625" style="177"/>
    <col min="13" max="13" width="10.140625" style="177" customWidth="1"/>
    <col min="14" max="14" width="8.7109375" style="177" customWidth="1"/>
    <col min="15" max="15" width="17.7109375" style="177" customWidth="1"/>
    <col min="16" max="16" width="4" style="177" customWidth="1"/>
    <col min="17" max="16384" width="9.140625" style="177"/>
  </cols>
  <sheetData>
    <row r="1" spans="1:23" s="205" customFormat="1" ht="23.25" customHeight="1">
      <c r="A1" s="1205" t="s">
        <v>1245</v>
      </c>
      <c r="B1" s="1205"/>
      <c r="C1" s="1205"/>
      <c r="D1" s="1205"/>
      <c r="E1" s="1205"/>
      <c r="F1" s="1205"/>
      <c r="G1" s="1205"/>
      <c r="H1" s="1205"/>
      <c r="I1" s="1205"/>
      <c r="J1" s="1205"/>
      <c r="K1" s="1205"/>
      <c r="L1" s="1205"/>
      <c r="M1" s="1205"/>
      <c r="N1" s="1205"/>
      <c r="O1" s="1205"/>
      <c r="P1" s="1205"/>
      <c r="Q1" s="115"/>
      <c r="R1" s="115"/>
      <c r="S1" s="115"/>
      <c r="T1" s="115"/>
      <c r="U1" s="115"/>
      <c r="V1" s="115"/>
      <c r="W1" s="115"/>
    </row>
    <row r="2" spans="1:23" s="205" customFormat="1" ht="24.75" customHeight="1">
      <c r="A2" s="1206" t="s">
        <v>757</v>
      </c>
      <c r="B2" s="1206"/>
      <c r="C2" s="1206"/>
      <c r="D2" s="1206"/>
      <c r="E2" s="1206"/>
      <c r="F2" s="1206"/>
      <c r="G2" s="1206"/>
      <c r="H2" s="1206"/>
      <c r="I2" s="1206"/>
      <c r="J2" s="1206"/>
      <c r="K2" s="1206"/>
      <c r="L2" s="1206"/>
      <c r="M2" s="1206"/>
      <c r="N2" s="1206"/>
      <c r="O2" s="1206"/>
      <c r="P2" s="1206"/>
      <c r="Q2" s="115"/>
      <c r="R2" s="115"/>
      <c r="S2" s="115"/>
      <c r="T2" s="115"/>
      <c r="U2" s="115"/>
      <c r="V2" s="115"/>
      <c r="W2" s="115"/>
    </row>
    <row r="3" spans="1:23" s="205" customFormat="1" ht="19.5" customHeight="1" thickBot="1">
      <c r="A3" s="1303" t="s">
        <v>1040</v>
      </c>
      <c r="B3" s="1303"/>
      <c r="C3" s="1303"/>
      <c r="N3" s="1177" t="s">
        <v>945</v>
      </c>
      <c r="O3" s="1177"/>
      <c r="P3" s="1177"/>
      <c r="Q3" s="115"/>
      <c r="R3" s="115"/>
      <c r="S3" s="115"/>
      <c r="T3" s="115"/>
      <c r="U3" s="115"/>
      <c r="V3" s="115"/>
      <c r="W3" s="115"/>
    </row>
    <row r="4" spans="1:23" ht="16.5" thickTop="1">
      <c r="A4" s="1140" t="s">
        <v>40</v>
      </c>
      <c r="B4" s="1140"/>
      <c r="C4" s="1254" t="s">
        <v>455</v>
      </c>
      <c r="D4" s="1254"/>
      <c r="E4" s="1304" t="s">
        <v>609</v>
      </c>
      <c r="F4" s="1304"/>
      <c r="G4" s="1304"/>
      <c r="H4" s="1304"/>
      <c r="I4" s="1304"/>
      <c r="J4" s="1304"/>
      <c r="K4" s="1304"/>
      <c r="L4" s="1304"/>
      <c r="M4" s="1304"/>
      <c r="N4" s="1304"/>
      <c r="O4" s="1164" t="s">
        <v>168</v>
      </c>
      <c r="P4" s="1164"/>
    </row>
    <row r="5" spans="1:23" ht="15.75">
      <c r="A5" s="1141"/>
      <c r="B5" s="1141"/>
      <c r="C5" s="1306" t="s">
        <v>1246</v>
      </c>
      <c r="D5" s="1306" t="s">
        <v>1247</v>
      </c>
      <c r="E5" s="1306" t="s">
        <v>610</v>
      </c>
      <c r="F5" s="1306"/>
      <c r="G5" s="1306" t="s">
        <v>611</v>
      </c>
      <c r="H5" s="1389" t="s">
        <v>612</v>
      </c>
      <c r="I5" s="1389" t="s">
        <v>613</v>
      </c>
      <c r="J5" s="1389" t="s">
        <v>614</v>
      </c>
      <c r="K5" s="1389" t="s">
        <v>615</v>
      </c>
      <c r="L5" s="1389" t="s">
        <v>616</v>
      </c>
      <c r="M5" s="1389" t="s">
        <v>617</v>
      </c>
      <c r="N5" s="1389" t="s">
        <v>35</v>
      </c>
      <c r="O5" s="1165"/>
      <c r="P5" s="1165"/>
    </row>
    <row r="6" spans="1:23" ht="21.75" customHeight="1" thickBot="1">
      <c r="A6" s="1142"/>
      <c r="B6" s="1142"/>
      <c r="C6" s="1307"/>
      <c r="D6" s="1307"/>
      <c r="E6" s="503" t="s">
        <v>618</v>
      </c>
      <c r="F6" s="503" t="s">
        <v>619</v>
      </c>
      <c r="G6" s="1307"/>
      <c r="H6" s="1390"/>
      <c r="I6" s="1390"/>
      <c r="J6" s="1390"/>
      <c r="K6" s="1390"/>
      <c r="L6" s="1390"/>
      <c r="M6" s="1390"/>
      <c r="N6" s="1390"/>
      <c r="O6" s="1166"/>
      <c r="P6" s="1166"/>
      <c r="S6" s="206"/>
    </row>
    <row r="7" spans="1:23" ht="18.75" customHeight="1">
      <c r="A7" s="1191" t="s">
        <v>52</v>
      </c>
      <c r="B7" s="1191"/>
      <c r="C7" s="741">
        <v>340</v>
      </c>
      <c r="D7" s="741">
        <v>16327</v>
      </c>
      <c r="E7" s="741">
        <v>18</v>
      </c>
      <c r="F7" s="741">
        <v>1539</v>
      </c>
      <c r="G7" s="741">
        <v>18</v>
      </c>
      <c r="H7" s="741">
        <v>0</v>
      </c>
      <c r="I7" s="741">
        <v>0</v>
      </c>
      <c r="J7" s="741">
        <v>0</v>
      </c>
      <c r="K7" s="741">
        <v>0</v>
      </c>
      <c r="L7" s="741">
        <v>0</v>
      </c>
      <c r="M7" s="741">
        <v>0</v>
      </c>
      <c r="N7" s="741">
        <f>SUM(G7:M7)</f>
        <v>18</v>
      </c>
      <c r="O7" s="441"/>
      <c r="P7" s="444" t="s">
        <v>583</v>
      </c>
    </row>
    <row r="8" spans="1:23" ht="18.75" customHeight="1">
      <c r="A8" s="1170" t="s">
        <v>53</v>
      </c>
      <c r="B8" s="1170"/>
      <c r="C8" s="157">
        <v>159</v>
      </c>
      <c r="D8" s="157">
        <v>5805</v>
      </c>
      <c r="E8" s="157">
        <v>0</v>
      </c>
      <c r="F8" s="157">
        <v>1324</v>
      </c>
      <c r="G8" s="157">
        <v>0</v>
      </c>
      <c r="H8" s="157">
        <v>0</v>
      </c>
      <c r="I8" s="157">
        <v>0</v>
      </c>
      <c r="J8" s="157">
        <v>0</v>
      </c>
      <c r="K8" s="157">
        <v>0</v>
      </c>
      <c r="L8" s="157">
        <v>0</v>
      </c>
      <c r="M8" s="157">
        <v>0</v>
      </c>
      <c r="N8" s="157">
        <f t="shared" ref="N8:N26" si="0">SUM(G8:M8)</f>
        <v>0</v>
      </c>
      <c r="O8" s="1159" t="s">
        <v>284</v>
      </c>
      <c r="P8" s="1159"/>
    </row>
    <row r="9" spans="1:23" ht="18.75" customHeight="1">
      <c r="A9" s="1170" t="s">
        <v>54</v>
      </c>
      <c r="B9" s="1170"/>
      <c r="C9" s="157">
        <v>225</v>
      </c>
      <c r="D9" s="157">
        <v>64432</v>
      </c>
      <c r="E9" s="157">
        <v>70</v>
      </c>
      <c r="F9" s="157">
        <v>982</v>
      </c>
      <c r="G9" s="157">
        <v>70</v>
      </c>
      <c r="H9" s="157">
        <v>0</v>
      </c>
      <c r="I9" s="157">
        <v>0</v>
      </c>
      <c r="J9" s="157">
        <v>0</v>
      </c>
      <c r="K9" s="157">
        <v>0</v>
      </c>
      <c r="L9" s="157">
        <v>0</v>
      </c>
      <c r="M9" s="157">
        <v>0</v>
      </c>
      <c r="N9" s="157">
        <f t="shared" si="0"/>
        <v>70</v>
      </c>
      <c r="O9" s="1178" t="s">
        <v>175</v>
      </c>
      <c r="P9" s="1178"/>
    </row>
    <row r="10" spans="1:23" ht="18.75" customHeight="1">
      <c r="A10" s="1170" t="s">
        <v>55</v>
      </c>
      <c r="B10" s="1170"/>
      <c r="C10" s="157">
        <v>730</v>
      </c>
      <c r="D10" s="157">
        <v>162237</v>
      </c>
      <c r="E10" s="157">
        <v>65</v>
      </c>
      <c r="F10" s="157">
        <v>898</v>
      </c>
      <c r="G10" s="157">
        <v>65</v>
      </c>
      <c r="H10" s="157">
        <v>2</v>
      </c>
      <c r="I10" s="157">
        <v>2</v>
      </c>
      <c r="J10" s="157">
        <v>2</v>
      </c>
      <c r="K10" s="157">
        <v>0</v>
      </c>
      <c r="L10" s="157">
        <v>0</v>
      </c>
      <c r="M10" s="157">
        <v>1</v>
      </c>
      <c r="N10" s="157">
        <f t="shared" si="0"/>
        <v>72</v>
      </c>
      <c r="O10" s="1178" t="s">
        <v>676</v>
      </c>
      <c r="P10" s="1178"/>
    </row>
    <row r="11" spans="1:23" ht="18.75" customHeight="1">
      <c r="A11" s="1189" t="s">
        <v>283</v>
      </c>
      <c r="B11" s="256" t="s">
        <v>270</v>
      </c>
      <c r="C11" s="157">
        <v>267</v>
      </c>
      <c r="D11" s="157">
        <v>123869</v>
      </c>
      <c r="E11" s="157">
        <v>56</v>
      </c>
      <c r="F11" s="157">
        <v>345</v>
      </c>
      <c r="G11" s="157">
        <v>56</v>
      </c>
      <c r="H11" s="157">
        <v>0</v>
      </c>
      <c r="I11" s="157">
        <v>0</v>
      </c>
      <c r="J11" s="157">
        <v>0</v>
      </c>
      <c r="K11" s="157">
        <v>0</v>
      </c>
      <c r="L11" s="157">
        <v>0</v>
      </c>
      <c r="M11" s="157">
        <v>0</v>
      </c>
      <c r="N11" s="157">
        <f t="shared" si="0"/>
        <v>56</v>
      </c>
      <c r="O11" s="434" t="s">
        <v>288</v>
      </c>
      <c r="P11" s="1220" t="s">
        <v>167</v>
      </c>
    </row>
    <row r="12" spans="1:23" ht="18.75" customHeight="1">
      <c r="A12" s="1189"/>
      <c r="B12" s="256" t="s">
        <v>271</v>
      </c>
      <c r="C12" s="157">
        <v>157</v>
      </c>
      <c r="D12" s="157">
        <v>51823</v>
      </c>
      <c r="E12" s="157">
        <v>53</v>
      </c>
      <c r="F12" s="157">
        <v>536</v>
      </c>
      <c r="G12" s="157">
        <v>47</v>
      </c>
      <c r="H12" s="157">
        <v>1</v>
      </c>
      <c r="I12" s="157">
        <v>1</v>
      </c>
      <c r="J12" s="157">
        <v>1</v>
      </c>
      <c r="K12" s="157">
        <v>1</v>
      </c>
      <c r="L12" s="157">
        <v>7</v>
      </c>
      <c r="M12" s="157">
        <v>4</v>
      </c>
      <c r="N12" s="157">
        <f t="shared" si="0"/>
        <v>62</v>
      </c>
      <c r="O12" s="434" t="s">
        <v>289</v>
      </c>
      <c r="P12" s="1220"/>
    </row>
    <row r="13" spans="1:23" ht="18.75" customHeight="1">
      <c r="A13" s="1189"/>
      <c r="B13" s="256" t="s">
        <v>272</v>
      </c>
      <c r="C13" s="157">
        <v>169</v>
      </c>
      <c r="D13" s="157">
        <v>44917</v>
      </c>
      <c r="E13" s="157">
        <v>196</v>
      </c>
      <c r="F13" s="157">
        <v>166</v>
      </c>
      <c r="G13" s="157">
        <v>62</v>
      </c>
      <c r="H13" s="157">
        <v>0</v>
      </c>
      <c r="I13" s="157">
        <v>0</v>
      </c>
      <c r="J13" s="157">
        <v>0</v>
      </c>
      <c r="K13" s="157">
        <v>62</v>
      </c>
      <c r="L13" s="157">
        <v>0</v>
      </c>
      <c r="M13" s="157">
        <v>0</v>
      </c>
      <c r="N13" s="157">
        <f t="shared" si="0"/>
        <v>124</v>
      </c>
      <c r="O13" s="434" t="s">
        <v>290</v>
      </c>
      <c r="P13" s="1220"/>
    </row>
    <row r="14" spans="1:23" ht="18.75" customHeight="1">
      <c r="A14" s="1189"/>
      <c r="B14" s="256" t="s">
        <v>267</v>
      </c>
      <c r="C14" s="157">
        <v>178</v>
      </c>
      <c r="D14" s="157">
        <v>88228</v>
      </c>
      <c r="E14" s="157">
        <v>81</v>
      </c>
      <c r="F14" s="157">
        <v>230</v>
      </c>
      <c r="G14" s="157">
        <v>81</v>
      </c>
      <c r="H14" s="157">
        <v>1</v>
      </c>
      <c r="I14" s="157">
        <v>1</v>
      </c>
      <c r="J14" s="157">
        <v>1</v>
      </c>
      <c r="K14" s="157">
        <v>1</v>
      </c>
      <c r="L14" s="157">
        <v>8</v>
      </c>
      <c r="M14" s="157">
        <v>9</v>
      </c>
      <c r="N14" s="157">
        <f t="shared" si="0"/>
        <v>102</v>
      </c>
      <c r="O14" s="434" t="s">
        <v>291</v>
      </c>
      <c r="P14" s="1220"/>
    </row>
    <row r="15" spans="1:23" ht="18.75" customHeight="1">
      <c r="A15" s="1189"/>
      <c r="B15" s="256" t="s">
        <v>268</v>
      </c>
      <c r="C15" s="157">
        <v>295</v>
      </c>
      <c r="D15" s="157">
        <v>192771</v>
      </c>
      <c r="E15" s="157">
        <v>65</v>
      </c>
      <c r="F15" s="157">
        <v>498</v>
      </c>
      <c r="G15" s="157">
        <v>65</v>
      </c>
      <c r="H15" s="157">
        <v>0</v>
      </c>
      <c r="I15" s="157">
        <v>0</v>
      </c>
      <c r="J15" s="157">
        <v>0</v>
      </c>
      <c r="K15" s="157">
        <v>0</v>
      </c>
      <c r="L15" s="157">
        <v>0</v>
      </c>
      <c r="M15" s="157">
        <v>0</v>
      </c>
      <c r="N15" s="157">
        <f t="shared" si="0"/>
        <v>65</v>
      </c>
      <c r="O15" s="434" t="s">
        <v>292</v>
      </c>
      <c r="P15" s="1220"/>
    </row>
    <row r="16" spans="1:23" ht="18.75" customHeight="1">
      <c r="A16" s="1189"/>
      <c r="B16" s="256" t="s">
        <v>269</v>
      </c>
      <c r="C16" s="157">
        <v>211</v>
      </c>
      <c r="D16" s="157">
        <v>89053</v>
      </c>
      <c r="E16" s="157">
        <v>53</v>
      </c>
      <c r="F16" s="157">
        <v>264</v>
      </c>
      <c r="G16" s="157">
        <v>43</v>
      </c>
      <c r="H16" s="157">
        <v>0</v>
      </c>
      <c r="I16" s="157">
        <v>0</v>
      </c>
      <c r="J16" s="157">
        <v>0</v>
      </c>
      <c r="K16" s="157">
        <v>0</v>
      </c>
      <c r="L16" s="157">
        <v>0</v>
      </c>
      <c r="M16" s="157">
        <v>0</v>
      </c>
      <c r="N16" s="157">
        <f t="shared" si="0"/>
        <v>43</v>
      </c>
      <c r="O16" s="434" t="s">
        <v>293</v>
      </c>
      <c r="P16" s="1220"/>
    </row>
    <row r="17" spans="1:18" ht="18.75" customHeight="1">
      <c r="A17" s="1170" t="s">
        <v>63</v>
      </c>
      <c r="B17" s="1170"/>
      <c r="C17" s="157">
        <v>42</v>
      </c>
      <c r="D17" s="157">
        <v>7308</v>
      </c>
      <c r="E17" s="157">
        <v>40</v>
      </c>
      <c r="F17" s="157">
        <v>1220</v>
      </c>
      <c r="G17" s="157">
        <v>34</v>
      </c>
      <c r="H17" s="157">
        <v>1</v>
      </c>
      <c r="I17" s="157">
        <v>1</v>
      </c>
      <c r="J17" s="157">
        <v>1</v>
      </c>
      <c r="K17" s="157">
        <v>1</v>
      </c>
      <c r="L17" s="157">
        <v>12</v>
      </c>
      <c r="M17" s="157">
        <v>1</v>
      </c>
      <c r="N17" s="157">
        <f t="shared" si="0"/>
        <v>51</v>
      </c>
      <c r="O17" s="1178" t="s">
        <v>281</v>
      </c>
      <c r="P17" s="1178"/>
    </row>
    <row r="18" spans="1:18" ht="18.75" customHeight="1">
      <c r="A18" s="1170" t="s">
        <v>64</v>
      </c>
      <c r="B18" s="1170"/>
      <c r="C18" s="157">
        <v>711</v>
      </c>
      <c r="D18" s="157">
        <v>232</v>
      </c>
      <c r="E18" s="157">
        <v>106</v>
      </c>
      <c r="F18" s="157">
        <v>837</v>
      </c>
      <c r="G18" s="157">
        <v>83</v>
      </c>
      <c r="H18" s="157">
        <v>0</v>
      </c>
      <c r="I18" s="157">
        <v>0</v>
      </c>
      <c r="J18" s="157">
        <v>0</v>
      </c>
      <c r="K18" s="157">
        <v>0</v>
      </c>
      <c r="L18" s="157">
        <v>0</v>
      </c>
      <c r="M18" s="157">
        <v>23</v>
      </c>
      <c r="N18" s="157">
        <f t="shared" si="0"/>
        <v>106</v>
      </c>
      <c r="O18" s="1178" t="s">
        <v>177</v>
      </c>
      <c r="P18" s="1178"/>
    </row>
    <row r="19" spans="1:18" ht="18.75" customHeight="1">
      <c r="A19" s="1170" t="s">
        <v>65</v>
      </c>
      <c r="B19" s="1170"/>
      <c r="C19" s="157">
        <v>465</v>
      </c>
      <c r="D19" s="157">
        <v>165134</v>
      </c>
      <c r="E19" s="157">
        <v>132</v>
      </c>
      <c r="F19" s="157">
        <v>436</v>
      </c>
      <c r="G19" s="157">
        <v>132</v>
      </c>
      <c r="H19" s="157">
        <v>0</v>
      </c>
      <c r="I19" s="157">
        <v>0</v>
      </c>
      <c r="J19" s="157">
        <v>0</v>
      </c>
      <c r="K19" s="157">
        <v>0</v>
      </c>
      <c r="L19" s="157">
        <v>0</v>
      </c>
      <c r="M19" s="157">
        <v>0</v>
      </c>
      <c r="N19" s="157">
        <f t="shared" si="0"/>
        <v>132</v>
      </c>
      <c r="O19" s="1178" t="s">
        <v>178</v>
      </c>
      <c r="P19" s="1178"/>
    </row>
    <row r="20" spans="1:18" ht="18.75" customHeight="1">
      <c r="A20" s="1170" t="s">
        <v>66</v>
      </c>
      <c r="B20" s="1170"/>
      <c r="C20" s="157">
        <v>505</v>
      </c>
      <c r="D20" s="157">
        <v>179198</v>
      </c>
      <c r="E20" s="157">
        <v>114</v>
      </c>
      <c r="F20" s="157">
        <v>545</v>
      </c>
      <c r="G20" s="157">
        <v>114</v>
      </c>
      <c r="H20" s="157">
        <v>0</v>
      </c>
      <c r="I20" s="157">
        <v>0</v>
      </c>
      <c r="J20" s="157">
        <v>0</v>
      </c>
      <c r="K20" s="157">
        <v>0</v>
      </c>
      <c r="L20" s="157">
        <v>0</v>
      </c>
      <c r="M20" s="157">
        <v>0</v>
      </c>
      <c r="N20" s="157">
        <f t="shared" si="0"/>
        <v>114</v>
      </c>
      <c r="O20" s="1178" t="s">
        <v>285</v>
      </c>
      <c r="P20" s="1178"/>
    </row>
    <row r="21" spans="1:18" ht="18.75" customHeight="1">
      <c r="A21" s="1170" t="s">
        <v>133</v>
      </c>
      <c r="B21" s="1170"/>
      <c r="C21" s="157">
        <v>325</v>
      </c>
      <c r="D21" s="157">
        <v>64465</v>
      </c>
      <c r="E21" s="157">
        <v>31</v>
      </c>
      <c r="F21" s="157">
        <v>706</v>
      </c>
      <c r="G21" s="157">
        <v>31</v>
      </c>
      <c r="H21" s="157">
        <v>0</v>
      </c>
      <c r="I21" s="157">
        <v>0</v>
      </c>
      <c r="J21" s="157">
        <v>0</v>
      </c>
      <c r="K21" s="157">
        <v>0</v>
      </c>
      <c r="L21" s="157">
        <v>0</v>
      </c>
      <c r="M21" s="157">
        <v>0</v>
      </c>
      <c r="N21" s="157">
        <f t="shared" si="0"/>
        <v>31</v>
      </c>
      <c r="O21" s="1178" t="s">
        <v>853</v>
      </c>
      <c r="P21" s="1178"/>
    </row>
    <row r="22" spans="1:18" ht="18.75" customHeight="1">
      <c r="A22" s="1170" t="s">
        <v>68</v>
      </c>
      <c r="B22" s="1170"/>
      <c r="C22" s="157">
        <v>446</v>
      </c>
      <c r="D22" s="157">
        <v>225827</v>
      </c>
      <c r="E22" s="157">
        <v>74</v>
      </c>
      <c r="F22" s="157">
        <v>442</v>
      </c>
      <c r="G22" s="157">
        <v>74</v>
      </c>
      <c r="H22" s="157">
        <v>0</v>
      </c>
      <c r="I22" s="157">
        <v>0</v>
      </c>
      <c r="J22" s="157">
        <v>0</v>
      </c>
      <c r="K22" s="157">
        <v>0</v>
      </c>
      <c r="L22" s="157">
        <v>0</v>
      </c>
      <c r="M22" s="157">
        <v>0</v>
      </c>
      <c r="N22" s="157">
        <f t="shared" si="0"/>
        <v>74</v>
      </c>
      <c r="O22" s="1178" t="s">
        <v>287</v>
      </c>
      <c r="P22" s="1178"/>
    </row>
    <row r="23" spans="1:18" ht="18.75" customHeight="1">
      <c r="A23" s="1170" t="s">
        <v>69</v>
      </c>
      <c r="B23" s="1170"/>
      <c r="C23" s="157">
        <v>478</v>
      </c>
      <c r="D23" s="157">
        <v>443</v>
      </c>
      <c r="E23" s="157">
        <v>116</v>
      </c>
      <c r="F23" s="157">
        <v>805</v>
      </c>
      <c r="G23" s="157">
        <v>121</v>
      </c>
      <c r="H23" s="157">
        <v>0</v>
      </c>
      <c r="I23" s="157">
        <v>0</v>
      </c>
      <c r="J23" s="157">
        <v>0</v>
      </c>
      <c r="K23" s="157">
        <v>0</v>
      </c>
      <c r="L23" s="157">
        <v>0</v>
      </c>
      <c r="M23" s="157">
        <v>0</v>
      </c>
      <c r="N23" s="157">
        <f t="shared" si="0"/>
        <v>121</v>
      </c>
      <c r="O23" s="1178" t="s">
        <v>182</v>
      </c>
      <c r="P23" s="1178"/>
    </row>
    <row r="24" spans="1:18" ht="18.75" customHeight="1">
      <c r="A24" s="1170" t="s">
        <v>70</v>
      </c>
      <c r="B24" s="1170"/>
      <c r="C24" s="157">
        <v>417</v>
      </c>
      <c r="D24" s="157">
        <v>83288</v>
      </c>
      <c r="E24" s="157">
        <v>52</v>
      </c>
      <c r="F24" s="157">
        <v>1302</v>
      </c>
      <c r="G24" s="157">
        <v>35</v>
      </c>
      <c r="H24" s="157">
        <v>0</v>
      </c>
      <c r="I24" s="157">
        <v>0</v>
      </c>
      <c r="J24" s="157">
        <v>0</v>
      </c>
      <c r="K24" s="157">
        <v>0</v>
      </c>
      <c r="L24" s="157">
        <v>0</v>
      </c>
      <c r="M24" s="157">
        <v>17</v>
      </c>
      <c r="N24" s="157">
        <f t="shared" si="0"/>
        <v>52</v>
      </c>
      <c r="O24" s="1178" t="s">
        <v>183</v>
      </c>
      <c r="P24" s="1178"/>
    </row>
    <row r="25" spans="1:18" ht="18.75" customHeight="1">
      <c r="A25" s="1170" t="s">
        <v>71</v>
      </c>
      <c r="B25" s="1170"/>
      <c r="C25" s="157">
        <v>380</v>
      </c>
      <c r="D25" s="157">
        <v>25246</v>
      </c>
      <c r="E25" s="157">
        <v>2</v>
      </c>
      <c r="F25" s="157">
        <v>686</v>
      </c>
      <c r="G25" s="157">
        <v>0</v>
      </c>
      <c r="H25" s="157">
        <v>0</v>
      </c>
      <c r="I25" s="157">
        <v>0</v>
      </c>
      <c r="J25" s="157">
        <v>0</v>
      </c>
      <c r="K25" s="157">
        <v>2</v>
      </c>
      <c r="L25" s="157">
        <v>0</v>
      </c>
      <c r="M25" s="157">
        <v>0</v>
      </c>
      <c r="N25" s="157">
        <f t="shared" si="0"/>
        <v>2</v>
      </c>
      <c r="O25" s="1178" t="s">
        <v>671</v>
      </c>
      <c r="P25" s="1178"/>
    </row>
    <row r="26" spans="1:18" ht="18.75" customHeight="1" thickBot="1">
      <c r="A26" s="1191" t="s">
        <v>72</v>
      </c>
      <c r="B26" s="1191"/>
      <c r="C26" s="741">
        <v>710</v>
      </c>
      <c r="D26" s="741">
        <v>155615</v>
      </c>
      <c r="E26" s="741">
        <v>61</v>
      </c>
      <c r="F26" s="741">
        <v>1138</v>
      </c>
      <c r="G26" s="741">
        <v>43</v>
      </c>
      <c r="H26" s="741">
        <v>0</v>
      </c>
      <c r="I26" s="741">
        <v>0</v>
      </c>
      <c r="J26" s="741">
        <v>0</v>
      </c>
      <c r="K26" s="741">
        <v>0</v>
      </c>
      <c r="L26" s="741">
        <v>6</v>
      </c>
      <c r="M26" s="741">
        <v>3</v>
      </c>
      <c r="N26" s="741">
        <f t="shared" si="0"/>
        <v>52</v>
      </c>
      <c r="O26" s="1267" t="s">
        <v>327</v>
      </c>
      <c r="P26" s="1267"/>
    </row>
    <row r="27" spans="1:18" s="206" customFormat="1" ht="18.75" customHeight="1" thickBot="1">
      <c r="A27" s="1174" t="s">
        <v>32</v>
      </c>
      <c r="B27" s="1174"/>
      <c r="C27" s="293">
        <f>SUM(C7:C26)</f>
        <v>7210</v>
      </c>
      <c r="D27" s="293">
        <f t="shared" ref="D27:N27" si="1">SUM(D7:D26)</f>
        <v>1746218</v>
      </c>
      <c r="E27" s="293">
        <f t="shared" si="1"/>
        <v>1385</v>
      </c>
      <c r="F27" s="293">
        <f t="shared" si="1"/>
        <v>14899</v>
      </c>
      <c r="G27" s="293">
        <f t="shared" si="1"/>
        <v>1174</v>
      </c>
      <c r="H27" s="293">
        <f t="shared" si="1"/>
        <v>5</v>
      </c>
      <c r="I27" s="293">
        <f t="shared" si="1"/>
        <v>5</v>
      </c>
      <c r="J27" s="293">
        <f t="shared" si="1"/>
        <v>5</v>
      </c>
      <c r="K27" s="293">
        <f t="shared" si="1"/>
        <v>67</v>
      </c>
      <c r="L27" s="293">
        <f t="shared" si="1"/>
        <v>33</v>
      </c>
      <c r="M27" s="293">
        <f t="shared" si="1"/>
        <v>58</v>
      </c>
      <c r="N27" s="293">
        <f t="shared" si="1"/>
        <v>1347</v>
      </c>
      <c r="O27" s="1175" t="s">
        <v>169</v>
      </c>
      <c r="P27" s="1175"/>
    </row>
    <row r="28" spans="1:18" ht="16.5" thickTop="1">
      <c r="O28" s="431"/>
      <c r="P28" s="431"/>
      <c r="R28" s="177" t="s">
        <v>305</v>
      </c>
    </row>
  </sheetData>
  <mergeCells count="50">
    <mergeCell ref="A22:B22"/>
    <mergeCell ref="O22:P22"/>
    <mergeCell ref="A26:B26"/>
    <mergeCell ref="O26:P26"/>
    <mergeCell ref="A27:B27"/>
    <mergeCell ref="O27:P27"/>
    <mergeCell ref="A23:B23"/>
    <mergeCell ref="O23:P23"/>
    <mergeCell ref="A24:B24"/>
    <mergeCell ref="O24:P24"/>
    <mergeCell ref="A25:B25"/>
    <mergeCell ref="O25:P25"/>
    <mergeCell ref="A19:B19"/>
    <mergeCell ref="O19:P19"/>
    <mergeCell ref="A20:B20"/>
    <mergeCell ref="O20:P20"/>
    <mergeCell ref="A21:B21"/>
    <mergeCell ref="O21:P21"/>
    <mergeCell ref="A11:A16"/>
    <mergeCell ref="P11:P16"/>
    <mergeCell ref="A17:B17"/>
    <mergeCell ref="O17:P17"/>
    <mergeCell ref="A18:B18"/>
    <mergeCell ref="O18:P18"/>
    <mergeCell ref="A9:B9"/>
    <mergeCell ref="O9:P9"/>
    <mergeCell ref="A10:B10"/>
    <mergeCell ref="O10:P10"/>
    <mergeCell ref="O8:P8"/>
    <mergeCell ref="H5:H6"/>
    <mergeCell ref="I5:I6"/>
    <mergeCell ref="J5:J6"/>
    <mergeCell ref="A7:B7"/>
    <mergeCell ref="A8:B8"/>
    <mergeCell ref="K5:K6"/>
    <mergeCell ref="L5:L6"/>
    <mergeCell ref="M5:M6"/>
    <mergeCell ref="N5:N6"/>
    <mergeCell ref="A1:P1"/>
    <mergeCell ref="A2:P2"/>
    <mergeCell ref="A3:C3"/>
    <mergeCell ref="A4:B6"/>
    <mergeCell ref="C4:D4"/>
    <mergeCell ref="E4:N4"/>
    <mergeCell ref="O4:P6"/>
    <mergeCell ref="C5:C6"/>
    <mergeCell ref="D5:D6"/>
    <mergeCell ref="N3:P3"/>
    <mergeCell ref="E5:F5"/>
    <mergeCell ref="G5:G6"/>
  </mergeCells>
  <printOptions horizontalCentered="1"/>
  <pageMargins left="1" right="1" top="1" bottom="1" header="1" footer="1"/>
  <pageSetup paperSize="9" scale="80" orientation="landscape" verticalDpi="12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theme="9" tint="-0.499984740745262"/>
  </sheetPr>
  <dimension ref="A1:U115"/>
  <sheetViews>
    <sheetView rightToLeft="1" view="pageBreakPreview" zoomScale="75" zoomScaleSheetLayoutView="75" workbookViewId="0">
      <selection activeCell="X16" sqref="X16"/>
    </sheetView>
  </sheetViews>
  <sheetFormatPr defaultRowHeight="12.75"/>
  <cols>
    <col min="1" max="1" width="4.5703125" style="133" customWidth="1"/>
    <col min="2" max="2" width="10.5703125" style="133" customWidth="1"/>
    <col min="3" max="3" width="6.140625" style="133" customWidth="1"/>
    <col min="4" max="4" width="6.42578125" style="133" customWidth="1"/>
    <col min="5" max="5" width="8.28515625" style="133" customWidth="1"/>
    <col min="6" max="6" width="7.42578125" style="133" customWidth="1"/>
    <col min="7" max="7" width="7.85546875" style="133" customWidth="1"/>
    <col min="8" max="8" width="7.42578125" style="133" customWidth="1"/>
    <col min="9" max="9" width="7.85546875" style="133" customWidth="1"/>
    <col min="10" max="10" width="7.5703125" style="133" customWidth="1"/>
    <col min="11" max="11" width="8" style="133" customWidth="1"/>
    <col min="12" max="12" width="11.28515625" style="133" customWidth="1"/>
    <col min="13" max="14" width="7.28515625" style="133" customWidth="1"/>
    <col min="15" max="15" width="10.28515625" style="133" customWidth="1"/>
    <col min="16" max="16" width="7.140625" style="133" customWidth="1"/>
    <col min="17" max="17" width="6.42578125" style="133" customWidth="1"/>
    <col min="18" max="18" width="9.140625" style="133" customWidth="1"/>
    <col min="19" max="19" width="7" style="133" customWidth="1"/>
    <col min="20" max="20" width="12.7109375" style="133" customWidth="1"/>
    <col min="21" max="21" width="3.85546875" style="133" customWidth="1"/>
    <col min="22" max="16384" width="9.140625" style="133"/>
  </cols>
  <sheetData>
    <row r="1" spans="1:21" s="174" customFormat="1" ht="34.5" customHeight="1">
      <c r="A1" s="1408" t="s">
        <v>1248</v>
      </c>
      <c r="B1" s="1408"/>
      <c r="C1" s="1408"/>
      <c r="D1" s="1408"/>
      <c r="E1" s="1408"/>
      <c r="F1" s="1408"/>
      <c r="G1" s="1408"/>
      <c r="H1" s="1408"/>
      <c r="I1" s="1408"/>
      <c r="J1" s="1408"/>
      <c r="K1" s="1408"/>
      <c r="L1" s="1408"/>
      <c r="M1" s="1408"/>
      <c r="N1" s="1408"/>
      <c r="O1" s="1408"/>
      <c r="P1" s="1408"/>
      <c r="Q1" s="1408"/>
      <c r="R1" s="1408"/>
      <c r="S1" s="1408"/>
      <c r="T1" s="1408"/>
      <c r="U1" s="1408"/>
    </row>
    <row r="2" spans="1:21" ht="36.75" customHeight="1">
      <c r="A2" s="1407" t="s">
        <v>760</v>
      </c>
      <c r="B2" s="1407"/>
      <c r="C2" s="1407"/>
      <c r="D2" s="1407"/>
      <c r="E2" s="1407"/>
      <c r="F2" s="1407"/>
      <c r="G2" s="1407"/>
      <c r="H2" s="1407"/>
      <c r="I2" s="1407"/>
      <c r="J2" s="1407"/>
      <c r="K2" s="1407"/>
      <c r="L2" s="1407"/>
      <c r="M2" s="1407"/>
      <c r="N2" s="1407"/>
      <c r="O2" s="1407"/>
      <c r="P2" s="1407"/>
      <c r="Q2" s="1407"/>
      <c r="R2" s="1407"/>
      <c r="S2" s="1407"/>
      <c r="T2" s="1407"/>
      <c r="U2" s="1407"/>
    </row>
    <row r="3" spans="1:21" ht="18.75" customHeight="1" thickBot="1">
      <c r="A3" s="1406" t="s">
        <v>1041</v>
      </c>
      <c r="B3" s="1406"/>
      <c r="C3" s="193"/>
      <c r="D3" s="193"/>
      <c r="E3" s="193"/>
      <c r="F3" s="193"/>
      <c r="G3" s="193"/>
      <c r="H3" s="193"/>
      <c r="I3" s="193"/>
      <c r="J3" s="193"/>
      <c r="K3" s="193"/>
      <c r="L3" s="193"/>
      <c r="M3" s="193"/>
      <c r="N3" s="193"/>
      <c r="O3" s="193"/>
      <c r="P3" s="193"/>
      <c r="Q3" s="193"/>
      <c r="R3" s="193"/>
      <c r="S3" s="193"/>
      <c r="T3" s="1364" t="s">
        <v>1042</v>
      </c>
      <c r="U3" s="1364"/>
    </row>
    <row r="4" spans="1:21" ht="18.75" customHeight="1" thickTop="1">
      <c r="A4" s="1409" t="s">
        <v>40</v>
      </c>
      <c r="B4" s="1409"/>
      <c r="C4" s="1412" t="s">
        <v>528</v>
      </c>
      <c r="D4" s="1413"/>
      <c r="E4" s="1413"/>
      <c r="F4" s="1413"/>
      <c r="G4" s="1414" t="s">
        <v>529</v>
      </c>
      <c r="H4" s="1414"/>
      <c r="I4" s="1414"/>
      <c r="J4" s="1412" t="s">
        <v>572</v>
      </c>
      <c r="K4" s="1412"/>
      <c r="L4" s="1412"/>
      <c r="M4" s="1412" t="s">
        <v>1249</v>
      </c>
      <c r="N4" s="1413"/>
      <c r="O4" s="1413"/>
      <c r="P4" s="1412" t="s">
        <v>1250</v>
      </c>
      <c r="Q4" s="1412"/>
      <c r="R4" s="1412"/>
      <c r="S4" s="1412"/>
      <c r="T4" s="1415" t="s">
        <v>168</v>
      </c>
      <c r="U4" s="1415"/>
    </row>
    <row r="5" spans="1:21" ht="28.5" customHeight="1">
      <c r="A5" s="1410"/>
      <c r="B5" s="1410"/>
      <c r="C5" s="1418" t="s">
        <v>530</v>
      </c>
      <c r="D5" s="1418"/>
      <c r="E5" s="1418"/>
      <c r="F5" s="1418"/>
      <c r="G5" s="1418" t="s">
        <v>531</v>
      </c>
      <c r="H5" s="1418"/>
      <c r="I5" s="1418"/>
      <c r="J5" s="1419" t="s">
        <v>571</v>
      </c>
      <c r="K5" s="1419"/>
      <c r="L5" s="1419"/>
      <c r="M5" s="1419" t="s">
        <v>222</v>
      </c>
      <c r="N5" s="1419"/>
      <c r="O5" s="1419"/>
      <c r="P5" s="1168" t="s">
        <v>221</v>
      </c>
      <c r="Q5" s="1168"/>
      <c r="R5" s="1168"/>
      <c r="S5" s="1168"/>
      <c r="T5" s="1416"/>
      <c r="U5" s="1416"/>
    </row>
    <row r="6" spans="1:21" ht="17.25" customHeight="1">
      <c r="A6" s="1410"/>
      <c r="B6" s="1410"/>
      <c r="C6" s="505" t="s">
        <v>33</v>
      </c>
      <c r="D6" s="505" t="s">
        <v>34</v>
      </c>
      <c r="E6" s="505" t="s">
        <v>109</v>
      </c>
      <c r="F6" s="505" t="s">
        <v>35</v>
      </c>
      <c r="G6" s="505" t="s">
        <v>532</v>
      </c>
      <c r="H6" s="505" t="s">
        <v>533</v>
      </c>
      <c r="I6" s="505" t="s">
        <v>35</v>
      </c>
      <c r="J6" s="505" t="s">
        <v>33</v>
      </c>
      <c r="K6" s="505" t="s">
        <v>527</v>
      </c>
      <c r="L6" s="505" t="s">
        <v>35</v>
      </c>
      <c r="M6" s="505" t="s">
        <v>340</v>
      </c>
      <c r="N6" s="505" t="s">
        <v>527</v>
      </c>
      <c r="O6" s="505" t="s">
        <v>35</v>
      </c>
      <c r="P6" s="505" t="s">
        <v>33</v>
      </c>
      <c r="Q6" s="505" t="s">
        <v>34</v>
      </c>
      <c r="R6" s="505" t="s">
        <v>109</v>
      </c>
      <c r="S6" s="505" t="s">
        <v>35</v>
      </c>
      <c r="T6" s="1416"/>
      <c r="U6" s="1416"/>
    </row>
    <row r="7" spans="1:21" ht="23.25" customHeight="1" thickBot="1">
      <c r="A7" s="1411"/>
      <c r="B7" s="1411"/>
      <c r="C7" s="506" t="s">
        <v>173</v>
      </c>
      <c r="D7" s="506" t="s">
        <v>172</v>
      </c>
      <c r="E7" s="506" t="s">
        <v>208</v>
      </c>
      <c r="F7" s="506" t="s">
        <v>169</v>
      </c>
      <c r="G7" s="506" t="s">
        <v>534</v>
      </c>
      <c r="H7" s="506" t="s">
        <v>535</v>
      </c>
      <c r="I7" s="506" t="s">
        <v>169</v>
      </c>
      <c r="J7" s="506" t="s">
        <v>173</v>
      </c>
      <c r="K7" s="506" t="s">
        <v>172</v>
      </c>
      <c r="L7" s="506" t="s">
        <v>169</v>
      </c>
      <c r="M7" s="506" t="s">
        <v>173</v>
      </c>
      <c r="N7" s="506" t="s">
        <v>172</v>
      </c>
      <c r="O7" s="506" t="s">
        <v>169</v>
      </c>
      <c r="P7" s="506" t="s">
        <v>173</v>
      </c>
      <c r="Q7" s="506" t="s">
        <v>172</v>
      </c>
      <c r="R7" s="506" t="s">
        <v>208</v>
      </c>
      <c r="S7" s="506" t="s">
        <v>169</v>
      </c>
      <c r="T7" s="1417"/>
      <c r="U7" s="1417"/>
    </row>
    <row r="8" spans="1:21" ht="18" customHeight="1">
      <c r="A8" s="1393" t="s">
        <v>52</v>
      </c>
      <c r="B8" s="1393"/>
      <c r="C8" s="768">
        <v>51</v>
      </c>
      <c r="D8" s="768">
        <v>53</v>
      </c>
      <c r="E8" s="768">
        <v>5</v>
      </c>
      <c r="F8" s="768">
        <f>SUM(C8:E8)</f>
        <v>109</v>
      </c>
      <c r="G8" s="768">
        <v>106</v>
      </c>
      <c r="H8" s="768">
        <v>3</v>
      </c>
      <c r="I8" s="768">
        <f>SUM(G8:H8)</f>
        <v>109</v>
      </c>
      <c r="J8" s="768">
        <v>959</v>
      </c>
      <c r="K8" s="768">
        <v>709</v>
      </c>
      <c r="L8" s="768">
        <f>SUM(J8:K8)</f>
        <v>1668</v>
      </c>
      <c r="M8" s="768">
        <v>67</v>
      </c>
      <c r="N8" s="768">
        <v>133</v>
      </c>
      <c r="O8" s="768">
        <f>SUM(M8:N8)</f>
        <v>200</v>
      </c>
      <c r="P8" s="768">
        <v>64</v>
      </c>
      <c r="Q8" s="768">
        <v>36</v>
      </c>
      <c r="R8" s="768">
        <v>61</v>
      </c>
      <c r="S8" s="768">
        <f>SUM(P8:R8)</f>
        <v>161</v>
      </c>
      <c r="T8" s="1392" t="s">
        <v>583</v>
      </c>
      <c r="U8" s="1392"/>
    </row>
    <row r="9" spans="1:21" ht="18" customHeight="1">
      <c r="A9" s="1391" t="s">
        <v>53</v>
      </c>
      <c r="B9" s="1391"/>
      <c r="C9" s="769">
        <v>0</v>
      </c>
      <c r="D9" s="769">
        <v>0</v>
      </c>
      <c r="E9" s="769">
        <v>0</v>
      </c>
      <c r="F9" s="769">
        <f t="shared" ref="F9:F28" si="0">SUM(C9:E9)</f>
        <v>0</v>
      </c>
      <c r="G9" s="769">
        <v>0</v>
      </c>
      <c r="H9" s="769">
        <v>0</v>
      </c>
      <c r="I9" s="769">
        <f t="shared" ref="I9:I27" si="1">SUM(G9:H9)</f>
        <v>0</v>
      </c>
      <c r="J9" s="769">
        <v>0</v>
      </c>
      <c r="K9" s="769">
        <v>0</v>
      </c>
      <c r="L9" s="769">
        <f t="shared" ref="L9:L28" si="2">SUM(J9:K9)</f>
        <v>0</v>
      </c>
      <c r="M9" s="769">
        <v>0</v>
      </c>
      <c r="N9" s="769">
        <v>0</v>
      </c>
      <c r="O9" s="769">
        <f t="shared" ref="O9:O28" si="3">SUM(M9:N9)</f>
        <v>0</v>
      </c>
      <c r="P9" s="769">
        <v>0</v>
      </c>
      <c r="Q9" s="769">
        <v>0</v>
      </c>
      <c r="R9" s="769">
        <v>0</v>
      </c>
      <c r="S9" s="769">
        <f t="shared" ref="S9:S28" si="4">SUM(P9:R9)</f>
        <v>0</v>
      </c>
      <c r="T9" s="1159" t="s">
        <v>284</v>
      </c>
      <c r="U9" s="1159"/>
    </row>
    <row r="10" spans="1:21" ht="18" customHeight="1">
      <c r="A10" s="1391" t="s">
        <v>54</v>
      </c>
      <c r="B10" s="1391"/>
      <c r="C10" s="769">
        <v>4</v>
      </c>
      <c r="D10" s="769">
        <v>5</v>
      </c>
      <c r="E10" s="769">
        <v>52</v>
      </c>
      <c r="F10" s="769">
        <f t="shared" si="0"/>
        <v>61</v>
      </c>
      <c r="G10" s="769">
        <v>60</v>
      </c>
      <c r="H10" s="769">
        <v>1</v>
      </c>
      <c r="I10" s="769">
        <f t="shared" si="1"/>
        <v>61</v>
      </c>
      <c r="J10" s="769">
        <v>384</v>
      </c>
      <c r="K10" s="769">
        <v>222</v>
      </c>
      <c r="L10" s="769">
        <f t="shared" si="2"/>
        <v>606</v>
      </c>
      <c r="M10" s="769">
        <v>13</v>
      </c>
      <c r="N10" s="769">
        <v>76</v>
      </c>
      <c r="O10" s="769">
        <f t="shared" si="3"/>
        <v>89</v>
      </c>
      <c r="P10" s="769">
        <v>9</v>
      </c>
      <c r="Q10" s="769">
        <v>4</v>
      </c>
      <c r="R10" s="769">
        <v>104</v>
      </c>
      <c r="S10" s="769">
        <f t="shared" si="4"/>
        <v>117</v>
      </c>
      <c r="T10" s="1178" t="s">
        <v>175</v>
      </c>
      <c r="U10" s="1178"/>
    </row>
    <row r="11" spans="1:21" ht="18" customHeight="1">
      <c r="A11" s="1391" t="s">
        <v>55</v>
      </c>
      <c r="B11" s="1391"/>
      <c r="C11" s="769">
        <v>24</v>
      </c>
      <c r="D11" s="769">
        <v>24</v>
      </c>
      <c r="E11" s="769">
        <v>28</v>
      </c>
      <c r="F11" s="769">
        <f t="shared" si="0"/>
        <v>76</v>
      </c>
      <c r="G11" s="769">
        <v>65</v>
      </c>
      <c r="H11" s="769">
        <v>11</v>
      </c>
      <c r="I11" s="769">
        <f t="shared" si="1"/>
        <v>76</v>
      </c>
      <c r="J11" s="769">
        <v>220</v>
      </c>
      <c r="K11" s="769">
        <v>235</v>
      </c>
      <c r="L11" s="769">
        <f t="shared" si="2"/>
        <v>455</v>
      </c>
      <c r="M11" s="769">
        <v>18</v>
      </c>
      <c r="N11" s="769">
        <v>54</v>
      </c>
      <c r="O11" s="769">
        <f t="shared" si="3"/>
        <v>72</v>
      </c>
      <c r="P11" s="769">
        <v>20</v>
      </c>
      <c r="Q11" s="769">
        <v>23</v>
      </c>
      <c r="R11" s="769">
        <v>24</v>
      </c>
      <c r="S11" s="769">
        <f t="shared" si="4"/>
        <v>67</v>
      </c>
      <c r="T11" s="1178" t="s">
        <v>676</v>
      </c>
      <c r="U11" s="1178"/>
    </row>
    <row r="12" spans="1:21" ht="18" customHeight="1">
      <c r="A12" s="1189" t="s">
        <v>283</v>
      </c>
      <c r="B12" s="185" t="s">
        <v>270</v>
      </c>
      <c r="C12" s="96">
        <v>16</v>
      </c>
      <c r="D12" s="96">
        <v>14</v>
      </c>
      <c r="E12" s="96">
        <v>35</v>
      </c>
      <c r="F12" s="96">
        <f t="shared" si="0"/>
        <v>65</v>
      </c>
      <c r="G12" s="96">
        <v>64</v>
      </c>
      <c r="H12" s="96">
        <v>1</v>
      </c>
      <c r="I12" s="96">
        <f t="shared" si="1"/>
        <v>65</v>
      </c>
      <c r="J12" s="96">
        <v>453</v>
      </c>
      <c r="K12" s="96">
        <v>315</v>
      </c>
      <c r="L12" s="96">
        <f t="shared" si="2"/>
        <v>768</v>
      </c>
      <c r="M12" s="96">
        <v>20</v>
      </c>
      <c r="N12" s="96">
        <v>69</v>
      </c>
      <c r="O12" s="96">
        <f t="shared" si="3"/>
        <v>89</v>
      </c>
      <c r="P12" s="96">
        <v>19</v>
      </c>
      <c r="Q12" s="96">
        <v>11</v>
      </c>
      <c r="R12" s="96">
        <v>36</v>
      </c>
      <c r="S12" s="96">
        <f t="shared" si="4"/>
        <v>66</v>
      </c>
      <c r="T12" s="434" t="s">
        <v>288</v>
      </c>
      <c r="U12" s="1220" t="s">
        <v>167</v>
      </c>
    </row>
    <row r="13" spans="1:21" ht="18" customHeight="1">
      <c r="A13" s="1189"/>
      <c r="B13" s="185" t="s">
        <v>271</v>
      </c>
      <c r="C13" s="96">
        <v>9</v>
      </c>
      <c r="D13" s="96">
        <v>2</v>
      </c>
      <c r="E13" s="96">
        <v>39</v>
      </c>
      <c r="F13" s="96">
        <f t="shared" si="0"/>
        <v>50</v>
      </c>
      <c r="G13" s="96">
        <v>49</v>
      </c>
      <c r="H13" s="96">
        <v>1</v>
      </c>
      <c r="I13" s="96">
        <f t="shared" si="1"/>
        <v>50</v>
      </c>
      <c r="J13" s="96">
        <v>323</v>
      </c>
      <c r="K13" s="96">
        <v>194</v>
      </c>
      <c r="L13" s="96">
        <f t="shared" si="2"/>
        <v>517</v>
      </c>
      <c r="M13" s="96">
        <v>12</v>
      </c>
      <c r="N13" s="96">
        <v>42</v>
      </c>
      <c r="O13" s="96">
        <f t="shared" si="3"/>
        <v>54</v>
      </c>
      <c r="P13" s="96">
        <v>8</v>
      </c>
      <c r="Q13" s="96">
        <v>4</v>
      </c>
      <c r="R13" s="96">
        <v>29</v>
      </c>
      <c r="S13" s="96">
        <f t="shared" si="4"/>
        <v>41</v>
      </c>
      <c r="T13" s="434" t="s">
        <v>289</v>
      </c>
      <c r="U13" s="1220"/>
    </row>
    <row r="14" spans="1:21" ht="18" customHeight="1">
      <c r="A14" s="1189"/>
      <c r="B14" s="185" t="s">
        <v>272</v>
      </c>
      <c r="C14" s="769">
        <v>33</v>
      </c>
      <c r="D14" s="769">
        <v>37</v>
      </c>
      <c r="E14" s="769">
        <v>12</v>
      </c>
      <c r="F14" s="769">
        <f t="shared" si="0"/>
        <v>82</v>
      </c>
      <c r="G14" s="769">
        <v>82</v>
      </c>
      <c r="H14" s="769">
        <v>0</v>
      </c>
      <c r="I14" s="769">
        <f t="shared" si="1"/>
        <v>82</v>
      </c>
      <c r="J14" s="769">
        <v>625</v>
      </c>
      <c r="K14" s="769">
        <v>321</v>
      </c>
      <c r="L14" s="769">
        <f t="shared" si="2"/>
        <v>946</v>
      </c>
      <c r="M14" s="769">
        <v>27</v>
      </c>
      <c r="N14" s="769">
        <v>59</v>
      </c>
      <c r="O14" s="769">
        <f t="shared" si="3"/>
        <v>86</v>
      </c>
      <c r="P14" s="769">
        <v>24</v>
      </c>
      <c r="Q14" s="769">
        <v>11</v>
      </c>
      <c r="R14" s="769">
        <v>50</v>
      </c>
      <c r="S14" s="769">
        <f t="shared" si="4"/>
        <v>85</v>
      </c>
      <c r="T14" s="434" t="s">
        <v>290</v>
      </c>
      <c r="U14" s="1220"/>
    </row>
    <row r="15" spans="1:21" ht="18" customHeight="1">
      <c r="A15" s="1189"/>
      <c r="B15" s="185" t="s">
        <v>267</v>
      </c>
      <c r="C15" s="96">
        <v>6</v>
      </c>
      <c r="D15" s="96">
        <v>4</v>
      </c>
      <c r="E15" s="96">
        <v>57</v>
      </c>
      <c r="F15" s="96">
        <f t="shared" si="0"/>
        <v>67</v>
      </c>
      <c r="G15" s="96">
        <v>64</v>
      </c>
      <c r="H15" s="96">
        <v>3</v>
      </c>
      <c r="I15" s="96">
        <f t="shared" si="1"/>
        <v>67</v>
      </c>
      <c r="J15" s="96">
        <v>244</v>
      </c>
      <c r="K15" s="96">
        <v>140</v>
      </c>
      <c r="L15" s="96">
        <f t="shared" si="2"/>
        <v>384</v>
      </c>
      <c r="M15" s="96">
        <v>18</v>
      </c>
      <c r="N15" s="96">
        <v>60</v>
      </c>
      <c r="O15" s="96">
        <f t="shared" si="3"/>
        <v>78</v>
      </c>
      <c r="P15" s="96">
        <v>6</v>
      </c>
      <c r="Q15" s="96">
        <v>16</v>
      </c>
      <c r="R15" s="96">
        <v>55</v>
      </c>
      <c r="S15" s="96">
        <f t="shared" si="4"/>
        <v>77</v>
      </c>
      <c r="T15" s="434" t="s">
        <v>291</v>
      </c>
      <c r="U15" s="1220"/>
    </row>
    <row r="16" spans="1:21" ht="18" customHeight="1">
      <c r="A16" s="1189"/>
      <c r="B16" s="185" t="s">
        <v>268</v>
      </c>
      <c r="C16" s="96">
        <v>2</v>
      </c>
      <c r="D16" s="96">
        <v>0</v>
      </c>
      <c r="E16" s="96">
        <v>78</v>
      </c>
      <c r="F16" s="96">
        <f t="shared" si="0"/>
        <v>80</v>
      </c>
      <c r="G16" s="96">
        <v>77</v>
      </c>
      <c r="H16" s="96">
        <v>3</v>
      </c>
      <c r="I16" s="96">
        <f t="shared" si="1"/>
        <v>80</v>
      </c>
      <c r="J16" s="96">
        <v>697</v>
      </c>
      <c r="K16" s="96">
        <v>440</v>
      </c>
      <c r="L16" s="96">
        <f t="shared" si="2"/>
        <v>1137</v>
      </c>
      <c r="M16" s="96">
        <v>27</v>
      </c>
      <c r="N16" s="96">
        <v>73</v>
      </c>
      <c r="O16" s="96">
        <f t="shared" si="3"/>
        <v>100</v>
      </c>
      <c r="P16" s="96">
        <v>21</v>
      </c>
      <c r="Q16" s="96">
        <v>4</v>
      </c>
      <c r="R16" s="96">
        <v>68</v>
      </c>
      <c r="S16" s="96">
        <f t="shared" si="4"/>
        <v>93</v>
      </c>
      <c r="T16" s="434" t="s">
        <v>292</v>
      </c>
      <c r="U16" s="1220"/>
    </row>
    <row r="17" spans="1:21" ht="18" customHeight="1">
      <c r="A17" s="1189"/>
      <c r="B17" s="185" t="s">
        <v>269</v>
      </c>
      <c r="C17" s="96">
        <v>8</v>
      </c>
      <c r="D17" s="96">
        <v>11</v>
      </c>
      <c r="E17" s="96">
        <v>36</v>
      </c>
      <c r="F17" s="96">
        <f t="shared" si="0"/>
        <v>55</v>
      </c>
      <c r="G17" s="96">
        <v>47</v>
      </c>
      <c r="H17" s="96">
        <v>8</v>
      </c>
      <c r="I17" s="96">
        <f t="shared" si="1"/>
        <v>55</v>
      </c>
      <c r="J17" s="96">
        <v>412</v>
      </c>
      <c r="K17" s="96">
        <v>205</v>
      </c>
      <c r="L17" s="96">
        <f t="shared" si="2"/>
        <v>617</v>
      </c>
      <c r="M17" s="96">
        <v>19</v>
      </c>
      <c r="N17" s="96">
        <v>47</v>
      </c>
      <c r="O17" s="96">
        <f t="shared" si="3"/>
        <v>66</v>
      </c>
      <c r="P17" s="96">
        <v>14</v>
      </c>
      <c r="Q17" s="96">
        <v>5</v>
      </c>
      <c r="R17" s="96">
        <v>47</v>
      </c>
      <c r="S17" s="96">
        <f t="shared" si="4"/>
        <v>66</v>
      </c>
      <c r="T17" s="434" t="s">
        <v>293</v>
      </c>
      <c r="U17" s="1220"/>
    </row>
    <row r="18" spans="1:21" ht="18" customHeight="1">
      <c r="A18" s="1391" t="s">
        <v>63</v>
      </c>
      <c r="B18" s="1391"/>
      <c r="C18" s="96">
        <v>25</v>
      </c>
      <c r="D18" s="96">
        <v>52</v>
      </c>
      <c r="E18" s="96">
        <v>11</v>
      </c>
      <c r="F18" s="96">
        <f t="shared" si="0"/>
        <v>88</v>
      </c>
      <c r="G18" s="96">
        <v>67</v>
      </c>
      <c r="H18" s="96">
        <v>21</v>
      </c>
      <c r="I18" s="96">
        <f t="shared" si="1"/>
        <v>88</v>
      </c>
      <c r="J18" s="96">
        <v>321</v>
      </c>
      <c r="K18" s="96">
        <v>526</v>
      </c>
      <c r="L18" s="96">
        <f t="shared" si="2"/>
        <v>847</v>
      </c>
      <c r="M18" s="96">
        <v>28</v>
      </c>
      <c r="N18" s="96">
        <v>62</v>
      </c>
      <c r="O18" s="96">
        <f t="shared" si="3"/>
        <v>90</v>
      </c>
      <c r="P18" s="96">
        <v>17</v>
      </c>
      <c r="Q18" s="96">
        <v>29</v>
      </c>
      <c r="R18" s="96">
        <v>0</v>
      </c>
      <c r="S18" s="96">
        <f t="shared" si="4"/>
        <v>46</v>
      </c>
      <c r="T18" s="1178" t="s">
        <v>281</v>
      </c>
      <c r="U18" s="1178"/>
    </row>
    <row r="19" spans="1:21" ht="18" customHeight="1">
      <c r="A19" s="1391" t="s">
        <v>64</v>
      </c>
      <c r="B19" s="1391"/>
      <c r="C19" s="96">
        <v>74</v>
      </c>
      <c r="D19" s="96">
        <v>63</v>
      </c>
      <c r="E19" s="96">
        <v>16</v>
      </c>
      <c r="F19" s="96">
        <f t="shared" si="0"/>
        <v>153</v>
      </c>
      <c r="G19" s="96">
        <v>119</v>
      </c>
      <c r="H19" s="96">
        <v>34</v>
      </c>
      <c r="I19" s="96">
        <f t="shared" si="1"/>
        <v>153</v>
      </c>
      <c r="J19" s="96">
        <v>515</v>
      </c>
      <c r="K19" s="96">
        <v>573</v>
      </c>
      <c r="L19" s="96">
        <f t="shared" si="2"/>
        <v>1088</v>
      </c>
      <c r="M19" s="96">
        <v>30</v>
      </c>
      <c r="N19" s="96">
        <v>72</v>
      </c>
      <c r="O19" s="96">
        <f t="shared" si="3"/>
        <v>102</v>
      </c>
      <c r="P19" s="96">
        <v>66</v>
      </c>
      <c r="Q19" s="96">
        <v>48</v>
      </c>
      <c r="R19" s="96">
        <v>12</v>
      </c>
      <c r="S19" s="96">
        <f t="shared" si="4"/>
        <v>126</v>
      </c>
      <c r="T19" s="1178" t="s">
        <v>177</v>
      </c>
      <c r="U19" s="1178"/>
    </row>
    <row r="20" spans="1:21" ht="18" customHeight="1">
      <c r="A20" s="1391" t="s">
        <v>111</v>
      </c>
      <c r="B20" s="1391"/>
      <c r="C20" s="96">
        <v>40</v>
      </c>
      <c r="D20" s="96">
        <v>59</v>
      </c>
      <c r="E20" s="96">
        <v>16</v>
      </c>
      <c r="F20" s="96">
        <f t="shared" si="0"/>
        <v>115</v>
      </c>
      <c r="G20" s="96">
        <v>99</v>
      </c>
      <c r="H20" s="96">
        <v>16</v>
      </c>
      <c r="I20" s="96">
        <f t="shared" si="1"/>
        <v>115</v>
      </c>
      <c r="J20" s="96">
        <v>712</v>
      </c>
      <c r="K20" s="96">
        <v>745</v>
      </c>
      <c r="L20" s="96">
        <f t="shared" si="2"/>
        <v>1457</v>
      </c>
      <c r="M20" s="96">
        <v>35</v>
      </c>
      <c r="N20" s="96">
        <v>162</v>
      </c>
      <c r="O20" s="96">
        <f t="shared" si="3"/>
        <v>197</v>
      </c>
      <c r="P20" s="96">
        <v>73</v>
      </c>
      <c r="Q20" s="96">
        <v>75</v>
      </c>
      <c r="R20" s="96">
        <v>28</v>
      </c>
      <c r="S20" s="96">
        <f t="shared" si="4"/>
        <v>176</v>
      </c>
      <c r="T20" s="1178" t="s">
        <v>178</v>
      </c>
      <c r="U20" s="1178"/>
    </row>
    <row r="21" spans="1:21" ht="18" customHeight="1">
      <c r="A21" s="1391" t="s">
        <v>112</v>
      </c>
      <c r="B21" s="1391"/>
      <c r="C21" s="96">
        <v>33</v>
      </c>
      <c r="D21" s="96">
        <v>52</v>
      </c>
      <c r="E21" s="96">
        <v>0</v>
      </c>
      <c r="F21" s="96">
        <f t="shared" si="0"/>
        <v>85</v>
      </c>
      <c r="G21" s="96">
        <v>80</v>
      </c>
      <c r="H21" s="96">
        <v>5</v>
      </c>
      <c r="I21" s="96">
        <f t="shared" si="1"/>
        <v>85</v>
      </c>
      <c r="J21" s="96">
        <v>640</v>
      </c>
      <c r="K21" s="96">
        <v>839</v>
      </c>
      <c r="L21" s="96">
        <f t="shared" si="2"/>
        <v>1479</v>
      </c>
      <c r="M21" s="96">
        <v>23</v>
      </c>
      <c r="N21" s="96">
        <v>96</v>
      </c>
      <c r="O21" s="96">
        <f t="shared" si="3"/>
        <v>119</v>
      </c>
      <c r="P21" s="96">
        <v>54</v>
      </c>
      <c r="Q21" s="96">
        <v>72</v>
      </c>
      <c r="R21" s="96">
        <v>0</v>
      </c>
      <c r="S21" s="96">
        <f t="shared" si="4"/>
        <v>126</v>
      </c>
      <c r="T21" s="1178" t="s">
        <v>285</v>
      </c>
      <c r="U21" s="1178"/>
    </row>
    <row r="22" spans="1:21" ht="18" customHeight="1">
      <c r="A22" s="1391" t="s">
        <v>133</v>
      </c>
      <c r="B22" s="1391"/>
      <c r="C22" s="96">
        <v>13</v>
      </c>
      <c r="D22" s="96">
        <v>26</v>
      </c>
      <c r="E22" s="96">
        <v>19</v>
      </c>
      <c r="F22" s="96">
        <f t="shared" si="0"/>
        <v>58</v>
      </c>
      <c r="G22" s="96">
        <v>44</v>
      </c>
      <c r="H22" s="96">
        <v>14</v>
      </c>
      <c r="I22" s="96">
        <f t="shared" si="1"/>
        <v>58</v>
      </c>
      <c r="J22" s="96">
        <v>154</v>
      </c>
      <c r="K22" s="96">
        <v>270</v>
      </c>
      <c r="L22" s="96">
        <f t="shared" si="2"/>
        <v>424</v>
      </c>
      <c r="M22" s="96">
        <v>12</v>
      </c>
      <c r="N22" s="96">
        <v>53</v>
      </c>
      <c r="O22" s="96">
        <f t="shared" si="3"/>
        <v>65</v>
      </c>
      <c r="P22" s="96">
        <v>8</v>
      </c>
      <c r="Q22" s="96">
        <v>11</v>
      </c>
      <c r="R22" s="96">
        <v>14</v>
      </c>
      <c r="S22" s="96">
        <f t="shared" si="4"/>
        <v>33</v>
      </c>
      <c r="T22" s="1178" t="s">
        <v>853</v>
      </c>
      <c r="U22" s="1178"/>
    </row>
    <row r="23" spans="1:21" ht="18" customHeight="1">
      <c r="A23" s="1391" t="s">
        <v>68</v>
      </c>
      <c r="B23" s="1391"/>
      <c r="C23" s="96">
        <v>11</v>
      </c>
      <c r="D23" s="96">
        <v>18</v>
      </c>
      <c r="E23" s="96">
        <v>5</v>
      </c>
      <c r="F23" s="96">
        <f t="shared" si="0"/>
        <v>34</v>
      </c>
      <c r="G23" s="96">
        <v>33</v>
      </c>
      <c r="H23" s="96">
        <v>1</v>
      </c>
      <c r="I23" s="96">
        <f t="shared" si="1"/>
        <v>34</v>
      </c>
      <c r="J23" s="96">
        <v>204</v>
      </c>
      <c r="K23" s="96">
        <v>121</v>
      </c>
      <c r="L23" s="96">
        <f t="shared" si="2"/>
        <v>325</v>
      </c>
      <c r="M23" s="96">
        <v>6</v>
      </c>
      <c r="N23" s="96">
        <v>32</v>
      </c>
      <c r="O23" s="96">
        <f t="shared" si="3"/>
        <v>38</v>
      </c>
      <c r="P23" s="96">
        <v>17</v>
      </c>
      <c r="Q23" s="96">
        <v>7</v>
      </c>
      <c r="R23" s="96">
        <v>17</v>
      </c>
      <c r="S23" s="96">
        <f t="shared" si="4"/>
        <v>41</v>
      </c>
      <c r="T23" s="1178" t="s">
        <v>287</v>
      </c>
      <c r="U23" s="1178"/>
    </row>
    <row r="24" spans="1:21" ht="18" customHeight="1">
      <c r="A24" s="1391" t="s">
        <v>69</v>
      </c>
      <c r="B24" s="1391"/>
      <c r="C24" s="96">
        <v>33</v>
      </c>
      <c r="D24" s="96">
        <v>26</v>
      </c>
      <c r="E24" s="96">
        <v>3</v>
      </c>
      <c r="F24" s="96">
        <f t="shared" si="0"/>
        <v>62</v>
      </c>
      <c r="G24" s="96">
        <v>55</v>
      </c>
      <c r="H24" s="96">
        <v>7</v>
      </c>
      <c r="I24" s="96">
        <f t="shared" si="1"/>
        <v>62</v>
      </c>
      <c r="J24" s="96">
        <v>306</v>
      </c>
      <c r="K24" s="96">
        <v>228</v>
      </c>
      <c r="L24" s="96">
        <f t="shared" si="2"/>
        <v>534</v>
      </c>
      <c r="M24" s="96">
        <v>17</v>
      </c>
      <c r="N24" s="96">
        <v>51</v>
      </c>
      <c r="O24" s="96">
        <f t="shared" si="3"/>
        <v>68</v>
      </c>
      <c r="P24" s="96">
        <v>23</v>
      </c>
      <c r="Q24" s="96">
        <v>15</v>
      </c>
      <c r="R24" s="96">
        <v>17</v>
      </c>
      <c r="S24" s="96">
        <f t="shared" si="4"/>
        <v>55</v>
      </c>
      <c r="T24" s="1178" t="s">
        <v>182</v>
      </c>
      <c r="U24" s="1178"/>
    </row>
    <row r="25" spans="1:21" ht="18" customHeight="1">
      <c r="A25" s="1391" t="s">
        <v>70</v>
      </c>
      <c r="B25" s="1391"/>
      <c r="C25" s="96">
        <v>26</v>
      </c>
      <c r="D25" s="96">
        <v>36</v>
      </c>
      <c r="E25" s="96">
        <v>2</v>
      </c>
      <c r="F25" s="96">
        <f t="shared" si="0"/>
        <v>64</v>
      </c>
      <c r="G25" s="96">
        <v>62</v>
      </c>
      <c r="H25" s="96">
        <v>2</v>
      </c>
      <c r="I25" s="96">
        <f t="shared" si="1"/>
        <v>64</v>
      </c>
      <c r="J25" s="96">
        <v>385</v>
      </c>
      <c r="K25" s="96">
        <v>384</v>
      </c>
      <c r="L25" s="96">
        <f t="shared" si="2"/>
        <v>769</v>
      </c>
      <c r="M25" s="96">
        <v>17</v>
      </c>
      <c r="N25" s="96">
        <v>56</v>
      </c>
      <c r="O25" s="96">
        <f t="shared" si="3"/>
        <v>73</v>
      </c>
      <c r="P25" s="96">
        <v>30</v>
      </c>
      <c r="Q25" s="96">
        <v>34</v>
      </c>
      <c r="R25" s="96">
        <v>23</v>
      </c>
      <c r="S25" s="96">
        <f t="shared" si="4"/>
        <v>87</v>
      </c>
      <c r="T25" s="1178" t="s">
        <v>183</v>
      </c>
      <c r="U25" s="1178"/>
    </row>
    <row r="26" spans="1:21" ht="18" customHeight="1">
      <c r="A26" s="1391" t="s">
        <v>71</v>
      </c>
      <c r="B26" s="1391"/>
      <c r="C26" s="96">
        <v>20</v>
      </c>
      <c r="D26" s="96">
        <v>14</v>
      </c>
      <c r="E26" s="96">
        <v>0</v>
      </c>
      <c r="F26" s="96">
        <f t="shared" si="0"/>
        <v>34</v>
      </c>
      <c r="G26" s="96">
        <v>34</v>
      </c>
      <c r="H26" s="96">
        <v>0</v>
      </c>
      <c r="I26" s="96">
        <f t="shared" si="1"/>
        <v>34</v>
      </c>
      <c r="J26" s="96">
        <v>429</v>
      </c>
      <c r="K26" s="96">
        <v>366</v>
      </c>
      <c r="L26" s="96">
        <f t="shared" si="2"/>
        <v>795</v>
      </c>
      <c r="M26" s="96">
        <v>28</v>
      </c>
      <c r="N26" s="96">
        <v>6</v>
      </c>
      <c r="O26" s="96">
        <f t="shared" si="3"/>
        <v>34</v>
      </c>
      <c r="P26" s="96">
        <v>16</v>
      </c>
      <c r="Q26" s="96">
        <v>18</v>
      </c>
      <c r="R26" s="96">
        <v>0</v>
      </c>
      <c r="S26" s="96">
        <f t="shared" si="4"/>
        <v>34</v>
      </c>
      <c r="T26" s="1178" t="s">
        <v>671</v>
      </c>
      <c r="U26" s="1178"/>
    </row>
    <row r="27" spans="1:21" ht="18" customHeight="1" thickBot="1">
      <c r="A27" s="1395" t="s">
        <v>72</v>
      </c>
      <c r="B27" s="1395"/>
      <c r="C27" s="736">
        <v>40</v>
      </c>
      <c r="D27" s="736">
        <v>20</v>
      </c>
      <c r="E27" s="736">
        <v>22</v>
      </c>
      <c r="F27" s="736">
        <f t="shared" si="0"/>
        <v>82</v>
      </c>
      <c r="G27" s="736">
        <v>78</v>
      </c>
      <c r="H27" s="736">
        <v>4</v>
      </c>
      <c r="I27" s="736">
        <f t="shared" si="1"/>
        <v>82</v>
      </c>
      <c r="J27" s="736">
        <v>550</v>
      </c>
      <c r="K27" s="736">
        <v>341</v>
      </c>
      <c r="L27" s="736">
        <f t="shared" si="2"/>
        <v>891</v>
      </c>
      <c r="M27" s="736">
        <v>23</v>
      </c>
      <c r="N27" s="736">
        <v>67</v>
      </c>
      <c r="O27" s="736">
        <f t="shared" si="3"/>
        <v>90</v>
      </c>
      <c r="P27" s="736">
        <v>40</v>
      </c>
      <c r="Q27" s="736">
        <v>20</v>
      </c>
      <c r="R27" s="736">
        <v>28</v>
      </c>
      <c r="S27" s="736">
        <f t="shared" si="4"/>
        <v>88</v>
      </c>
      <c r="T27" s="1267" t="s">
        <v>327</v>
      </c>
      <c r="U27" s="1267"/>
    </row>
    <row r="28" spans="1:21" ht="18" customHeight="1" thickBot="1">
      <c r="A28" s="1396" t="s">
        <v>32</v>
      </c>
      <c r="B28" s="1396"/>
      <c r="C28" s="770">
        <f>SUM(C8:C27)</f>
        <v>468</v>
      </c>
      <c r="D28" s="770">
        <f t="shared" ref="D28:R28" si="5">SUM(D8:D27)</f>
        <v>516</v>
      </c>
      <c r="E28" s="770">
        <f t="shared" si="5"/>
        <v>436</v>
      </c>
      <c r="F28" s="770">
        <f t="shared" si="0"/>
        <v>1420</v>
      </c>
      <c r="G28" s="770">
        <f t="shared" si="5"/>
        <v>1285</v>
      </c>
      <c r="H28" s="770">
        <f t="shared" si="5"/>
        <v>135</v>
      </c>
      <c r="I28" s="770">
        <f t="shared" si="5"/>
        <v>1420</v>
      </c>
      <c r="J28" s="770">
        <f t="shared" si="5"/>
        <v>8533</v>
      </c>
      <c r="K28" s="770">
        <f t="shared" si="5"/>
        <v>7174</v>
      </c>
      <c r="L28" s="770">
        <f t="shared" si="2"/>
        <v>15707</v>
      </c>
      <c r="M28" s="770">
        <f t="shared" si="5"/>
        <v>440</v>
      </c>
      <c r="N28" s="770">
        <f t="shared" si="5"/>
        <v>1270</v>
      </c>
      <c r="O28" s="770">
        <f t="shared" si="3"/>
        <v>1710</v>
      </c>
      <c r="P28" s="770">
        <f t="shared" si="5"/>
        <v>529</v>
      </c>
      <c r="Q28" s="770">
        <f t="shared" si="5"/>
        <v>443</v>
      </c>
      <c r="R28" s="770">
        <f t="shared" si="5"/>
        <v>613</v>
      </c>
      <c r="S28" s="770">
        <f t="shared" si="4"/>
        <v>1585</v>
      </c>
      <c r="T28" s="1175" t="s">
        <v>169</v>
      </c>
      <c r="U28" s="1175"/>
    </row>
    <row r="29" spans="1:21" ht="36" customHeight="1" thickTop="1">
      <c r="A29" s="198"/>
      <c r="B29" s="198"/>
      <c r="C29" s="92"/>
      <c r="D29" s="92"/>
      <c r="E29" s="92"/>
      <c r="F29" s="92"/>
      <c r="G29" s="92"/>
      <c r="H29" s="92"/>
      <c r="I29" s="92"/>
      <c r="J29" s="92"/>
      <c r="K29" s="99"/>
      <c r="L29" s="92"/>
      <c r="M29" s="92"/>
      <c r="N29" s="99"/>
      <c r="O29" s="92"/>
      <c r="P29" s="92"/>
      <c r="Q29" s="92"/>
      <c r="R29" s="92"/>
      <c r="S29" s="92"/>
      <c r="T29" s="504"/>
      <c r="U29" s="504"/>
    </row>
    <row r="30" spans="1:21" ht="36" customHeight="1">
      <c r="A30" s="653"/>
      <c r="B30" s="653"/>
      <c r="C30" s="92"/>
      <c r="D30" s="92"/>
      <c r="E30" s="92"/>
      <c r="F30" s="92"/>
      <c r="G30" s="92"/>
      <c r="H30" s="92"/>
      <c r="I30" s="92"/>
      <c r="J30" s="92"/>
      <c r="K30" s="99"/>
      <c r="L30" s="92"/>
      <c r="M30" s="92"/>
      <c r="N30" s="99"/>
      <c r="O30" s="92"/>
      <c r="P30" s="92"/>
      <c r="Q30" s="92"/>
      <c r="R30" s="92"/>
      <c r="S30" s="92"/>
      <c r="T30" s="504"/>
      <c r="U30" s="504"/>
    </row>
    <row r="31" spans="1:21" ht="36" customHeight="1">
      <c r="A31" s="653"/>
      <c r="B31" s="653"/>
      <c r="C31" s="92"/>
      <c r="D31" s="92"/>
      <c r="E31" s="92"/>
      <c r="F31" s="92"/>
      <c r="G31" s="92"/>
      <c r="H31" s="92"/>
      <c r="I31" s="92"/>
      <c r="J31" s="92"/>
      <c r="K31" s="99"/>
      <c r="L31" s="92"/>
      <c r="M31" s="92"/>
      <c r="N31" s="99"/>
      <c r="O31" s="92"/>
      <c r="P31" s="92"/>
      <c r="Q31" s="92"/>
      <c r="R31" s="92"/>
      <c r="S31" s="92"/>
      <c r="T31" s="504"/>
      <c r="U31" s="504"/>
    </row>
    <row r="32" spans="1:21" ht="36" customHeight="1">
      <c r="A32" s="653"/>
      <c r="B32" s="653"/>
      <c r="C32" s="92"/>
      <c r="D32" s="92"/>
      <c r="E32" s="92"/>
      <c r="F32" s="92"/>
      <c r="G32" s="92"/>
      <c r="H32" s="92"/>
      <c r="I32" s="92"/>
      <c r="J32" s="92"/>
      <c r="K32" s="99"/>
      <c r="L32" s="92"/>
      <c r="M32" s="92"/>
      <c r="N32" s="99"/>
      <c r="O32" s="92"/>
      <c r="P32" s="92"/>
      <c r="Q32" s="92"/>
      <c r="R32" s="92"/>
      <c r="S32" s="92"/>
      <c r="T32" s="504"/>
      <c r="U32" s="504"/>
    </row>
    <row r="33" spans="1:21" ht="36" customHeight="1">
      <c r="A33" s="653"/>
      <c r="B33" s="653"/>
      <c r="C33" s="92"/>
      <c r="D33" s="92"/>
      <c r="E33" s="92"/>
      <c r="F33" s="92"/>
      <c r="G33" s="92"/>
      <c r="H33" s="92"/>
      <c r="I33" s="92"/>
      <c r="J33" s="92"/>
      <c r="K33" s="99"/>
      <c r="L33" s="92"/>
      <c r="M33" s="92"/>
      <c r="N33" s="99"/>
      <c r="O33" s="92"/>
      <c r="P33" s="92"/>
      <c r="Q33" s="92"/>
      <c r="R33" s="92"/>
      <c r="S33" s="92"/>
      <c r="T33" s="504"/>
      <c r="U33" s="504"/>
    </row>
    <row r="34" spans="1:21" ht="36" customHeight="1">
      <c r="A34" s="653"/>
      <c r="B34" s="653"/>
      <c r="C34" s="92"/>
      <c r="D34" s="92"/>
      <c r="E34" s="92"/>
      <c r="F34" s="92"/>
      <c r="G34" s="92"/>
      <c r="H34" s="92"/>
      <c r="I34" s="92"/>
      <c r="J34" s="92"/>
      <c r="K34" s="99"/>
      <c r="L34" s="92"/>
      <c r="M34" s="92"/>
      <c r="N34" s="99"/>
      <c r="O34" s="92"/>
      <c r="P34" s="92"/>
      <c r="Q34" s="92"/>
      <c r="R34" s="92"/>
      <c r="S34" s="92"/>
      <c r="T34" s="504"/>
      <c r="U34" s="504"/>
    </row>
    <row r="35" spans="1:21" ht="36" customHeight="1">
      <c r="A35" s="653"/>
      <c r="B35" s="653"/>
      <c r="C35" s="92"/>
      <c r="D35" s="92"/>
      <c r="E35" s="92"/>
      <c r="F35" s="92"/>
      <c r="G35" s="92"/>
      <c r="H35" s="92"/>
      <c r="I35" s="92"/>
      <c r="J35" s="92"/>
      <c r="K35" s="99"/>
      <c r="L35" s="92"/>
      <c r="M35" s="92"/>
      <c r="N35" s="99"/>
      <c r="O35" s="92"/>
      <c r="P35" s="92"/>
      <c r="Q35" s="92"/>
      <c r="R35" s="92"/>
      <c r="S35" s="92"/>
      <c r="T35" s="504"/>
      <c r="U35" s="504"/>
    </row>
    <row r="36" spans="1:21" ht="36" customHeight="1">
      <c r="A36" s="653"/>
      <c r="B36" s="653"/>
      <c r="C36" s="92"/>
      <c r="D36" s="92"/>
      <c r="E36" s="92"/>
      <c r="F36" s="92"/>
      <c r="G36" s="92"/>
      <c r="H36" s="92"/>
      <c r="I36" s="92"/>
      <c r="J36" s="92"/>
      <c r="K36" s="99"/>
      <c r="L36" s="92"/>
      <c r="M36" s="92"/>
      <c r="N36" s="99"/>
      <c r="O36" s="92"/>
      <c r="P36" s="92"/>
      <c r="Q36" s="92"/>
      <c r="R36" s="92"/>
      <c r="S36" s="92"/>
      <c r="T36" s="504"/>
      <c r="U36" s="504"/>
    </row>
    <row r="37" spans="1:21" ht="13.5" hidden="1" thickTop="1">
      <c r="A37" s="1397" t="s">
        <v>40</v>
      </c>
      <c r="B37" s="1397"/>
    </row>
    <row r="38" spans="1:21" ht="40.5" hidden="1" customHeight="1">
      <c r="A38" s="1398"/>
      <c r="B38" s="1398"/>
      <c r="P38" s="140"/>
    </row>
    <row r="39" spans="1:21" ht="40.5" hidden="1" customHeight="1">
      <c r="A39" s="1398"/>
      <c r="B39" s="1398"/>
    </row>
    <row r="40" spans="1:21" ht="40.5" hidden="1" customHeight="1">
      <c r="A40" s="1398"/>
      <c r="B40" s="1398"/>
    </row>
    <row r="41" spans="1:21" ht="40.5" hidden="1" customHeight="1" thickBot="1">
      <c r="A41" s="1399"/>
      <c r="B41" s="1399"/>
    </row>
    <row r="42" spans="1:21" ht="40.5" hidden="1" customHeight="1" thickTop="1">
      <c r="A42" s="1400" t="s">
        <v>53</v>
      </c>
      <c r="B42" s="1400"/>
    </row>
    <row r="43" spans="1:21" ht="40.5" hidden="1" customHeight="1">
      <c r="A43" s="1394" t="s">
        <v>54</v>
      </c>
      <c r="B43" s="1394"/>
    </row>
    <row r="44" spans="1:21" ht="40.5" hidden="1" customHeight="1">
      <c r="A44" s="1394" t="s">
        <v>55</v>
      </c>
      <c r="B44" s="1394"/>
    </row>
    <row r="45" spans="1:21" ht="40.5" hidden="1" customHeight="1">
      <c r="A45" s="1402" t="s">
        <v>283</v>
      </c>
      <c r="B45" s="186" t="s">
        <v>536</v>
      </c>
    </row>
    <row r="46" spans="1:21" ht="40.5" hidden="1" customHeight="1">
      <c r="A46" s="1403"/>
      <c r="B46" s="186" t="s">
        <v>537</v>
      </c>
    </row>
    <row r="47" spans="1:21" ht="40.5" hidden="1" customHeight="1">
      <c r="A47" s="1403"/>
      <c r="B47" s="186" t="s">
        <v>538</v>
      </c>
    </row>
    <row r="48" spans="1:21" ht="40.5" hidden="1" customHeight="1">
      <c r="A48" s="1403"/>
      <c r="B48" s="186" t="s">
        <v>539</v>
      </c>
    </row>
    <row r="49" spans="1:2" ht="40.5" hidden="1" customHeight="1">
      <c r="A49" s="1403"/>
      <c r="B49" s="186" t="s">
        <v>540</v>
      </c>
    </row>
    <row r="50" spans="1:2" ht="40.5" hidden="1" customHeight="1">
      <c r="A50" s="1404"/>
      <c r="B50" s="154" t="s">
        <v>541</v>
      </c>
    </row>
    <row r="51" spans="1:2" ht="40.5" hidden="1" customHeight="1">
      <c r="A51" s="1394" t="s">
        <v>63</v>
      </c>
      <c r="B51" s="1394"/>
    </row>
    <row r="52" spans="1:2" ht="40.5" hidden="1" customHeight="1">
      <c r="A52" s="1394" t="s">
        <v>64</v>
      </c>
      <c r="B52" s="1394"/>
    </row>
    <row r="53" spans="1:2" ht="40.5" hidden="1" customHeight="1">
      <c r="A53" s="1394" t="s">
        <v>111</v>
      </c>
      <c r="B53" s="1394"/>
    </row>
    <row r="54" spans="1:2" ht="40.5" hidden="1" customHeight="1">
      <c r="A54" s="1394" t="s">
        <v>112</v>
      </c>
      <c r="B54" s="1394"/>
    </row>
    <row r="55" spans="1:2" ht="40.5" hidden="1" customHeight="1">
      <c r="A55" s="1394" t="s">
        <v>133</v>
      </c>
      <c r="B55" s="1394"/>
    </row>
    <row r="56" spans="1:2" ht="40.5" hidden="1" customHeight="1">
      <c r="A56" s="1394" t="s">
        <v>68</v>
      </c>
      <c r="B56" s="1394"/>
    </row>
    <row r="57" spans="1:2" ht="40.5" hidden="1" customHeight="1">
      <c r="A57" s="1394" t="s">
        <v>69</v>
      </c>
      <c r="B57" s="1394"/>
    </row>
    <row r="58" spans="1:2" ht="40.5" hidden="1" customHeight="1">
      <c r="A58" s="1394" t="s">
        <v>70</v>
      </c>
      <c r="B58" s="1394"/>
    </row>
    <row r="59" spans="1:2" ht="40.5" hidden="1" customHeight="1">
      <c r="A59" s="1394" t="s">
        <v>71</v>
      </c>
      <c r="B59" s="1394"/>
    </row>
    <row r="60" spans="1:2" ht="40.5" hidden="1" customHeight="1" thickBot="1">
      <c r="A60" s="1405" t="s">
        <v>72</v>
      </c>
      <c r="B60" s="1405"/>
    </row>
    <row r="61" spans="1:2" ht="40.5" hidden="1" customHeight="1" thickTop="1" thickBot="1">
      <c r="A61" s="1401" t="s">
        <v>32</v>
      </c>
      <c r="B61" s="1401"/>
    </row>
    <row r="62" spans="1:2" hidden="1"/>
    <row r="63" spans="1:2" hidden="1"/>
    <row r="64" spans="1:2" hidden="1"/>
    <row r="65" spans="3:19" hidden="1"/>
    <row r="66" spans="3:19" hidden="1"/>
    <row r="67" spans="3:19" hidden="1"/>
    <row r="68" spans="3:19" hidden="1"/>
    <row r="69" spans="3:19" hidden="1"/>
    <row r="70" spans="3:19" hidden="1">
      <c r="C70" s="140"/>
      <c r="D70" s="140"/>
      <c r="E70" s="140"/>
      <c r="F70" s="140"/>
      <c r="G70" s="140"/>
      <c r="H70" s="140"/>
      <c r="I70" s="140"/>
      <c r="J70" s="140"/>
      <c r="K70" s="140"/>
      <c r="L70" s="140"/>
      <c r="M70" s="140"/>
      <c r="N70" s="140"/>
      <c r="O70" s="140"/>
      <c r="P70" s="140"/>
      <c r="Q70" s="140"/>
      <c r="R70" s="140"/>
      <c r="S70" s="140"/>
    </row>
    <row r="71" spans="3:19" hidden="1">
      <c r="C71" s="140"/>
      <c r="D71" s="140"/>
      <c r="E71" s="140"/>
      <c r="F71" s="140"/>
      <c r="G71" s="140"/>
      <c r="H71" s="140"/>
      <c r="I71" s="140"/>
      <c r="J71" s="140"/>
      <c r="K71" s="140"/>
      <c r="L71" s="140"/>
      <c r="M71" s="140"/>
      <c r="N71" s="140"/>
      <c r="O71" s="140"/>
      <c r="P71" s="140"/>
      <c r="Q71" s="140"/>
      <c r="R71" s="140"/>
      <c r="S71" s="140"/>
    </row>
    <row r="72" spans="3:19" hidden="1">
      <c r="C72" s="140"/>
      <c r="D72" s="140"/>
      <c r="E72" s="140"/>
      <c r="F72" s="140"/>
      <c r="G72" s="140"/>
      <c r="H72" s="140"/>
      <c r="I72" s="140"/>
      <c r="J72" s="140"/>
      <c r="K72" s="140"/>
      <c r="L72" s="140"/>
      <c r="M72" s="140"/>
      <c r="N72" s="140"/>
      <c r="O72" s="140"/>
      <c r="P72" s="140"/>
      <c r="Q72" s="140"/>
      <c r="R72" s="140"/>
      <c r="S72" s="140"/>
    </row>
    <row r="73" spans="3:19" hidden="1">
      <c r="C73" s="140"/>
      <c r="D73" s="140"/>
      <c r="E73" s="140"/>
      <c r="F73" s="140"/>
      <c r="G73" s="140"/>
      <c r="H73" s="140"/>
      <c r="I73" s="140"/>
      <c r="J73" s="140"/>
      <c r="K73" s="140"/>
      <c r="L73" s="140"/>
      <c r="M73" s="140"/>
      <c r="N73" s="140"/>
      <c r="O73" s="140"/>
      <c r="P73" s="140"/>
      <c r="Q73" s="140"/>
      <c r="R73" s="140"/>
      <c r="S73" s="140"/>
    </row>
    <row r="74" spans="3:19" hidden="1"/>
    <row r="75" spans="3:19" hidden="1"/>
    <row r="76" spans="3:19" hidden="1"/>
    <row r="77" spans="3:19" hidden="1"/>
    <row r="78" spans="3:19" hidden="1"/>
    <row r="79" spans="3:19" hidden="1"/>
    <row r="80" spans="3:19"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sheetData>
  <mergeCells count="64">
    <mergeCell ref="A3:B3"/>
    <mergeCell ref="T3:U3"/>
    <mergeCell ref="A2:U2"/>
    <mergeCell ref="A1:U1"/>
    <mergeCell ref="A4:B7"/>
    <mergeCell ref="C4:F4"/>
    <mergeCell ref="G4:I4"/>
    <mergeCell ref="M4:O4"/>
    <mergeCell ref="P4:S4"/>
    <mergeCell ref="T4:U7"/>
    <mergeCell ref="C5:F5"/>
    <mergeCell ref="G5:I5"/>
    <mergeCell ref="M5:O5"/>
    <mergeCell ref="P5:S5"/>
    <mergeCell ref="J4:L4"/>
    <mergeCell ref="J5:L5"/>
    <mergeCell ref="A61:B61"/>
    <mergeCell ref="A45:A50"/>
    <mergeCell ref="A51:B51"/>
    <mergeCell ref="A52:B52"/>
    <mergeCell ref="A53:B53"/>
    <mergeCell ref="A54:B54"/>
    <mergeCell ref="A55:B55"/>
    <mergeCell ref="A56:B56"/>
    <mergeCell ref="A57:B57"/>
    <mergeCell ref="A58:B58"/>
    <mergeCell ref="A59:B59"/>
    <mergeCell ref="A60:B60"/>
    <mergeCell ref="A44:B44"/>
    <mergeCell ref="A25:B25"/>
    <mergeCell ref="T25:U25"/>
    <mergeCell ref="A26:B26"/>
    <mergeCell ref="T26:U26"/>
    <mergeCell ref="A27:B27"/>
    <mergeCell ref="T27:U27"/>
    <mergeCell ref="A28:B28"/>
    <mergeCell ref="T28:U28"/>
    <mergeCell ref="A37:B41"/>
    <mergeCell ref="A42:B42"/>
    <mergeCell ref="A43:B43"/>
    <mergeCell ref="A22:B22"/>
    <mergeCell ref="T22:U22"/>
    <mergeCell ref="A23:B23"/>
    <mergeCell ref="T23:U23"/>
    <mergeCell ref="A24:B24"/>
    <mergeCell ref="T24:U24"/>
    <mergeCell ref="A19:B19"/>
    <mergeCell ref="T19:U19"/>
    <mergeCell ref="A20:B20"/>
    <mergeCell ref="T20:U20"/>
    <mergeCell ref="A21:B21"/>
    <mergeCell ref="T21:U21"/>
    <mergeCell ref="A11:B11"/>
    <mergeCell ref="T11:U11"/>
    <mergeCell ref="A12:A17"/>
    <mergeCell ref="U12:U17"/>
    <mergeCell ref="A18:B18"/>
    <mergeCell ref="T18:U18"/>
    <mergeCell ref="A9:B9"/>
    <mergeCell ref="T9:U9"/>
    <mergeCell ref="A10:B10"/>
    <mergeCell ref="T10:U10"/>
    <mergeCell ref="T8:U8"/>
    <mergeCell ref="A8:B8"/>
  </mergeCells>
  <printOptions horizontalCentered="1"/>
  <pageMargins left="0.75" right="0.75" top="1" bottom="1" header="1" footer="1"/>
  <pageSetup paperSize="9" scale="80" firstPageNumber="67" orientation="landscape" useFirstPageNumber="1"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theme="9" tint="-0.499984740745262"/>
  </sheetPr>
  <dimension ref="A1:AK116"/>
  <sheetViews>
    <sheetView rightToLeft="1" view="pageBreakPreview" zoomScale="75" zoomScaleSheetLayoutView="75" workbookViewId="0">
      <selection activeCell="X16" sqref="X16"/>
    </sheetView>
  </sheetViews>
  <sheetFormatPr defaultRowHeight="12.75"/>
  <cols>
    <col min="1" max="1" width="4.28515625" style="133" customWidth="1"/>
    <col min="2" max="2" width="10.5703125" style="133" customWidth="1"/>
    <col min="3" max="3" width="6.5703125" style="133" customWidth="1"/>
    <col min="4" max="9" width="7.85546875" style="133" customWidth="1"/>
    <col min="10" max="11" width="6.7109375" style="133" customWidth="1"/>
    <col min="12" max="15" width="7.85546875" style="133" customWidth="1"/>
    <col min="16" max="16" width="9" style="133" customWidth="1"/>
    <col min="17" max="17" width="8.42578125" style="133" customWidth="1"/>
    <col min="18" max="18" width="15.42578125" style="133" customWidth="1"/>
    <col min="19" max="19" width="4.5703125" style="133" customWidth="1"/>
    <col min="20" max="37" width="0" style="133" hidden="1" customWidth="1"/>
    <col min="38" max="16384" width="9.140625" style="133"/>
  </cols>
  <sheetData>
    <row r="1" spans="1:37" s="174" customFormat="1" ht="21" customHeight="1" thickBot="1">
      <c r="A1" s="1262" t="s">
        <v>1043</v>
      </c>
      <c r="B1" s="1262"/>
      <c r="C1" s="1262"/>
      <c r="D1" s="197"/>
      <c r="E1" s="197"/>
      <c r="F1" s="197"/>
      <c r="G1" s="197"/>
      <c r="H1" s="197"/>
      <c r="I1" s="197"/>
      <c r="J1" s="197"/>
      <c r="K1" s="197"/>
      <c r="L1" s="197"/>
      <c r="M1" s="197"/>
      <c r="N1" s="1261"/>
      <c r="O1" s="1261"/>
      <c r="P1" s="196"/>
      <c r="Q1" s="1261" t="s">
        <v>1044</v>
      </c>
      <c r="R1" s="1261"/>
      <c r="S1" s="1261"/>
    </row>
    <row r="2" spans="1:37" ht="19.5" customHeight="1" thickTop="1">
      <c r="A2" s="1420" t="s">
        <v>40</v>
      </c>
      <c r="B2" s="1420"/>
      <c r="C2" s="1397" t="s">
        <v>522</v>
      </c>
      <c r="D2" s="1397"/>
      <c r="E2" s="1397"/>
      <c r="F2" s="1397"/>
      <c r="G2" s="1397"/>
      <c r="H2" s="1397"/>
      <c r="I2" s="1397"/>
      <c r="J2" s="1397"/>
      <c r="K2" s="1397"/>
      <c r="L2" s="1397"/>
      <c r="M2" s="1397"/>
      <c r="N2" s="1397"/>
      <c r="O2" s="1397"/>
      <c r="P2" s="1397"/>
      <c r="Q2" s="1397"/>
      <c r="R2" s="1397" t="s">
        <v>168</v>
      </c>
      <c r="S2" s="1397"/>
    </row>
    <row r="3" spans="1:37" ht="12.75" customHeight="1">
      <c r="A3" s="1421"/>
      <c r="B3" s="1421"/>
      <c r="C3" s="1421" t="s">
        <v>523</v>
      </c>
      <c r="D3" s="1421"/>
      <c r="E3" s="1421" t="s">
        <v>27</v>
      </c>
      <c r="F3" s="1421"/>
      <c r="G3" s="1421" t="s">
        <v>524</v>
      </c>
      <c r="H3" s="1421"/>
      <c r="I3" s="1421" t="s">
        <v>525</v>
      </c>
      <c r="J3" s="1421"/>
      <c r="K3" s="1421" t="s">
        <v>97</v>
      </c>
      <c r="L3" s="1421"/>
      <c r="M3" s="1207" t="s">
        <v>31</v>
      </c>
      <c r="N3" s="1207"/>
      <c r="O3" s="1421" t="s">
        <v>526</v>
      </c>
      <c r="P3" s="1421"/>
      <c r="Q3" s="1421"/>
      <c r="R3" s="1398"/>
      <c r="S3" s="1398"/>
    </row>
    <row r="4" spans="1:37" ht="28.5" customHeight="1">
      <c r="A4" s="1421"/>
      <c r="B4" s="1421"/>
      <c r="C4" s="1168" t="s">
        <v>240</v>
      </c>
      <c r="D4" s="1168"/>
      <c r="E4" s="1168" t="s">
        <v>234</v>
      </c>
      <c r="F4" s="1168"/>
      <c r="G4" s="1168" t="s">
        <v>241</v>
      </c>
      <c r="H4" s="1168"/>
      <c r="I4" s="1168" t="s">
        <v>236</v>
      </c>
      <c r="J4" s="1168"/>
      <c r="K4" s="1168" t="s">
        <v>236</v>
      </c>
      <c r="L4" s="1168"/>
      <c r="M4" s="1168" t="s">
        <v>239</v>
      </c>
      <c r="N4" s="1168"/>
      <c r="O4" s="1424" t="s">
        <v>169</v>
      </c>
      <c r="P4" s="1424"/>
      <c r="Q4" s="1424"/>
      <c r="R4" s="1398"/>
      <c r="S4" s="1398"/>
    </row>
    <row r="5" spans="1:37" ht="21.75" customHeight="1">
      <c r="A5" s="1421"/>
      <c r="B5" s="1421"/>
      <c r="C5" s="867" t="s">
        <v>33</v>
      </c>
      <c r="D5" s="867" t="s">
        <v>34</v>
      </c>
      <c r="E5" s="867" t="s">
        <v>33</v>
      </c>
      <c r="F5" s="867" t="s">
        <v>34</v>
      </c>
      <c r="G5" s="867" t="s">
        <v>33</v>
      </c>
      <c r="H5" s="867" t="s">
        <v>34</v>
      </c>
      <c r="I5" s="867" t="s">
        <v>33</v>
      </c>
      <c r="J5" s="867" t="s">
        <v>34</v>
      </c>
      <c r="K5" s="867" t="s">
        <v>33</v>
      </c>
      <c r="L5" s="867" t="s">
        <v>34</v>
      </c>
      <c r="M5" s="850" t="s">
        <v>33</v>
      </c>
      <c r="N5" s="850" t="s">
        <v>34</v>
      </c>
      <c r="O5" s="867" t="s">
        <v>33</v>
      </c>
      <c r="P5" s="867" t="s">
        <v>527</v>
      </c>
      <c r="Q5" s="867" t="s">
        <v>35</v>
      </c>
      <c r="R5" s="1398"/>
      <c r="S5" s="1398"/>
    </row>
    <row r="6" spans="1:37" ht="24.75" customHeight="1" thickBot="1">
      <c r="A6" s="1422"/>
      <c r="B6" s="1422"/>
      <c r="C6" s="771" t="s">
        <v>173</v>
      </c>
      <c r="D6" s="771" t="s">
        <v>172</v>
      </c>
      <c r="E6" s="771" t="s">
        <v>173</v>
      </c>
      <c r="F6" s="771" t="s">
        <v>172</v>
      </c>
      <c r="G6" s="771" t="s">
        <v>173</v>
      </c>
      <c r="H6" s="771" t="s">
        <v>172</v>
      </c>
      <c r="I6" s="771" t="s">
        <v>173</v>
      </c>
      <c r="J6" s="771" t="s">
        <v>172</v>
      </c>
      <c r="K6" s="771" t="s">
        <v>173</v>
      </c>
      <c r="L6" s="771" t="s">
        <v>172</v>
      </c>
      <c r="M6" s="853" t="s">
        <v>173</v>
      </c>
      <c r="N6" s="853" t="s">
        <v>172</v>
      </c>
      <c r="O6" s="771" t="s">
        <v>173</v>
      </c>
      <c r="P6" s="771" t="s">
        <v>172</v>
      </c>
      <c r="Q6" s="771" t="s">
        <v>169</v>
      </c>
      <c r="R6" s="1423"/>
      <c r="S6" s="1423"/>
      <c r="U6" s="916"/>
    </row>
    <row r="7" spans="1:37" ht="19.5" customHeight="1">
      <c r="A7" s="1425" t="s">
        <v>52</v>
      </c>
      <c r="B7" s="1425"/>
      <c r="C7" s="867">
        <v>360</v>
      </c>
      <c r="D7" s="867">
        <v>205</v>
      </c>
      <c r="E7" s="867">
        <v>229</v>
      </c>
      <c r="F7" s="867">
        <v>197</v>
      </c>
      <c r="G7" s="867">
        <v>220</v>
      </c>
      <c r="H7" s="867">
        <v>166</v>
      </c>
      <c r="I7" s="867">
        <v>150</v>
      </c>
      <c r="J7" s="867">
        <v>141</v>
      </c>
      <c r="K7" s="867">
        <v>0</v>
      </c>
      <c r="L7" s="867">
        <v>0</v>
      </c>
      <c r="M7" s="850">
        <v>0</v>
      </c>
      <c r="N7" s="850">
        <v>0</v>
      </c>
      <c r="O7" s="867">
        <f>SUM(C7,E7,G7,I7,K7,M7)</f>
        <v>959</v>
      </c>
      <c r="P7" s="867">
        <f>SUM(D7,F7,H7,J7,L7,N7)</f>
        <v>709</v>
      </c>
      <c r="Q7" s="867">
        <f>SUM(O7:P7)</f>
        <v>1668</v>
      </c>
      <c r="R7" s="1426" t="s">
        <v>583</v>
      </c>
      <c r="S7" s="1426"/>
      <c r="T7" s="133">
        <v>52</v>
      </c>
      <c r="U7" s="133">
        <v>32</v>
      </c>
      <c r="V7" s="133">
        <v>84</v>
      </c>
      <c r="W7" s="133">
        <v>43</v>
      </c>
      <c r="X7" s="133">
        <v>22</v>
      </c>
      <c r="Y7" s="133">
        <v>65</v>
      </c>
      <c r="Z7" s="133">
        <v>46</v>
      </c>
      <c r="AA7" s="133">
        <v>26</v>
      </c>
      <c r="AB7" s="133">
        <v>72</v>
      </c>
      <c r="AC7" s="133">
        <v>68</v>
      </c>
      <c r="AD7" s="133">
        <v>39</v>
      </c>
      <c r="AE7" s="133">
        <v>107</v>
      </c>
      <c r="AF7" s="133">
        <v>678</v>
      </c>
      <c r="AG7" s="133">
        <v>556</v>
      </c>
      <c r="AH7" s="133">
        <v>1234</v>
      </c>
      <c r="AI7" s="133">
        <v>72</v>
      </c>
      <c r="AJ7" s="133">
        <v>34</v>
      </c>
      <c r="AK7" s="133">
        <v>106</v>
      </c>
    </row>
    <row r="8" spans="1:37" ht="19.5" customHeight="1">
      <c r="A8" s="1394" t="s">
        <v>53</v>
      </c>
      <c r="B8" s="1394"/>
      <c r="C8" s="96">
        <v>0</v>
      </c>
      <c r="D8" s="96">
        <v>0</v>
      </c>
      <c r="E8" s="96">
        <v>0</v>
      </c>
      <c r="F8" s="96">
        <v>0</v>
      </c>
      <c r="G8" s="96">
        <v>0</v>
      </c>
      <c r="H8" s="96">
        <v>0</v>
      </c>
      <c r="I8" s="96">
        <v>0</v>
      </c>
      <c r="J8" s="96">
        <v>0</v>
      </c>
      <c r="K8" s="96">
        <v>0</v>
      </c>
      <c r="L8" s="96">
        <v>0</v>
      </c>
      <c r="M8" s="96">
        <v>0</v>
      </c>
      <c r="N8" s="96">
        <v>0</v>
      </c>
      <c r="O8" s="776">
        <f t="shared" ref="O8:O26" si="0">SUM(C8,E8,G8,I8,K8,M8)</f>
        <v>0</v>
      </c>
      <c r="P8" s="776">
        <f t="shared" ref="P8:P26" si="1">SUM(D8,F8,H8,J8,L8,N8)</f>
        <v>0</v>
      </c>
      <c r="Q8" s="776">
        <f t="shared" ref="Q8:Q26" si="2">SUM(O8:P8)</f>
        <v>0</v>
      </c>
      <c r="R8" s="1186" t="s">
        <v>284</v>
      </c>
      <c r="S8" s="1186"/>
      <c r="T8" s="133">
        <v>0</v>
      </c>
      <c r="U8" s="133">
        <v>0</v>
      </c>
      <c r="V8" s="133">
        <v>0</v>
      </c>
      <c r="W8" s="133">
        <v>0</v>
      </c>
      <c r="X8" s="133">
        <v>0</v>
      </c>
      <c r="Y8" s="133">
        <v>0</v>
      </c>
      <c r="Z8" s="133">
        <v>0</v>
      </c>
      <c r="AA8" s="133">
        <v>0</v>
      </c>
      <c r="AB8" s="133">
        <v>0</v>
      </c>
      <c r="AC8" s="133">
        <v>0</v>
      </c>
      <c r="AD8" s="133">
        <v>0</v>
      </c>
      <c r="AE8" s="133">
        <v>0</v>
      </c>
      <c r="AF8" s="133">
        <v>0</v>
      </c>
      <c r="AG8" s="133">
        <v>0</v>
      </c>
      <c r="AH8" s="133">
        <v>0</v>
      </c>
      <c r="AI8" s="133">
        <v>0</v>
      </c>
      <c r="AJ8" s="133">
        <v>0</v>
      </c>
      <c r="AK8" s="133">
        <v>0</v>
      </c>
    </row>
    <row r="9" spans="1:37" ht="19.5" customHeight="1">
      <c r="A9" s="1394" t="s">
        <v>54</v>
      </c>
      <c r="B9" s="1394"/>
      <c r="C9" s="96">
        <v>122</v>
      </c>
      <c r="D9" s="96">
        <v>51</v>
      </c>
      <c r="E9" s="96">
        <v>92</v>
      </c>
      <c r="F9" s="96">
        <v>89</v>
      </c>
      <c r="G9" s="96">
        <v>81</v>
      </c>
      <c r="H9" s="96">
        <v>45</v>
      </c>
      <c r="I9" s="96">
        <v>86</v>
      </c>
      <c r="J9" s="96">
        <v>34</v>
      </c>
      <c r="K9" s="96">
        <v>3</v>
      </c>
      <c r="L9" s="96">
        <v>3</v>
      </c>
      <c r="M9" s="96">
        <v>0</v>
      </c>
      <c r="N9" s="96">
        <v>0</v>
      </c>
      <c r="O9" s="776">
        <f t="shared" si="0"/>
        <v>384</v>
      </c>
      <c r="P9" s="776">
        <f t="shared" si="1"/>
        <v>222</v>
      </c>
      <c r="Q9" s="776">
        <f t="shared" si="2"/>
        <v>606</v>
      </c>
      <c r="R9" s="1187" t="s">
        <v>175</v>
      </c>
      <c r="S9" s="1187"/>
      <c r="T9" s="133">
        <v>21</v>
      </c>
      <c r="U9" s="133">
        <v>11</v>
      </c>
      <c r="V9" s="133">
        <v>32</v>
      </c>
      <c r="W9" s="133">
        <v>25</v>
      </c>
      <c r="X9" s="133">
        <v>7</v>
      </c>
      <c r="Y9" s="133">
        <v>32</v>
      </c>
      <c r="Z9" s="133">
        <v>28</v>
      </c>
      <c r="AA9" s="133">
        <v>9</v>
      </c>
      <c r="AB9" s="133">
        <v>37</v>
      </c>
      <c r="AC9" s="133">
        <v>50</v>
      </c>
      <c r="AD9" s="133">
        <v>15</v>
      </c>
      <c r="AE9" s="133">
        <v>65</v>
      </c>
      <c r="AF9" s="133">
        <v>237</v>
      </c>
      <c r="AG9" s="133">
        <v>173</v>
      </c>
      <c r="AH9" s="133">
        <v>410</v>
      </c>
      <c r="AI9" s="133">
        <v>23</v>
      </c>
      <c r="AJ9" s="133">
        <v>7</v>
      </c>
      <c r="AK9" s="133">
        <v>30</v>
      </c>
    </row>
    <row r="10" spans="1:37" ht="19.5" customHeight="1">
      <c r="A10" s="1394" t="s">
        <v>55</v>
      </c>
      <c r="B10" s="1394"/>
      <c r="C10" s="96">
        <v>94</v>
      </c>
      <c r="D10" s="96">
        <v>94</v>
      </c>
      <c r="E10" s="96">
        <v>64</v>
      </c>
      <c r="F10" s="96">
        <v>52</v>
      </c>
      <c r="G10" s="96">
        <v>48</v>
      </c>
      <c r="H10" s="96">
        <v>63</v>
      </c>
      <c r="I10" s="96">
        <v>14</v>
      </c>
      <c r="J10" s="96">
        <v>26</v>
      </c>
      <c r="K10" s="96">
        <v>0</v>
      </c>
      <c r="L10" s="96">
        <v>0</v>
      </c>
      <c r="M10" s="96">
        <v>0</v>
      </c>
      <c r="N10" s="96">
        <v>0</v>
      </c>
      <c r="O10" s="776">
        <f t="shared" si="0"/>
        <v>220</v>
      </c>
      <c r="P10" s="776">
        <f t="shared" si="1"/>
        <v>235</v>
      </c>
      <c r="Q10" s="776">
        <f t="shared" si="2"/>
        <v>455</v>
      </c>
      <c r="R10" s="1187" t="s">
        <v>176</v>
      </c>
      <c r="S10" s="1187"/>
      <c r="T10" s="133">
        <v>6</v>
      </c>
      <c r="U10" s="133">
        <v>2</v>
      </c>
      <c r="V10" s="133">
        <v>8</v>
      </c>
      <c r="W10" s="133">
        <v>5</v>
      </c>
      <c r="X10" s="133">
        <v>3</v>
      </c>
      <c r="Y10" s="133">
        <v>8</v>
      </c>
      <c r="Z10" s="133">
        <v>6</v>
      </c>
      <c r="AA10" s="133">
        <v>6</v>
      </c>
      <c r="AB10" s="133">
        <v>12</v>
      </c>
      <c r="AC10" s="133">
        <v>24</v>
      </c>
      <c r="AD10" s="133">
        <v>40</v>
      </c>
      <c r="AE10" s="133">
        <v>64</v>
      </c>
      <c r="AF10" s="133">
        <v>175</v>
      </c>
      <c r="AG10" s="133">
        <v>177</v>
      </c>
      <c r="AH10" s="133">
        <v>352</v>
      </c>
      <c r="AI10" s="133">
        <v>4</v>
      </c>
      <c r="AJ10" s="133">
        <v>7</v>
      </c>
      <c r="AK10" s="133">
        <v>11</v>
      </c>
    </row>
    <row r="11" spans="1:37" ht="19.5" customHeight="1">
      <c r="A11" s="1189" t="s">
        <v>283</v>
      </c>
      <c r="B11" s="186" t="s">
        <v>270</v>
      </c>
      <c r="C11" s="96">
        <v>93</v>
      </c>
      <c r="D11" s="96">
        <v>65</v>
      </c>
      <c r="E11" s="96">
        <v>125</v>
      </c>
      <c r="F11" s="96">
        <v>87</v>
      </c>
      <c r="G11" s="96">
        <v>102</v>
      </c>
      <c r="H11" s="96">
        <v>94</v>
      </c>
      <c r="I11" s="96">
        <v>133</v>
      </c>
      <c r="J11" s="96">
        <v>69</v>
      </c>
      <c r="K11" s="96">
        <v>0</v>
      </c>
      <c r="L11" s="96">
        <v>0</v>
      </c>
      <c r="M11" s="96">
        <v>0</v>
      </c>
      <c r="N11" s="96">
        <v>0</v>
      </c>
      <c r="O11" s="776">
        <f t="shared" si="0"/>
        <v>453</v>
      </c>
      <c r="P11" s="776">
        <f t="shared" si="1"/>
        <v>315</v>
      </c>
      <c r="Q11" s="776">
        <f t="shared" si="2"/>
        <v>768</v>
      </c>
      <c r="R11" s="452" t="s">
        <v>288</v>
      </c>
      <c r="S11" s="1226" t="s">
        <v>167</v>
      </c>
      <c r="T11" s="133">
        <v>21</v>
      </c>
      <c r="U11" s="133">
        <v>17</v>
      </c>
      <c r="V11" s="133">
        <v>38</v>
      </c>
      <c r="W11" s="133">
        <v>25</v>
      </c>
      <c r="X11" s="133">
        <v>31</v>
      </c>
      <c r="Y11" s="133">
        <v>56</v>
      </c>
      <c r="Z11" s="133">
        <v>15</v>
      </c>
      <c r="AA11" s="133">
        <v>3</v>
      </c>
      <c r="AB11" s="133">
        <v>18</v>
      </c>
      <c r="AC11" s="133">
        <v>16</v>
      </c>
      <c r="AD11" s="133">
        <v>11</v>
      </c>
      <c r="AE11" s="133">
        <v>27</v>
      </c>
      <c r="AF11" s="133">
        <v>338</v>
      </c>
      <c r="AG11" s="133">
        <v>217</v>
      </c>
      <c r="AH11" s="133">
        <v>555</v>
      </c>
      <c r="AI11" s="133">
        <v>38</v>
      </c>
      <c r="AJ11" s="133">
        <v>36</v>
      </c>
      <c r="AK11" s="133">
        <v>74</v>
      </c>
    </row>
    <row r="12" spans="1:37" ht="19.5" customHeight="1">
      <c r="A12" s="1189"/>
      <c r="B12" s="186" t="s">
        <v>271</v>
      </c>
      <c r="C12" s="96">
        <v>128</v>
      </c>
      <c r="D12" s="96">
        <v>46</v>
      </c>
      <c r="E12" s="96">
        <v>75</v>
      </c>
      <c r="F12" s="96">
        <v>66</v>
      </c>
      <c r="G12" s="96">
        <v>76</v>
      </c>
      <c r="H12" s="96">
        <v>47</v>
      </c>
      <c r="I12" s="96">
        <v>40</v>
      </c>
      <c r="J12" s="96">
        <v>23</v>
      </c>
      <c r="K12" s="96">
        <v>0</v>
      </c>
      <c r="L12" s="96">
        <v>0</v>
      </c>
      <c r="M12" s="96">
        <v>4</v>
      </c>
      <c r="N12" s="96">
        <v>12</v>
      </c>
      <c r="O12" s="776">
        <f t="shared" si="0"/>
        <v>323</v>
      </c>
      <c r="P12" s="776">
        <f t="shared" si="1"/>
        <v>194</v>
      </c>
      <c r="Q12" s="776">
        <f t="shared" si="2"/>
        <v>517</v>
      </c>
      <c r="R12" s="452" t="s">
        <v>289</v>
      </c>
      <c r="S12" s="1226"/>
      <c r="T12" s="133">
        <v>37</v>
      </c>
      <c r="U12" s="133">
        <v>16</v>
      </c>
      <c r="V12" s="133">
        <v>53</v>
      </c>
      <c r="W12" s="133">
        <v>33</v>
      </c>
      <c r="X12" s="133">
        <v>20</v>
      </c>
      <c r="Y12" s="133">
        <v>53</v>
      </c>
      <c r="Z12" s="133">
        <v>23</v>
      </c>
      <c r="AA12" s="133">
        <v>25</v>
      </c>
      <c r="AB12" s="133">
        <v>48</v>
      </c>
      <c r="AC12" s="133">
        <v>21</v>
      </c>
      <c r="AD12" s="133">
        <v>16</v>
      </c>
      <c r="AE12" s="133">
        <v>37</v>
      </c>
      <c r="AF12" s="133">
        <v>200</v>
      </c>
      <c r="AG12" s="133">
        <v>101</v>
      </c>
      <c r="AH12" s="133">
        <v>301</v>
      </c>
      <c r="AI12" s="133">
        <v>9</v>
      </c>
      <c r="AJ12" s="133">
        <v>16</v>
      </c>
      <c r="AK12" s="133">
        <v>25</v>
      </c>
    </row>
    <row r="13" spans="1:37" ht="19.5" customHeight="1">
      <c r="A13" s="1189"/>
      <c r="B13" s="186" t="s">
        <v>272</v>
      </c>
      <c r="C13" s="96">
        <v>169</v>
      </c>
      <c r="D13" s="96">
        <v>114</v>
      </c>
      <c r="E13" s="96">
        <v>162</v>
      </c>
      <c r="F13" s="96">
        <v>49</v>
      </c>
      <c r="G13" s="96">
        <v>173</v>
      </c>
      <c r="H13" s="96">
        <v>73</v>
      </c>
      <c r="I13" s="96">
        <v>121</v>
      </c>
      <c r="J13" s="96">
        <v>85</v>
      </c>
      <c r="K13" s="96">
        <v>0</v>
      </c>
      <c r="L13" s="96">
        <v>0</v>
      </c>
      <c r="M13" s="96">
        <v>0</v>
      </c>
      <c r="N13" s="96">
        <v>0</v>
      </c>
      <c r="O13" s="776">
        <f t="shared" si="0"/>
        <v>625</v>
      </c>
      <c r="P13" s="776">
        <f t="shared" si="1"/>
        <v>321</v>
      </c>
      <c r="Q13" s="776">
        <f t="shared" si="2"/>
        <v>946</v>
      </c>
      <c r="R13" s="452" t="s">
        <v>290</v>
      </c>
      <c r="S13" s="1226"/>
      <c r="T13" s="133">
        <v>78</v>
      </c>
      <c r="U13" s="133">
        <v>27</v>
      </c>
      <c r="V13" s="133">
        <v>105</v>
      </c>
      <c r="W13" s="133">
        <v>34</v>
      </c>
      <c r="X13" s="133">
        <v>22</v>
      </c>
      <c r="Y13" s="133">
        <v>56</v>
      </c>
      <c r="Z13" s="133">
        <v>35</v>
      </c>
      <c r="AA13" s="133">
        <v>26</v>
      </c>
      <c r="AB13" s="133">
        <v>61</v>
      </c>
      <c r="AC13" s="133">
        <v>45</v>
      </c>
      <c r="AD13" s="133">
        <v>21</v>
      </c>
      <c r="AE13" s="133">
        <v>66</v>
      </c>
      <c r="AF13" s="133">
        <v>380</v>
      </c>
      <c r="AG13" s="133">
        <v>212</v>
      </c>
      <c r="AH13" s="133">
        <v>592</v>
      </c>
      <c r="AI13" s="133">
        <v>53</v>
      </c>
      <c r="AJ13" s="133">
        <v>13</v>
      </c>
      <c r="AK13" s="133">
        <v>66</v>
      </c>
    </row>
    <row r="14" spans="1:37" ht="19.5" customHeight="1">
      <c r="A14" s="1189"/>
      <c r="B14" s="186" t="s">
        <v>267</v>
      </c>
      <c r="C14" s="96">
        <v>57</v>
      </c>
      <c r="D14" s="96">
        <v>17</v>
      </c>
      <c r="E14" s="96">
        <v>86</v>
      </c>
      <c r="F14" s="96">
        <v>55</v>
      </c>
      <c r="G14" s="96">
        <v>39</v>
      </c>
      <c r="H14" s="96">
        <v>47</v>
      </c>
      <c r="I14" s="96">
        <v>59</v>
      </c>
      <c r="J14" s="96">
        <v>20</v>
      </c>
      <c r="K14" s="96">
        <v>3</v>
      </c>
      <c r="L14" s="96">
        <v>1</v>
      </c>
      <c r="M14" s="96">
        <v>0</v>
      </c>
      <c r="N14" s="96">
        <v>0</v>
      </c>
      <c r="O14" s="776">
        <f t="shared" si="0"/>
        <v>244</v>
      </c>
      <c r="P14" s="776">
        <f t="shared" si="1"/>
        <v>140</v>
      </c>
      <c r="Q14" s="776">
        <f t="shared" si="2"/>
        <v>384</v>
      </c>
      <c r="R14" s="452" t="s">
        <v>291</v>
      </c>
      <c r="S14" s="1226"/>
      <c r="T14" s="133">
        <v>14</v>
      </c>
      <c r="U14" s="133">
        <v>2</v>
      </c>
      <c r="V14" s="133">
        <v>16</v>
      </c>
      <c r="W14" s="133">
        <v>7</v>
      </c>
      <c r="X14" s="133">
        <v>6</v>
      </c>
      <c r="Y14" s="133">
        <v>13</v>
      </c>
      <c r="Z14" s="133">
        <v>9</v>
      </c>
      <c r="AA14" s="133">
        <v>4</v>
      </c>
      <c r="AB14" s="133">
        <v>13</v>
      </c>
      <c r="AC14" s="133">
        <v>21</v>
      </c>
      <c r="AD14" s="133">
        <v>13</v>
      </c>
      <c r="AE14" s="133">
        <v>34</v>
      </c>
      <c r="AF14" s="133">
        <v>186</v>
      </c>
      <c r="AG14" s="133">
        <v>113</v>
      </c>
      <c r="AH14" s="133">
        <v>299</v>
      </c>
      <c r="AI14" s="133">
        <v>7</v>
      </c>
      <c r="AJ14" s="133">
        <v>2</v>
      </c>
      <c r="AK14" s="133">
        <v>9</v>
      </c>
    </row>
    <row r="15" spans="1:37" ht="19.5" customHeight="1">
      <c r="A15" s="1189"/>
      <c r="B15" s="186" t="s">
        <v>268</v>
      </c>
      <c r="C15" s="96">
        <v>206</v>
      </c>
      <c r="D15" s="96">
        <v>173</v>
      </c>
      <c r="E15" s="96">
        <v>198</v>
      </c>
      <c r="F15" s="96">
        <v>127</v>
      </c>
      <c r="G15" s="96">
        <v>179</v>
      </c>
      <c r="H15" s="96">
        <v>68</v>
      </c>
      <c r="I15" s="96">
        <v>110</v>
      </c>
      <c r="J15" s="96">
        <v>70</v>
      </c>
      <c r="K15" s="96">
        <v>3</v>
      </c>
      <c r="L15" s="96">
        <v>2</v>
      </c>
      <c r="M15" s="96">
        <v>1</v>
      </c>
      <c r="N15" s="96">
        <v>0</v>
      </c>
      <c r="O15" s="776">
        <f t="shared" si="0"/>
        <v>697</v>
      </c>
      <c r="P15" s="776">
        <f t="shared" si="1"/>
        <v>440</v>
      </c>
      <c r="Q15" s="776">
        <f t="shared" si="2"/>
        <v>1137</v>
      </c>
      <c r="R15" s="452" t="s">
        <v>292</v>
      </c>
      <c r="S15" s="1226"/>
      <c r="T15" s="133">
        <v>28</v>
      </c>
      <c r="U15" s="133">
        <v>21</v>
      </c>
      <c r="V15" s="133">
        <v>49</v>
      </c>
      <c r="W15" s="133">
        <v>9</v>
      </c>
      <c r="X15" s="133">
        <v>5</v>
      </c>
      <c r="Y15" s="133">
        <v>14</v>
      </c>
      <c r="Z15" s="133">
        <v>5</v>
      </c>
      <c r="AA15" s="133">
        <v>9</v>
      </c>
      <c r="AB15" s="133">
        <v>14</v>
      </c>
      <c r="AC15" s="133">
        <v>34</v>
      </c>
      <c r="AD15" s="133">
        <v>14</v>
      </c>
      <c r="AE15" s="133">
        <v>48</v>
      </c>
      <c r="AF15" s="133">
        <v>590</v>
      </c>
      <c r="AG15" s="133">
        <v>369</v>
      </c>
      <c r="AH15" s="133">
        <v>959</v>
      </c>
      <c r="AI15" s="133">
        <v>31</v>
      </c>
      <c r="AJ15" s="133">
        <v>22</v>
      </c>
      <c r="AK15" s="133">
        <v>53</v>
      </c>
    </row>
    <row r="16" spans="1:37" ht="19.5" customHeight="1">
      <c r="A16" s="1189"/>
      <c r="B16" s="186" t="s">
        <v>269</v>
      </c>
      <c r="C16" s="96">
        <v>125</v>
      </c>
      <c r="D16" s="96">
        <v>66</v>
      </c>
      <c r="E16" s="96">
        <v>99</v>
      </c>
      <c r="F16" s="96">
        <v>42</v>
      </c>
      <c r="G16" s="96">
        <v>132</v>
      </c>
      <c r="H16" s="96">
        <v>52</v>
      </c>
      <c r="I16" s="96">
        <v>56</v>
      </c>
      <c r="J16" s="96">
        <v>45</v>
      </c>
      <c r="K16" s="96">
        <v>0</v>
      </c>
      <c r="L16" s="96">
        <v>0</v>
      </c>
      <c r="M16" s="96">
        <v>0</v>
      </c>
      <c r="N16" s="96">
        <v>0</v>
      </c>
      <c r="O16" s="776">
        <f t="shared" si="0"/>
        <v>412</v>
      </c>
      <c r="P16" s="776">
        <f t="shared" si="1"/>
        <v>205</v>
      </c>
      <c r="Q16" s="776">
        <f t="shared" si="2"/>
        <v>617</v>
      </c>
      <c r="R16" s="452" t="s">
        <v>293</v>
      </c>
      <c r="S16" s="1226"/>
      <c r="T16" s="917">
        <v>17</v>
      </c>
      <c r="U16" s="917">
        <v>10</v>
      </c>
      <c r="V16" s="917">
        <v>27</v>
      </c>
      <c r="W16" s="917">
        <v>23</v>
      </c>
      <c r="X16" s="917">
        <v>9</v>
      </c>
      <c r="Y16" s="917">
        <v>32</v>
      </c>
      <c r="Z16" s="917">
        <v>20</v>
      </c>
      <c r="AA16" s="917">
        <v>7</v>
      </c>
      <c r="AB16" s="917">
        <v>27</v>
      </c>
      <c r="AC16" s="133">
        <v>36</v>
      </c>
      <c r="AD16" s="133">
        <v>9</v>
      </c>
      <c r="AE16" s="133">
        <v>45</v>
      </c>
      <c r="AF16" s="133">
        <v>267</v>
      </c>
      <c r="AG16" s="133">
        <v>155</v>
      </c>
      <c r="AH16" s="133">
        <v>422</v>
      </c>
      <c r="AI16" s="133">
        <v>42</v>
      </c>
      <c r="AJ16" s="133">
        <v>12</v>
      </c>
      <c r="AK16" s="133">
        <v>54</v>
      </c>
    </row>
    <row r="17" spans="1:37" ht="19.5" customHeight="1">
      <c r="A17" s="1394" t="s">
        <v>63</v>
      </c>
      <c r="B17" s="1394"/>
      <c r="C17" s="96">
        <v>132</v>
      </c>
      <c r="D17" s="96">
        <v>163</v>
      </c>
      <c r="E17" s="96">
        <v>48</v>
      </c>
      <c r="F17" s="96">
        <v>113</v>
      </c>
      <c r="G17" s="96">
        <v>34</v>
      </c>
      <c r="H17" s="96">
        <v>91</v>
      </c>
      <c r="I17" s="96">
        <v>65</v>
      </c>
      <c r="J17" s="96">
        <v>60</v>
      </c>
      <c r="K17" s="96">
        <v>21</v>
      </c>
      <c r="L17" s="96">
        <v>62</v>
      </c>
      <c r="M17" s="96">
        <v>21</v>
      </c>
      <c r="N17" s="96">
        <v>37</v>
      </c>
      <c r="O17" s="776">
        <f t="shared" si="0"/>
        <v>321</v>
      </c>
      <c r="P17" s="776">
        <f t="shared" si="1"/>
        <v>526</v>
      </c>
      <c r="Q17" s="776">
        <f t="shared" si="2"/>
        <v>847</v>
      </c>
      <c r="R17" s="1187" t="s">
        <v>281</v>
      </c>
      <c r="S17" s="1187"/>
      <c r="T17" s="133">
        <v>4</v>
      </c>
      <c r="U17" s="133">
        <v>6</v>
      </c>
      <c r="V17" s="133">
        <v>10</v>
      </c>
      <c r="W17" s="133">
        <v>80</v>
      </c>
      <c r="X17" s="133">
        <v>116</v>
      </c>
      <c r="Y17" s="133">
        <v>196</v>
      </c>
      <c r="Z17" s="133">
        <v>77</v>
      </c>
      <c r="AA17" s="133">
        <v>121</v>
      </c>
      <c r="AB17" s="133">
        <v>198</v>
      </c>
      <c r="AC17" s="133">
        <v>25</v>
      </c>
      <c r="AD17" s="133">
        <v>75</v>
      </c>
      <c r="AE17" s="133">
        <v>100</v>
      </c>
      <c r="AF17" s="133">
        <v>123</v>
      </c>
      <c r="AG17" s="133">
        <v>192</v>
      </c>
      <c r="AH17" s="133">
        <v>315</v>
      </c>
      <c r="AI17" s="133">
        <v>12</v>
      </c>
      <c r="AJ17" s="133">
        <v>16</v>
      </c>
      <c r="AK17" s="133">
        <v>28</v>
      </c>
    </row>
    <row r="18" spans="1:37" ht="19.5" customHeight="1">
      <c r="A18" s="1394" t="s">
        <v>64</v>
      </c>
      <c r="B18" s="1394"/>
      <c r="C18" s="96">
        <v>187</v>
      </c>
      <c r="D18" s="96">
        <v>97</v>
      </c>
      <c r="E18" s="96">
        <v>121</v>
      </c>
      <c r="F18" s="96">
        <v>224</v>
      </c>
      <c r="G18" s="96">
        <v>140</v>
      </c>
      <c r="H18" s="96">
        <v>95</v>
      </c>
      <c r="I18" s="96">
        <v>67</v>
      </c>
      <c r="J18" s="96">
        <v>149</v>
      </c>
      <c r="K18" s="96">
        <v>0</v>
      </c>
      <c r="L18" s="96">
        <v>8</v>
      </c>
      <c r="M18" s="96">
        <v>0</v>
      </c>
      <c r="N18" s="96">
        <v>0</v>
      </c>
      <c r="O18" s="776">
        <f t="shared" si="0"/>
        <v>515</v>
      </c>
      <c r="P18" s="776">
        <f t="shared" si="1"/>
        <v>573</v>
      </c>
      <c r="Q18" s="776">
        <f t="shared" si="2"/>
        <v>1088</v>
      </c>
      <c r="R18" s="1187" t="s">
        <v>177</v>
      </c>
      <c r="S18" s="1187"/>
      <c r="T18" s="133">
        <v>54</v>
      </c>
      <c r="U18" s="133">
        <v>45</v>
      </c>
      <c r="V18" s="133">
        <v>99</v>
      </c>
      <c r="W18" s="133">
        <v>33</v>
      </c>
      <c r="X18" s="133">
        <v>31</v>
      </c>
      <c r="Y18" s="133">
        <v>64</v>
      </c>
      <c r="Z18" s="133">
        <v>31</v>
      </c>
      <c r="AA18" s="133">
        <v>24</v>
      </c>
      <c r="AB18" s="133">
        <v>55</v>
      </c>
      <c r="AC18" s="133">
        <v>54</v>
      </c>
      <c r="AD18" s="133">
        <v>60</v>
      </c>
      <c r="AE18" s="133">
        <v>114</v>
      </c>
      <c r="AF18" s="133">
        <v>312</v>
      </c>
      <c r="AG18" s="133">
        <v>369</v>
      </c>
      <c r="AH18" s="133">
        <v>681</v>
      </c>
      <c r="AI18" s="133">
        <v>31</v>
      </c>
      <c r="AJ18" s="133">
        <v>44</v>
      </c>
      <c r="AK18" s="133">
        <v>75</v>
      </c>
    </row>
    <row r="19" spans="1:37" ht="19.5" customHeight="1">
      <c r="A19" s="1394" t="s">
        <v>111</v>
      </c>
      <c r="B19" s="1394"/>
      <c r="C19" s="96">
        <v>210</v>
      </c>
      <c r="D19" s="96">
        <v>298</v>
      </c>
      <c r="E19" s="96">
        <v>158</v>
      </c>
      <c r="F19" s="96">
        <v>200</v>
      </c>
      <c r="G19" s="96">
        <v>221</v>
      </c>
      <c r="H19" s="96">
        <v>193</v>
      </c>
      <c r="I19" s="96">
        <v>122</v>
      </c>
      <c r="J19" s="96">
        <v>54</v>
      </c>
      <c r="K19" s="96">
        <v>0</v>
      </c>
      <c r="L19" s="96">
        <v>0</v>
      </c>
      <c r="M19" s="96">
        <v>1</v>
      </c>
      <c r="N19" s="96">
        <v>0</v>
      </c>
      <c r="O19" s="776">
        <f t="shared" si="0"/>
        <v>712</v>
      </c>
      <c r="P19" s="776">
        <f t="shared" si="1"/>
        <v>745</v>
      </c>
      <c r="Q19" s="776">
        <f t="shared" si="2"/>
        <v>1457</v>
      </c>
      <c r="R19" s="1187" t="s">
        <v>178</v>
      </c>
      <c r="S19" s="1187"/>
      <c r="T19" s="133">
        <v>22</v>
      </c>
      <c r="U19" s="133">
        <v>16</v>
      </c>
      <c r="V19" s="133">
        <v>38</v>
      </c>
      <c r="W19" s="133">
        <v>13</v>
      </c>
      <c r="X19" s="133">
        <v>14</v>
      </c>
      <c r="Y19" s="133">
        <v>27</v>
      </c>
      <c r="Z19" s="133">
        <v>15</v>
      </c>
      <c r="AA19" s="133">
        <v>12</v>
      </c>
      <c r="AB19" s="133">
        <v>27</v>
      </c>
      <c r="AC19" s="133">
        <v>33</v>
      </c>
      <c r="AD19" s="133">
        <v>19</v>
      </c>
      <c r="AE19" s="133">
        <v>52</v>
      </c>
      <c r="AF19" s="133">
        <v>616</v>
      </c>
      <c r="AG19" s="133">
        <v>667</v>
      </c>
      <c r="AH19" s="133">
        <v>1283</v>
      </c>
      <c r="AI19" s="133">
        <v>13</v>
      </c>
      <c r="AJ19" s="133">
        <v>17</v>
      </c>
      <c r="AK19" s="133">
        <v>30</v>
      </c>
    </row>
    <row r="20" spans="1:37" ht="19.5" customHeight="1">
      <c r="A20" s="1394" t="s">
        <v>112</v>
      </c>
      <c r="B20" s="1394"/>
      <c r="C20" s="96">
        <v>175</v>
      </c>
      <c r="D20" s="96">
        <v>228</v>
      </c>
      <c r="E20" s="96">
        <v>181</v>
      </c>
      <c r="F20" s="96">
        <v>220</v>
      </c>
      <c r="G20" s="96">
        <v>184</v>
      </c>
      <c r="H20" s="96">
        <v>178</v>
      </c>
      <c r="I20" s="96">
        <v>100</v>
      </c>
      <c r="J20" s="96">
        <v>177</v>
      </c>
      <c r="K20" s="96">
        <v>0</v>
      </c>
      <c r="L20" s="96">
        <v>12</v>
      </c>
      <c r="M20" s="96">
        <v>0</v>
      </c>
      <c r="N20" s="96">
        <v>24</v>
      </c>
      <c r="O20" s="776">
        <f t="shared" si="0"/>
        <v>640</v>
      </c>
      <c r="P20" s="776">
        <f t="shared" si="1"/>
        <v>839</v>
      </c>
      <c r="Q20" s="776">
        <f t="shared" si="2"/>
        <v>1479</v>
      </c>
      <c r="R20" s="1187" t="s">
        <v>285</v>
      </c>
      <c r="S20" s="1187"/>
      <c r="T20" s="133">
        <v>36</v>
      </c>
      <c r="U20" s="133">
        <v>33</v>
      </c>
      <c r="V20" s="133">
        <v>69</v>
      </c>
      <c r="W20" s="133">
        <v>67</v>
      </c>
      <c r="X20" s="133">
        <v>26</v>
      </c>
      <c r="Y20" s="133">
        <v>93</v>
      </c>
      <c r="Z20" s="133">
        <v>42</v>
      </c>
      <c r="AA20" s="133">
        <v>27</v>
      </c>
      <c r="AB20" s="133">
        <v>69</v>
      </c>
      <c r="AC20" s="133">
        <v>44</v>
      </c>
      <c r="AD20" s="133">
        <v>35</v>
      </c>
      <c r="AE20" s="133">
        <v>79</v>
      </c>
      <c r="AF20" s="133">
        <v>422</v>
      </c>
      <c r="AG20" s="133">
        <v>677</v>
      </c>
      <c r="AH20" s="133">
        <v>1099</v>
      </c>
      <c r="AI20" s="133">
        <v>29</v>
      </c>
      <c r="AJ20" s="133">
        <v>41</v>
      </c>
      <c r="AK20" s="133">
        <v>70</v>
      </c>
    </row>
    <row r="21" spans="1:37" ht="19.5" customHeight="1">
      <c r="A21" s="1394" t="s">
        <v>133</v>
      </c>
      <c r="B21" s="1394"/>
      <c r="C21" s="96">
        <v>50</v>
      </c>
      <c r="D21" s="96">
        <v>116</v>
      </c>
      <c r="E21" s="96">
        <v>21</v>
      </c>
      <c r="F21" s="96">
        <v>45</v>
      </c>
      <c r="G21" s="96">
        <v>42</v>
      </c>
      <c r="H21" s="96">
        <v>63</v>
      </c>
      <c r="I21" s="96">
        <v>41</v>
      </c>
      <c r="J21" s="96">
        <v>46</v>
      </c>
      <c r="K21" s="96">
        <v>0</v>
      </c>
      <c r="L21" s="96">
        <v>0</v>
      </c>
      <c r="M21" s="96">
        <v>0</v>
      </c>
      <c r="N21" s="96">
        <v>0</v>
      </c>
      <c r="O21" s="776">
        <f t="shared" si="0"/>
        <v>154</v>
      </c>
      <c r="P21" s="776">
        <f t="shared" si="1"/>
        <v>270</v>
      </c>
      <c r="Q21" s="776">
        <f t="shared" si="2"/>
        <v>424</v>
      </c>
      <c r="R21" s="1178" t="s">
        <v>853</v>
      </c>
      <c r="S21" s="1178"/>
      <c r="T21" s="133">
        <v>14</v>
      </c>
      <c r="U21" s="133">
        <v>22</v>
      </c>
      <c r="V21" s="133">
        <v>36</v>
      </c>
      <c r="W21" s="133">
        <v>10</v>
      </c>
      <c r="X21" s="133">
        <v>12</v>
      </c>
      <c r="Y21" s="133">
        <v>22</v>
      </c>
      <c r="Z21" s="133">
        <v>9</v>
      </c>
      <c r="AA21" s="133">
        <v>34</v>
      </c>
      <c r="AB21" s="133">
        <v>43</v>
      </c>
      <c r="AC21" s="133">
        <v>10</v>
      </c>
      <c r="AD21" s="133">
        <v>10</v>
      </c>
      <c r="AE21" s="133">
        <v>20</v>
      </c>
      <c r="AF21" s="133">
        <v>97</v>
      </c>
      <c r="AG21" s="133">
        <v>161</v>
      </c>
      <c r="AH21" s="133">
        <v>258</v>
      </c>
      <c r="AI21" s="133">
        <v>14</v>
      </c>
      <c r="AJ21" s="133">
        <v>31</v>
      </c>
      <c r="AK21" s="133">
        <v>45</v>
      </c>
    </row>
    <row r="22" spans="1:37" ht="19.5" customHeight="1">
      <c r="A22" s="1394" t="s">
        <v>68</v>
      </c>
      <c r="B22" s="1394"/>
      <c r="C22" s="96">
        <v>107</v>
      </c>
      <c r="D22" s="96">
        <v>85</v>
      </c>
      <c r="E22" s="96">
        <v>49</v>
      </c>
      <c r="F22" s="96">
        <v>19</v>
      </c>
      <c r="G22" s="96">
        <v>48</v>
      </c>
      <c r="H22" s="96">
        <v>17</v>
      </c>
      <c r="I22" s="96">
        <v>0</v>
      </c>
      <c r="J22" s="96">
        <v>0</v>
      </c>
      <c r="K22" s="96">
        <v>0</v>
      </c>
      <c r="L22" s="96">
        <v>0</v>
      </c>
      <c r="M22" s="96">
        <v>0</v>
      </c>
      <c r="N22" s="96">
        <v>0</v>
      </c>
      <c r="O22" s="776">
        <f t="shared" si="0"/>
        <v>204</v>
      </c>
      <c r="P22" s="776">
        <f t="shared" si="1"/>
        <v>121</v>
      </c>
      <c r="Q22" s="776">
        <f t="shared" si="2"/>
        <v>325</v>
      </c>
      <c r="R22" s="1178" t="s">
        <v>287</v>
      </c>
      <c r="S22" s="1178"/>
      <c r="T22" s="133">
        <v>19</v>
      </c>
      <c r="U22" s="133">
        <v>8</v>
      </c>
      <c r="V22" s="133">
        <v>27</v>
      </c>
      <c r="W22" s="133">
        <v>8</v>
      </c>
      <c r="X22" s="133">
        <v>13</v>
      </c>
      <c r="Y22" s="133">
        <v>21</v>
      </c>
      <c r="Z22" s="133">
        <v>12</v>
      </c>
      <c r="AA22" s="133">
        <v>4</v>
      </c>
      <c r="AB22" s="133">
        <v>16</v>
      </c>
      <c r="AC22" s="133">
        <v>11</v>
      </c>
      <c r="AD22" s="133">
        <v>1</v>
      </c>
      <c r="AE22" s="133">
        <v>12</v>
      </c>
      <c r="AF22" s="133">
        <v>145</v>
      </c>
      <c r="AG22" s="133">
        <v>93</v>
      </c>
      <c r="AH22" s="133">
        <v>238</v>
      </c>
      <c r="AI22" s="133">
        <v>9</v>
      </c>
      <c r="AJ22" s="133">
        <v>2</v>
      </c>
      <c r="AK22" s="133">
        <v>11</v>
      </c>
    </row>
    <row r="23" spans="1:37" ht="19.5" customHeight="1">
      <c r="A23" s="1394" t="s">
        <v>69</v>
      </c>
      <c r="B23" s="1394"/>
      <c r="C23" s="96">
        <v>79</v>
      </c>
      <c r="D23" s="96">
        <v>75</v>
      </c>
      <c r="E23" s="96">
        <v>65</v>
      </c>
      <c r="F23" s="96">
        <v>54</v>
      </c>
      <c r="G23" s="96">
        <v>98</v>
      </c>
      <c r="H23" s="96">
        <v>69</v>
      </c>
      <c r="I23" s="96">
        <v>64</v>
      </c>
      <c r="J23" s="96">
        <v>30</v>
      </c>
      <c r="K23" s="96">
        <v>0</v>
      </c>
      <c r="L23" s="96">
        <v>0</v>
      </c>
      <c r="M23" s="96">
        <v>0</v>
      </c>
      <c r="N23" s="96">
        <v>0</v>
      </c>
      <c r="O23" s="776">
        <f t="shared" si="0"/>
        <v>306</v>
      </c>
      <c r="P23" s="776">
        <f t="shared" si="1"/>
        <v>228</v>
      </c>
      <c r="Q23" s="776">
        <f t="shared" si="2"/>
        <v>534</v>
      </c>
      <c r="R23" s="1178" t="s">
        <v>182</v>
      </c>
      <c r="S23" s="1178"/>
      <c r="T23" s="133">
        <v>37</v>
      </c>
      <c r="U23" s="133">
        <v>14</v>
      </c>
      <c r="V23" s="133">
        <v>51</v>
      </c>
      <c r="W23" s="133">
        <v>76</v>
      </c>
      <c r="X23" s="133">
        <v>23</v>
      </c>
      <c r="Y23" s="133">
        <v>99</v>
      </c>
      <c r="Z23" s="133">
        <v>152</v>
      </c>
      <c r="AA23" s="133">
        <v>135</v>
      </c>
      <c r="AB23" s="133">
        <v>287</v>
      </c>
      <c r="AC23" s="133">
        <v>6</v>
      </c>
      <c r="AD23" s="133">
        <v>11</v>
      </c>
      <c r="AE23" s="133">
        <v>17</v>
      </c>
      <c r="AF23" s="133">
        <v>22</v>
      </c>
      <c r="AG23" s="133">
        <v>32</v>
      </c>
      <c r="AH23" s="133">
        <v>54</v>
      </c>
      <c r="AI23" s="133">
        <v>13</v>
      </c>
      <c r="AJ23" s="133">
        <v>13</v>
      </c>
      <c r="AK23" s="133">
        <v>26</v>
      </c>
    </row>
    <row r="24" spans="1:37" ht="19.5" customHeight="1">
      <c r="A24" s="1394" t="s">
        <v>70</v>
      </c>
      <c r="B24" s="1394"/>
      <c r="C24" s="96">
        <v>122</v>
      </c>
      <c r="D24" s="96">
        <v>110</v>
      </c>
      <c r="E24" s="96">
        <v>100</v>
      </c>
      <c r="F24" s="96">
        <v>110</v>
      </c>
      <c r="G24" s="96">
        <v>95</v>
      </c>
      <c r="H24" s="96">
        <v>96</v>
      </c>
      <c r="I24" s="96">
        <v>68</v>
      </c>
      <c r="J24" s="96">
        <v>68</v>
      </c>
      <c r="K24" s="96">
        <v>0</v>
      </c>
      <c r="L24" s="96">
        <v>0</v>
      </c>
      <c r="M24" s="96">
        <v>0</v>
      </c>
      <c r="N24" s="96">
        <v>0</v>
      </c>
      <c r="O24" s="776">
        <f t="shared" si="0"/>
        <v>385</v>
      </c>
      <c r="P24" s="776">
        <f t="shared" si="1"/>
        <v>384</v>
      </c>
      <c r="Q24" s="776">
        <f t="shared" si="2"/>
        <v>769</v>
      </c>
      <c r="R24" s="1178" t="s">
        <v>183</v>
      </c>
      <c r="S24" s="1178"/>
      <c r="T24" s="133">
        <v>46</v>
      </c>
      <c r="U24" s="133">
        <v>38</v>
      </c>
      <c r="V24" s="133">
        <v>84</v>
      </c>
      <c r="W24" s="133">
        <v>53</v>
      </c>
      <c r="X24" s="133">
        <v>65</v>
      </c>
      <c r="Y24" s="133">
        <v>118</v>
      </c>
      <c r="Z24" s="133">
        <v>103</v>
      </c>
      <c r="AA24" s="133">
        <v>92</v>
      </c>
      <c r="AB24" s="133">
        <v>195</v>
      </c>
      <c r="AC24" s="133">
        <v>133</v>
      </c>
      <c r="AD24" s="133">
        <v>148</v>
      </c>
      <c r="AE24" s="133">
        <v>281</v>
      </c>
      <c r="AF24" s="133">
        <v>0</v>
      </c>
      <c r="AG24" s="133">
        <v>0</v>
      </c>
      <c r="AH24" s="133">
        <v>0</v>
      </c>
      <c r="AI24" s="133">
        <v>50</v>
      </c>
      <c r="AJ24" s="133">
        <v>41</v>
      </c>
      <c r="AK24" s="133">
        <v>91</v>
      </c>
    </row>
    <row r="25" spans="1:37" ht="19.5" customHeight="1">
      <c r="A25" s="1394" t="s">
        <v>71</v>
      </c>
      <c r="B25" s="1394"/>
      <c r="C25" s="96">
        <v>108</v>
      </c>
      <c r="D25" s="96">
        <v>182</v>
      </c>
      <c r="E25" s="96">
        <v>185</v>
      </c>
      <c r="F25" s="96">
        <v>85</v>
      </c>
      <c r="G25" s="96">
        <v>58</v>
      </c>
      <c r="H25" s="96">
        <v>66</v>
      </c>
      <c r="I25" s="96">
        <v>78</v>
      </c>
      <c r="J25" s="96">
        <v>33</v>
      </c>
      <c r="K25" s="96">
        <v>0</v>
      </c>
      <c r="L25" s="96">
        <v>0</v>
      </c>
      <c r="M25" s="96">
        <v>0</v>
      </c>
      <c r="N25" s="96">
        <v>0</v>
      </c>
      <c r="O25" s="776">
        <f t="shared" si="0"/>
        <v>429</v>
      </c>
      <c r="P25" s="776">
        <f t="shared" si="1"/>
        <v>366</v>
      </c>
      <c r="Q25" s="776">
        <f t="shared" si="2"/>
        <v>795</v>
      </c>
      <c r="R25" s="1178" t="s">
        <v>671</v>
      </c>
      <c r="S25" s="1178"/>
      <c r="T25" s="133">
        <v>40</v>
      </c>
      <c r="U25" s="133">
        <v>41</v>
      </c>
      <c r="V25" s="133">
        <v>81</v>
      </c>
      <c r="W25" s="133">
        <v>53</v>
      </c>
      <c r="X25" s="133">
        <v>54</v>
      </c>
      <c r="Y25" s="133">
        <v>107</v>
      </c>
      <c r="Z25" s="133">
        <v>63</v>
      </c>
      <c r="AA25" s="133">
        <v>55</v>
      </c>
      <c r="AB25" s="133">
        <v>118</v>
      </c>
      <c r="AC25" s="133">
        <v>44</v>
      </c>
      <c r="AD25" s="133">
        <v>41</v>
      </c>
      <c r="AE25" s="133">
        <v>85</v>
      </c>
      <c r="AF25" s="133">
        <v>139</v>
      </c>
      <c r="AG25" s="133">
        <v>115</v>
      </c>
      <c r="AH25" s="133">
        <v>254</v>
      </c>
      <c r="AI25" s="133">
        <v>90</v>
      </c>
      <c r="AJ25" s="133">
        <v>60</v>
      </c>
      <c r="AK25" s="133">
        <v>150</v>
      </c>
    </row>
    <row r="26" spans="1:37" ht="19.5" customHeight="1" thickBot="1">
      <c r="A26" s="1400" t="s">
        <v>72</v>
      </c>
      <c r="B26" s="1400"/>
      <c r="C26" s="858">
        <v>20</v>
      </c>
      <c r="D26" s="858">
        <v>7</v>
      </c>
      <c r="E26" s="858">
        <v>60</v>
      </c>
      <c r="F26" s="858">
        <v>48</v>
      </c>
      <c r="G26" s="858">
        <v>210</v>
      </c>
      <c r="H26" s="858">
        <v>154</v>
      </c>
      <c r="I26" s="858">
        <v>122</v>
      </c>
      <c r="J26" s="858">
        <v>77</v>
      </c>
      <c r="K26" s="858">
        <v>112</v>
      </c>
      <c r="L26" s="858">
        <v>54</v>
      </c>
      <c r="M26" s="858">
        <v>26</v>
      </c>
      <c r="N26" s="858">
        <v>1</v>
      </c>
      <c r="O26" s="867">
        <f t="shared" si="0"/>
        <v>550</v>
      </c>
      <c r="P26" s="867">
        <f t="shared" si="1"/>
        <v>341</v>
      </c>
      <c r="Q26" s="867">
        <f t="shared" si="2"/>
        <v>891</v>
      </c>
      <c r="R26" s="1267" t="s">
        <v>327</v>
      </c>
      <c r="S26" s="1267"/>
      <c r="T26" s="133">
        <v>58</v>
      </c>
      <c r="U26" s="133">
        <v>13</v>
      </c>
      <c r="V26" s="133">
        <v>71</v>
      </c>
      <c r="W26" s="133">
        <v>20</v>
      </c>
      <c r="X26" s="133">
        <v>14</v>
      </c>
      <c r="Y26" s="133">
        <v>34</v>
      </c>
      <c r="Z26" s="133">
        <v>26</v>
      </c>
      <c r="AA26" s="133">
        <v>14</v>
      </c>
      <c r="AB26" s="133">
        <v>40</v>
      </c>
      <c r="AC26" s="133">
        <v>38</v>
      </c>
      <c r="AD26" s="133">
        <v>11</v>
      </c>
      <c r="AE26" s="133">
        <v>49</v>
      </c>
      <c r="AF26" s="133">
        <v>390</v>
      </c>
      <c r="AG26" s="133">
        <v>269</v>
      </c>
      <c r="AH26" s="133">
        <v>659</v>
      </c>
      <c r="AI26" s="133">
        <v>18</v>
      </c>
      <c r="AJ26" s="133">
        <v>20</v>
      </c>
      <c r="AK26" s="133">
        <v>38</v>
      </c>
    </row>
    <row r="27" spans="1:37" ht="19.5" customHeight="1" thickBot="1">
      <c r="A27" s="1427" t="s">
        <v>32</v>
      </c>
      <c r="B27" s="1427"/>
      <c r="C27" s="870">
        <f>SUM(C7:C26)</f>
        <v>2544</v>
      </c>
      <c r="D27" s="870">
        <f t="shared" ref="D27:Q27" si="3">SUM(D7:D26)</f>
        <v>2192</v>
      </c>
      <c r="E27" s="870">
        <f t="shared" si="3"/>
        <v>2118</v>
      </c>
      <c r="F27" s="870">
        <f t="shared" si="3"/>
        <v>1882</v>
      </c>
      <c r="G27" s="870">
        <f t="shared" si="3"/>
        <v>2180</v>
      </c>
      <c r="H27" s="870">
        <f t="shared" si="3"/>
        <v>1677</v>
      </c>
      <c r="I27" s="870">
        <f t="shared" si="3"/>
        <v>1496</v>
      </c>
      <c r="J27" s="870">
        <f t="shared" si="3"/>
        <v>1207</v>
      </c>
      <c r="K27" s="870">
        <f t="shared" si="3"/>
        <v>142</v>
      </c>
      <c r="L27" s="870">
        <f t="shared" si="3"/>
        <v>142</v>
      </c>
      <c r="M27" s="870">
        <f t="shared" si="3"/>
        <v>53</v>
      </c>
      <c r="N27" s="870">
        <f t="shared" si="3"/>
        <v>74</v>
      </c>
      <c r="O27" s="870">
        <f t="shared" si="3"/>
        <v>8533</v>
      </c>
      <c r="P27" s="870">
        <f t="shared" si="3"/>
        <v>7174</v>
      </c>
      <c r="Q27" s="870">
        <f t="shared" si="3"/>
        <v>15707</v>
      </c>
      <c r="R27" s="1190" t="s">
        <v>169</v>
      </c>
      <c r="S27" s="1190"/>
      <c r="T27" s="133">
        <v>604</v>
      </c>
      <c r="U27" s="133">
        <v>374</v>
      </c>
      <c r="V27" s="133">
        <v>978</v>
      </c>
      <c r="W27" s="133">
        <v>617</v>
      </c>
      <c r="X27" s="133">
        <v>493</v>
      </c>
      <c r="Y27" s="133">
        <v>1110</v>
      </c>
      <c r="Z27" s="133">
        <v>717</v>
      </c>
      <c r="AA27" s="133">
        <v>633</v>
      </c>
      <c r="AB27" s="133">
        <v>1350</v>
      </c>
      <c r="AC27" s="133">
        <v>713</v>
      </c>
      <c r="AD27" s="133">
        <v>589</v>
      </c>
      <c r="AE27" s="133">
        <v>1302</v>
      </c>
      <c r="AF27" s="133">
        <v>5317</v>
      </c>
      <c r="AG27" s="133">
        <v>4648</v>
      </c>
      <c r="AH27" s="133">
        <v>9965</v>
      </c>
      <c r="AI27" s="133">
        <v>558</v>
      </c>
      <c r="AJ27" s="133">
        <v>434</v>
      </c>
      <c r="AK27" s="133">
        <v>992</v>
      </c>
    </row>
    <row r="28" spans="1:37" ht="36" customHeight="1" thickTop="1">
      <c r="A28" s="92"/>
      <c r="B28" s="92"/>
      <c r="C28" s="92"/>
      <c r="D28" s="92"/>
      <c r="E28" s="92"/>
      <c r="F28" s="92"/>
      <c r="G28" s="92"/>
      <c r="H28" s="92"/>
      <c r="I28" s="92"/>
      <c r="J28" s="92"/>
      <c r="K28" s="92"/>
      <c r="L28" s="92"/>
      <c r="M28" s="92"/>
      <c r="N28" s="187"/>
      <c r="O28" s="187"/>
      <c r="P28" s="187"/>
      <c r="Q28" s="191"/>
      <c r="S28" s="133" t="s">
        <v>305</v>
      </c>
    </row>
    <row r="29" spans="1:37" ht="36" customHeight="1">
      <c r="A29" s="92"/>
      <c r="B29" s="92"/>
      <c r="C29" s="92"/>
      <c r="D29" s="92"/>
      <c r="E29" s="92"/>
      <c r="F29" s="92"/>
      <c r="G29" s="92"/>
      <c r="H29" s="92"/>
      <c r="I29" s="92"/>
      <c r="J29" s="92"/>
      <c r="K29" s="92"/>
      <c r="L29" s="92"/>
      <c r="M29" s="92"/>
      <c r="N29" s="187"/>
      <c r="O29" s="187"/>
      <c r="P29" s="187"/>
    </row>
    <row r="30" spans="1:37" ht="36" customHeight="1">
      <c r="A30" s="92"/>
      <c r="B30" s="92"/>
      <c r="C30" s="92"/>
      <c r="D30" s="92"/>
      <c r="E30" s="92"/>
      <c r="F30" s="92"/>
      <c r="G30" s="92"/>
      <c r="H30" s="92"/>
      <c r="I30" s="92"/>
      <c r="J30" s="92"/>
      <c r="K30" s="92"/>
      <c r="L30" s="92"/>
      <c r="M30" s="92"/>
      <c r="N30" s="647"/>
      <c r="O30" s="647"/>
      <c r="P30" s="647"/>
    </row>
    <row r="31" spans="1:37" ht="36" customHeight="1">
      <c r="A31" s="92"/>
      <c r="B31" s="92"/>
      <c r="C31" s="92"/>
      <c r="D31" s="92"/>
      <c r="E31" s="92"/>
      <c r="F31" s="92"/>
      <c r="G31" s="92"/>
      <c r="H31" s="92"/>
      <c r="I31" s="92"/>
      <c r="J31" s="92"/>
      <c r="K31" s="92"/>
      <c r="L31" s="92"/>
      <c r="M31" s="92"/>
      <c r="N31" s="647"/>
      <c r="O31" s="647"/>
      <c r="P31" s="647"/>
    </row>
    <row r="32" spans="1:37" ht="36" customHeight="1">
      <c r="A32" s="92"/>
      <c r="B32" s="92"/>
      <c r="C32" s="92"/>
      <c r="D32" s="92"/>
      <c r="E32" s="92"/>
      <c r="F32" s="92"/>
      <c r="G32" s="92"/>
      <c r="H32" s="92"/>
      <c r="I32" s="92"/>
      <c r="J32" s="92"/>
      <c r="K32" s="92"/>
      <c r="L32" s="92"/>
      <c r="M32" s="92"/>
      <c r="N32" s="647"/>
      <c r="O32" s="647"/>
      <c r="P32" s="647"/>
    </row>
    <row r="33" spans="1:16" ht="36" customHeight="1">
      <c r="A33" s="92"/>
      <c r="B33" s="92"/>
      <c r="C33" s="92"/>
      <c r="D33" s="92"/>
      <c r="E33" s="92"/>
      <c r="F33" s="92"/>
      <c r="G33" s="92"/>
      <c r="H33" s="92"/>
      <c r="I33" s="92"/>
      <c r="J33" s="92"/>
      <c r="K33" s="92"/>
      <c r="L33" s="92"/>
      <c r="M33" s="92"/>
      <c r="N33" s="647"/>
      <c r="O33" s="647"/>
      <c r="P33" s="647"/>
    </row>
    <row r="34" spans="1:16" ht="36" customHeight="1">
      <c r="A34" s="92"/>
      <c r="B34" s="92"/>
      <c r="C34" s="92"/>
      <c r="D34" s="92"/>
      <c r="E34" s="92"/>
      <c r="F34" s="92"/>
      <c r="G34" s="92"/>
      <c r="H34" s="92"/>
      <c r="I34" s="92"/>
      <c r="J34" s="92"/>
      <c r="K34" s="92"/>
      <c r="L34" s="92"/>
      <c r="M34" s="92"/>
      <c r="N34" s="647"/>
      <c r="O34" s="647"/>
      <c r="P34" s="647"/>
    </row>
    <row r="35" spans="1:16" ht="36" customHeight="1">
      <c r="A35" s="92"/>
      <c r="B35" s="92"/>
      <c r="C35" s="92"/>
      <c r="D35" s="92"/>
      <c r="E35" s="92"/>
      <c r="F35" s="92"/>
      <c r="G35" s="92"/>
      <c r="H35" s="92"/>
      <c r="I35" s="92"/>
      <c r="J35" s="92"/>
      <c r="K35" s="92"/>
      <c r="L35" s="92"/>
      <c r="M35" s="92"/>
      <c r="N35" s="647"/>
      <c r="O35" s="647"/>
      <c r="P35" s="647"/>
    </row>
    <row r="36" spans="1:16" ht="36" customHeight="1">
      <c r="A36" s="92"/>
      <c r="B36" s="92"/>
      <c r="C36" s="92"/>
      <c r="D36" s="92"/>
      <c r="E36" s="92"/>
      <c r="F36" s="92"/>
      <c r="G36" s="92"/>
      <c r="H36" s="92"/>
      <c r="I36" s="92"/>
      <c r="J36" s="92"/>
      <c r="K36" s="92"/>
      <c r="L36" s="92"/>
      <c r="M36" s="92"/>
      <c r="N36" s="647"/>
      <c r="O36" s="647"/>
      <c r="P36" s="647"/>
    </row>
    <row r="37" spans="1:16" ht="36" customHeight="1">
      <c r="A37" s="92"/>
      <c r="B37" s="92"/>
      <c r="C37" s="92"/>
      <c r="D37" s="92"/>
      <c r="E37" s="92"/>
      <c r="F37" s="92"/>
      <c r="G37" s="92"/>
      <c r="H37" s="92"/>
      <c r="I37" s="92"/>
      <c r="J37" s="92"/>
      <c r="K37" s="92"/>
      <c r="L37" s="92"/>
      <c r="M37" s="92"/>
      <c r="N37" s="187"/>
      <c r="O37" s="187"/>
      <c r="P37" s="187"/>
    </row>
    <row r="38" spans="1:16" ht="13.5" hidden="1" customHeight="1" thickTop="1"/>
    <row r="39" spans="1:16" ht="40.5" hidden="1" customHeight="1"/>
    <row r="40" spans="1:16" ht="40.5" hidden="1" customHeight="1"/>
    <row r="41" spans="1:16" ht="40.5" hidden="1" customHeight="1"/>
    <row r="42" spans="1:16" ht="40.5" hidden="1" customHeight="1" thickBot="1"/>
    <row r="43" spans="1:16" ht="40.5" hidden="1" customHeight="1" thickTop="1"/>
    <row r="44" spans="1:16" ht="40.5" hidden="1" customHeight="1"/>
    <row r="45" spans="1:16" ht="40.5" hidden="1" customHeight="1"/>
    <row r="46" spans="1:16" ht="40.5" hidden="1" customHeight="1"/>
    <row r="47" spans="1:16" ht="40.5" hidden="1" customHeight="1"/>
    <row r="48" spans="1:16" ht="40.5" hidden="1" customHeight="1"/>
    <row r="49" ht="40.5" hidden="1" customHeight="1"/>
    <row r="50" ht="40.5" hidden="1" customHeight="1"/>
    <row r="51" ht="40.5" hidden="1" customHeight="1"/>
    <row r="52" ht="40.5" hidden="1" customHeight="1"/>
    <row r="53" ht="40.5" hidden="1" customHeight="1"/>
    <row r="54" ht="40.5" hidden="1" customHeight="1"/>
    <row r="55" ht="40.5" hidden="1" customHeight="1"/>
    <row r="56" ht="40.5" hidden="1" customHeight="1"/>
    <row r="57" ht="40.5" hidden="1" customHeight="1"/>
    <row r="58" ht="40.5" hidden="1" customHeight="1"/>
    <row r="59" ht="40.5" hidden="1" customHeight="1"/>
    <row r="60" ht="40.5" hidden="1" customHeight="1"/>
    <row r="61" ht="40.5" hidden="1" customHeight="1" thickBot="1"/>
    <row r="62" ht="40.5" hidden="1" customHeight="1" thickTop="1" thickBot="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sheetData>
  <mergeCells count="52">
    <mergeCell ref="A21:B21"/>
    <mergeCell ref="R21:S21"/>
    <mergeCell ref="A22:B22"/>
    <mergeCell ref="R22:S22"/>
    <mergeCell ref="A23:B23"/>
    <mergeCell ref="R23:S23"/>
    <mergeCell ref="A27:B27"/>
    <mergeCell ref="R27:S27"/>
    <mergeCell ref="A24:B24"/>
    <mergeCell ref="R24:S24"/>
    <mergeCell ref="A25:B25"/>
    <mergeCell ref="R25:S25"/>
    <mergeCell ref="A26:B26"/>
    <mergeCell ref="R26:S26"/>
    <mergeCell ref="A19:B19"/>
    <mergeCell ref="R19:S19"/>
    <mergeCell ref="A20:B20"/>
    <mergeCell ref="R20:S20"/>
    <mergeCell ref="A7:B7"/>
    <mergeCell ref="R7:S7"/>
    <mergeCell ref="A17:B17"/>
    <mergeCell ref="R17:S17"/>
    <mergeCell ref="A10:B10"/>
    <mergeCell ref="R10:S10"/>
    <mergeCell ref="A18:B18"/>
    <mergeCell ref="R18:S18"/>
    <mergeCell ref="M4:N4"/>
    <mergeCell ref="O4:Q4"/>
    <mergeCell ref="R9:S9"/>
    <mergeCell ref="A11:A16"/>
    <mergeCell ref="S11:S16"/>
    <mergeCell ref="C4:D4"/>
    <mergeCell ref="E4:F4"/>
    <mergeCell ref="G4:H4"/>
    <mergeCell ref="I4:J4"/>
    <mergeCell ref="K4:L4"/>
    <mergeCell ref="Q1:S1"/>
    <mergeCell ref="A1:C1"/>
    <mergeCell ref="A8:B8"/>
    <mergeCell ref="R8:S8"/>
    <mergeCell ref="A9:B9"/>
    <mergeCell ref="N1:O1"/>
    <mergeCell ref="A2:B6"/>
    <mergeCell ref="C2:Q2"/>
    <mergeCell ref="R2:S6"/>
    <mergeCell ref="C3:D3"/>
    <mergeCell ref="E3:F3"/>
    <mergeCell ref="G3:H3"/>
    <mergeCell ref="I3:J3"/>
    <mergeCell ref="K3:L3"/>
    <mergeCell ref="M3:N3"/>
    <mergeCell ref="O3:Q3"/>
  </mergeCells>
  <printOptions horizontalCentered="1"/>
  <pageMargins left="1" right="1" top="1" bottom="1" header="1" footer="1"/>
  <pageSetup paperSize="9" scale="80" firstPageNumber="68" orientation="landscape" useFirstPageNumber="1"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theme="9" tint="-0.499984740745262"/>
  </sheetPr>
  <dimension ref="A1:Y127"/>
  <sheetViews>
    <sheetView rightToLeft="1" view="pageBreakPreview" zoomScale="70" zoomScaleSheetLayoutView="70" workbookViewId="0">
      <selection activeCell="X16" sqref="X16"/>
    </sheetView>
  </sheetViews>
  <sheetFormatPr defaultRowHeight="12.75"/>
  <cols>
    <col min="1" max="1" width="4.42578125" style="133" customWidth="1"/>
    <col min="2" max="2" width="10.5703125" style="133" customWidth="1"/>
    <col min="3" max="5" width="6.7109375" style="133" customWidth="1"/>
    <col min="6" max="15" width="7.42578125" style="133" customWidth="1"/>
    <col min="16" max="16" width="8.5703125" style="133" customWidth="1"/>
    <col min="17" max="22" width="7.42578125" style="133" customWidth="1"/>
    <col min="23" max="23" width="8.42578125" style="133" customWidth="1"/>
    <col min="24" max="24" width="16.5703125" style="133" customWidth="1"/>
    <col min="25" max="25" width="5.140625" style="133" bestFit="1" customWidth="1"/>
    <col min="26" max="16384" width="9.140625" style="133"/>
  </cols>
  <sheetData>
    <row r="1" spans="1:25" ht="29.25" customHeight="1">
      <c r="A1" s="1253" t="s">
        <v>1251</v>
      </c>
      <c r="B1" s="1253"/>
      <c r="C1" s="1253"/>
      <c r="D1" s="1253"/>
      <c r="E1" s="1253"/>
      <c r="F1" s="1253"/>
      <c r="G1" s="1253"/>
      <c r="H1" s="1253"/>
      <c r="I1" s="1253"/>
      <c r="J1" s="1253"/>
      <c r="K1" s="1253"/>
      <c r="L1" s="1253"/>
      <c r="M1" s="1253"/>
      <c r="N1" s="1253"/>
      <c r="O1" s="1253"/>
      <c r="P1" s="1253"/>
      <c r="Q1" s="1253"/>
      <c r="R1" s="1253"/>
      <c r="S1" s="1253"/>
      <c r="T1" s="1253"/>
      <c r="U1" s="1253"/>
      <c r="V1" s="1253"/>
      <c r="W1" s="1253"/>
      <c r="X1" s="1253"/>
      <c r="Y1" s="1253"/>
    </row>
    <row r="2" spans="1:25" ht="27" customHeight="1">
      <c r="A2" s="1407" t="s">
        <v>759</v>
      </c>
      <c r="B2" s="1407"/>
      <c r="C2" s="1407"/>
      <c r="D2" s="1407"/>
      <c r="E2" s="1407"/>
      <c r="F2" s="1407"/>
      <c r="G2" s="1407"/>
      <c r="H2" s="1407"/>
      <c r="I2" s="1407"/>
      <c r="J2" s="1407"/>
      <c r="K2" s="1407"/>
      <c r="L2" s="1407"/>
      <c r="M2" s="1407"/>
      <c r="N2" s="1407"/>
      <c r="O2" s="1407"/>
      <c r="P2" s="1407"/>
      <c r="Q2" s="1407"/>
      <c r="R2" s="1407"/>
      <c r="S2" s="1407"/>
      <c r="T2" s="1407"/>
      <c r="U2" s="1407"/>
      <c r="V2" s="1407"/>
      <c r="W2" s="1407"/>
      <c r="X2" s="1407"/>
      <c r="Y2" s="1407"/>
    </row>
    <row r="3" spans="1:25" s="174" customFormat="1" ht="19.5" customHeight="1" thickBot="1">
      <c r="A3" s="1428" t="s">
        <v>1045</v>
      </c>
      <c r="B3" s="1428"/>
      <c r="C3" s="229"/>
      <c r="D3" s="229"/>
      <c r="E3" s="229"/>
      <c r="F3" s="229"/>
      <c r="G3" s="229"/>
      <c r="H3" s="229"/>
      <c r="I3" s="229"/>
      <c r="J3" s="229"/>
      <c r="K3" s="229"/>
      <c r="L3" s="229"/>
      <c r="M3" s="229"/>
      <c r="N3" s="229"/>
      <c r="O3" s="229"/>
      <c r="P3" s="229"/>
      <c r="Q3" s="229"/>
      <c r="R3" s="229"/>
      <c r="S3" s="229"/>
      <c r="T3" s="229"/>
      <c r="U3" s="229"/>
      <c r="V3" s="229"/>
      <c r="W3" s="229"/>
      <c r="X3" s="1429" t="s">
        <v>771</v>
      </c>
      <c r="Y3" s="1429"/>
    </row>
    <row r="4" spans="1:25" ht="22.5" customHeight="1" thickTop="1">
      <c r="A4" s="1397" t="s">
        <v>40</v>
      </c>
      <c r="B4" s="1397"/>
      <c r="C4" s="1420" t="s">
        <v>1252</v>
      </c>
      <c r="D4" s="1420"/>
      <c r="E4" s="1420"/>
      <c r="F4" s="1420"/>
      <c r="G4" s="1420"/>
      <c r="H4" s="1420"/>
      <c r="I4" s="1420"/>
      <c r="J4" s="1420"/>
      <c r="K4" s="1420"/>
      <c r="L4" s="1420"/>
      <c r="M4" s="1420"/>
      <c r="N4" s="1420"/>
      <c r="O4" s="1420"/>
      <c r="P4" s="1420"/>
      <c r="Q4" s="1420"/>
      <c r="R4" s="1420"/>
      <c r="S4" s="1420"/>
      <c r="T4" s="1420"/>
      <c r="U4" s="1420"/>
      <c r="V4" s="1420"/>
      <c r="W4" s="1420"/>
      <c r="X4" s="1430" t="s">
        <v>168</v>
      </c>
      <c r="Y4" s="1430"/>
    </row>
    <row r="5" spans="1:25" ht="27" customHeight="1">
      <c r="A5" s="1398"/>
      <c r="B5" s="1398"/>
      <c r="C5" s="1421" t="s">
        <v>542</v>
      </c>
      <c r="D5" s="1421"/>
      <c r="E5" s="1421"/>
      <c r="F5" s="1421" t="s">
        <v>543</v>
      </c>
      <c r="G5" s="1432"/>
      <c r="H5" s="1432"/>
      <c r="I5" s="1421" t="s">
        <v>544</v>
      </c>
      <c r="J5" s="1421"/>
      <c r="K5" s="1421"/>
      <c r="L5" s="1421" t="s">
        <v>545</v>
      </c>
      <c r="M5" s="1432"/>
      <c r="N5" s="1432"/>
      <c r="O5" s="1421" t="s">
        <v>584</v>
      </c>
      <c r="P5" s="1432"/>
      <c r="Q5" s="1432"/>
      <c r="R5" s="1421" t="s">
        <v>546</v>
      </c>
      <c r="S5" s="1432"/>
      <c r="T5" s="1432"/>
      <c r="U5" s="1421" t="s">
        <v>1343</v>
      </c>
      <c r="V5" s="1432"/>
      <c r="W5" s="1432"/>
      <c r="X5" s="1431"/>
      <c r="Y5" s="1431"/>
    </row>
    <row r="6" spans="1:25" ht="27" customHeight="1">
      <c r="A6" s="1398"/>
      <c r="B6" s="1398"/>
      <c r="C6" s="1424" t="s">
        <v>547</v>
      </c>
      <c r="D6" s="1424"/>
      <c r="E6" s="1424"/>
      <c r="F6" s="1424" t="s">
        <v>548</v>
      </c>
      <c r="G6" s="1424"/>
      <c r="H6" s="1424"/>
      <c r="I6" s="1165" t="s">
        <v>549</v>
      </c>
      <c r="J6" s="1165"/>
      <c r="K6" s="1165"/>
      <c r="L6" s="1165" t="s">
        <v>550</v>
      </c>
      <c r="M6" s="1165"/>
      <c r="N6" s="1165"/>
      <c r="O6" s="1165" t="s">
        <v>592</v>
      </c>
      <c r="P6" s="1165"/>
      <c r="Q6" s="1165"/>
      <c r="R6" s="1165" t="s">
        <v>551</v>
      </c>
      <c r="S6" s="1165"/>
      <c r="T6" s="1165"/>
      <c r="U6" s="1424" t="s">
        <v>169</v>
      </c>
      <c r="V6" s="1424"/>
      <c r="W6" s="1424"/>
      <c r="X6" s="1431"/>
      <c r="Y6" s="1431"/>
    </row>
    <row r="7" spans="1:25" ht="27" customHeight="1">
      <c r="A7" s="1398"/>
      <c r="B7" s="1398"/>
      <c r="C7" s="867" t="s">
        <v>33</v>
      </c>
      <c r="D7" s="867" t="s">
        <v>34</v>
      </c>
      <c r="E7" s="867" t="s">
        <v>35</v>
      </c>
      <c r="F7" s="867" t="s">
        <v>33</v>
      </c>
      <c r="G7" s="867" t="s">
        <v>34</v>
      </c>
      <c r="H7" s="867" t="s">
        <v>35</v>
      </c>
      <c r="I7" s="867" t="s">
        <v>33</v>
      </c>
      <c r="J7" s="867" t="s">
        <v>34</v>
      </c>
      <c r="K7" s="867" t="s">
        <v>35</v>
      </c>
      <c r="L7" s="867" t="s">
        <v>33</v>
      </c>
      <c r="M7" s="867" t="s">
        <v>34</v>
      </c>
      <c r="N7" s="867" t="s">
        <v>35</v>
      </c>
      <c r="O7" s="867" t="s">
        <v>33</v>
      </c>
      <c r="P7" s="867" t="s">
        <v>34</v>
      </c>
      <c r="Q7" s="867" t="s">
        <v>35</v>
      </c>
      <c r="R7" s="867" t="s">
        <v>33</v>
      </c>
      <c r="S7" s="867" t="s">
        <v>34</v>
      </c>
      <c r="T7" s="867" t="s">
        <v>35</v>
      </c>
      <c r="U7" s="867" t="s">
        <v>33</v>
      </c>
      <c r="V7" s="867" t="s">
        <v>34</v>
      </c>
      <c r="W7" s="867" t="s">
        <v>35</v>
      </c>
      <c r="X7" s="1431"/>
      <c r="Y7" s="1431"/>
    </row>
    <row r="8" spans="1:25" ht="27" customHeight="1" thickBot="1">
      <c r="A8" s="1398"/>
      <c r="B8" s="1398"/>
      <c r="C8" s="869" t="s">
        <v>173</v>
      </c>
      <c r="D8" s="869" t="s">
        <v>172</v>
      </c>
      <c r="E8" s="869" t="s">
        <v>169</v>
      </c>
      <c r="F8" s="869" t="s">
        <v>173</v>
      </c>
      <c r="G8" s="869" t="s">
        <v>172</v>
      </c>
      <c r="H8" s="869" t="s">
        <v>169</v>
      </c>
      <c r="I8" s="869" t="s">
        <v>173</v>
      </c>
      <c r="J8" s="869" t="s">
        <v>172</v>
      </c>
      <c r="K8" s="869" t="s">
        <v>169</v>
      </c>
      <c r="L8" s="869" t="s">
        <v>173</v>
      </c>
      <c r="M8" s="869" t="s">
        <v>172</v>
      </c>
      <c r="N8" s="869" t="s">
        <v>169</v>
      </c>
      <c r="O8" s="869" t="s">
        <v>173</v>
      </c>
      <c r="P8" s="869" t="s">
        <v>172</v>
      </c>
      <c r="Q8" s="869" t="s">
        <v>169</v>
      </c>
      <c r="R8" s="869" t="s">
        <v>173</v>
      </c>
      <c r="S8" s="869" t="s">
        <v>172</v>
      </c>
      <c r="T8" s="869" t="s">
        <v>169</v>
      </c>
      <c r="U8" s="869" t="s">
        <v>173</v>
      </c>
      <c r="V8" s="869" t="s">
        <v>172</v>
      </c>
      <c r="W8" s="869" t="s">
        <v>169</v>
      </c>
      <c r="X8" s="1431"/>
      <c r="Y8" s="1431"/>
    </row>
    <row r="9" spans="1:25" ht="21.75" customHeight="1">
      <c r="A9" s="1434" t="s">
        <v>52</v>
      </c>
      <c r="B9" s="1434"/>
      <c r="C9" s="520">
        <v>52</v>
      </c>
      <c r="D9" s="520">
        <v>32</v>
      </c>
      <c r="E9" s="520">
        <f>SUM(C9:D9)</f>
        <v>84</v>
      </c>
      <c r="F9" s="520">
        <v>43</v>
      </c>
      <c r="G9" s="520">
        <v>22</v>
      </c>
      <c r="H9" s="520">
        <f>SUM(F9:G9)</f>
        <v>65</v>
      </c>
      <c r="I9" s="520">
        <v>46</v>
      </c>
      <c r="J9" s="520">
        <v>26</v>
      </c>
      <c r="K9" s="520">
        <f>SUM(I9:J9)</f>
        <v>72</v>
      </c>
      <c r="L9" s="520">
        <v>68</v>
      </c>
      <c r="M9" s="520">
        <v>39</v>
      </c>
      <c r="N9" s="520">
        <f>SUM(L9:M9)</f>
        <v>107</v>
      </c>
      <c r="O9" s="520">
        <v>678</v>
      </c>
      <c r="P9" s="520">
        <v>556</v>
      </c>
      <c r="Q9" s="520">
        <f>SUM(O9:P9)</f>
        <v>1234</v>
      </c>
      <c r="R9" s="520">
        <v>72</v>
      </c>
      <c r="S9" s="520">
        <v>34</v>
      </c>
      <c r="T9" s="520">
        <f>SUM(R9:S9)</f>
        <v>106</v>
      </c>
      <c r="U9" s="520">
        <f>SUM(C9,F9,I9,L9,O9,R9)</f>
        <v>959</v>
      </c>
      <c r="V9" s="520">
        <f>SUM(D9,G9,J9,M9,P9,S9)</f>
        <v>709</v>
      </c>
      <c r="W9" s="520">
        <f>SUM(E9,H9,K9,N9,Q9,T9)</f>
        <v>1668</v>
      </c>
      <c r="X9" s="1433" t="s">
        <v>583</v>
      </c>
      <c r="Y9" s="1433"/>
    </row>
    <row r="10" spans="1:25" ht="21.75" customHeight="1">
      <c r="A10" s="1394" t="s">
        <v>53</v>
      </c>
      <c r="B10" s="1394"/>
      <c r="C10" s="96">
        <v>0</v>
      </c>
      <c r="D10" s="96">
        <v>0</v>
      </c>
      <c r="E10" s="96">
        <f t="shared" ref="E10:E29" si="0">SUM(C10:D10)</f>
        <v>0</v>
      </c>
      <c r="F10" s="96">
        <v>0</v>
      </c>
      <c r="G10" s="96">
        <v>0</v>
      </c>
      <c r="H10" s="96">
        <f t="shared" ref="H10:H29" si="1">SUM(F10:G10)</f>
        <v>0</v>
      </c>
      <c r="I10" s="96">
        <v>0</v>
      </c>
      <c r="J10" s="96">
        <v>0</v>
      </c>
      <c r="K10" s="96">
        <f t="shared" ref="K10:K29" si="2">SUM(I10:J10)</f>
        <v>0</v>
      </c>
      <c r="L10" s="96">
        <v>0</v>
      </c>
      <c r="M10" s="96">
        <v>0</v>
      </c>
      <c r="N10" s="96">
        <f t="shared" ref="N10:N29" si="3">SUM(L10:M10)</f>
        <v>0</v>
      </c>
      <c r="O10" s="96">
        <v>0</v>
      </c>
      <c r="P10" s="96">
        <v>0</v>
      </c>
      <c r="Q10" s="96">
        <f t="shared" ref="Q10:Q29" si="4">SUM(O10:P10)</f>
        <v>0</v>
      </c>
      <c r="R10" s="96">
        <v>0</v>
      </c>
      <c r="S10" s="96">
        <v>0</v>
      </c>
      <c r="T10" s="96">
        <f t="shared" ref="T10:T29" si="5">SUM(R10:S10)</f>
        <v>0</v>
      </c>
      <c r="U10" s="96">
        <f t="shared" ref="U10:U28" si="6">SUM(C10,F10,I10,L10,O10,R10)</f>
        <v>0</v>
      </c>
      <c r="V10" s="96">
        <f t="shared" ref="V10:V28" si="7">SUM(D10,G10,J10,M10,P10,S10)</f>
        <v>0</v>
      </c>
      <c r="W10" s="96">
        <f t="shared" ref="W10:W28" si="8">SUM(E10,H10,K10,N10,Q10,T10)</f>
        <v>0</v>
      </c>
      <c r="X10" s="1159" t="s">
        <v>284</v>
      </c>
      <c r="Y10" s="1159"/>
    </row>
    <row r="11" spans="1:25" ht="21.75" customHeight="1">
      <c r="A11" s="1394" t="s">
        <v>54</v>
      </c>
      <c r="B11" s="1394"/>
      <c r="C11" s="96">
        <v>21</v>
      </c>
      <c r="D11" s="96">
        <v>11</v>
      </c>
      <c r="E11" s="96">
        <f t="shared" si="0"/>
        <v>32</v>
      </c>
      <c r="F11" s="96">
        <v>25</v>
      </c>
      <c r="G11" s="96">
        <v>7</v>
      </c>
      <c r="H11" s="96">
        <f t="shared" si="1"/>
        <v>32</v>
      </c>
      <c r="I11" s="96">
        <v>28</v>
      </c>
      <c r="J11" s="96">
        <v>9</v>
      </c>
      <c r="K11" s="96">
        <f t="shared" si="2"/>
        <v>37</v>
      </c>
      <c r="L11" s="96">
        <v>50</v>
      </c>
      <c r="M11" s="96">
        <v>15</v>
      </c>
      <c r="N11" s="96">
        <f t="shared" si="3"/>
        <v>65</v>
      </c>
      <c r="O11" s="96">
        <v>237</v>
      </c>
      <c r="P11" s="96">
        <v>173</v>
      </c>
      <c r="Q11" s="96">
        <f t="shared" si="4"/>
        <v>410</v>
      </c>
      <c r="R11" s="96">
        <v>23</v>
      </c>
      <c r="S11" s="96">
        <v>7</v>
      </c>
      <c r="T11" s="96">
        <f t="shared" si="5"/>
        <v>30</v>
      </c>
      <c r="U11" s="96">
        <f t="shared" si="6"/>
        <v>384</v>
      </c>
      <c r="V11" s="96">
        <f t="shared" si="7"/>
        <v>222</v>
      </c>
      <c r="W11" s="96">
        <f t="shared" si="8"/>
        <v>606</v>
      </c>
      <c r="X11" s="1178" t="s">
        <v>175</v>
      </c>
      <c r="Y11" s="1178"/>
    </row>
    <row r="12" spans="1:25" ht="21.75" customHeight="1">
      <c r="A12" s="1394" t="s">
        <v>55</v>
      </c>
      <c r="B12" s="1394"/>
      <c r="C12" s="96">
        <v>6</v>
      </c>
      <c r="D12" s="96">
        <v>2</v>
      </c>
      <c r="E12" s="96">
        <f t="shared" si="0"/>
        <v>8</v>
      </c>
      <c r="F12" s="96">
        <v>5</v>
      </c>
      <c r="G12" s="96">
        <v>3</v>
      </c>
      <c r="H12" s="96">
        <f t="shared" si="1"/>
        <v>8</v>
      </c>
      <c r="I12" s="96">
        <v>6</v>
      </c>
      <c r="J12" s="96">
        <v>6</v>
      </c>
      <c r="K12" s="96">
        <f t="shared" si="2"/>
        <v>12</v>
      </c>
      <c r="L12" s="96">
        <v>24</v>
      </c>
      <c r="M12" s="96">
        <v>40</v>
      </c>
      <c r="N12" s="96">
        <f t="shared" si="3"/>
        <v>64</v>
      </c>
      <c r="O12" s="96">
        <v>175</v>
      </c>
      <c r="P12" s="96">
        <v>177</v>
      </c>
      <c r="Q12" s="96">
        <f t="shared" si="4"/>
        <v>352</v>
      </c>
      <c r="R12" s="96">
        <v>4</v>
      </c>
      <c r="S12" s="96">
        <v>7</v>
      </c>
      <c r="T12" s="96">
        <f t="shared" si="5"/>
        <v>11</v>
      </c>
      <c r="U12" s="96">
        <f t="shared" si="6"/>
        <v>220</v>
      </c>
      <c r="V12" s="96">
        <f t="shared" si="7"/>
        <v>235</v>
      </c>
      <c r="W12" s="96">
        <f t="shared" si="8"/>
        <v>455</v>
      </c>
      <c r="X12" s="1178" t="s">
        <v>676</v>
      </c>
      <c r="Y12" s="1178"/>
    </row>
    <row r="13" spans="1:25" ht="21.75" customHeight="1">
      <c r="A13" s="1189" t="s">
        <v>283</v>
      </c>
      <c r="B13" s="442" t="s">
        <v>270</v>
      </c>
      <c r="C13" s="96">
        <v>21</v>
      </c>
      <c r="D13" s="96">
        <v>17</v>
      </c>
      <c r="E13" s="96">
        <f t="shared" si="0"/>
        <v>38</v>
      </c>
      <c r="F13" s="96">
        <v>25</v>
      </c>
      <c r="G13" s="96">
        <v>31</v>
      </c>
      <c r="H13" s="96">
        <f t="shared" si="1"/>
        <v>56</v>
      </c>
      <c r="I13" s="96">
        <v>15</v>
      </c>
      <c r="J13" s="96">
        <v>3</v>
      </c>
      <c r="K13" s="96">
        <f t="shared" si="2"/>
        <v>18</v>
      </c>
      <c r="L13" s="96">
        <v>16</v>
      </c>
      <c r="M13" s="96">
        <v>11</v>
      </c>
      <c r="N13" s="96">
        <f t="shared" si="3"/>
        <v>27</v>
      </c>
      <c r="O13" s="96">
        <v>338</v>
      </c>
      <c r="P13" s="96">
        <v>217</v>
      </c>
      <c r="Q13" s="96">
        <f t="shared" si="4"/>
        <v>555</v>
      </c>
      <c r="R13" s="96">
        <v>38</v>
      </c>
      <c r="S13" s="96">
        <v>36</v>
      </c>
      <c r="T13" s="96">
        <f t="shared" si="5"/>
        <v>74</v>
      </c>
      <c r="U13" s="96">
        <f t="shared" si="6"/>
        <v>453</v>
      </c>
      <c r="V13" s="96">
        <f t="shared" si="7"/>
        <v>315</v>
      </c>
      <c r="W13" s="96">
        <f t="shared" si="8"/>
        <v>768</v>
      </c>
      <c r="X13" s="456" t="s">
        <v>288</v>
      </c>
      <c r="Y13" s="1220" t="s">
        <v>167</v>
      </c>
    </row>
    <row r="14" spans="1:25" ht="21.75" customHeight="1">
      <c r="A14" s="1189"/>
      <c r="B14" s="442" t="s">
        <v>271</v>
      </c>
      <c r="C14" s="96">
        <v>37</v>
      </c>
      <c r="D14" s="96">
        <v>16</v>
      </c>
      <c r="E14" s="96">
        <f t="shared" si="0"/>
        <v>53</v>
      </c>
      <c r="F14" s="96">
        <v>33</v>
      </c>
      <c r="G14" s="96">
        <v>20</v>
      </c>
      <c r="H14" s="96">
        <f t="shared" si="1"/>
        <v>53</v>
      </c>
      <c r="I14" s="96">
        <v>23</v>
      </c>
      <c r="J14" s="96">
        <v>25</v>
      </c>
      <c r="K14" s="96">
        <f t="shared" si="2"/>
        <v>48</v>
      </c>
      <c r="L14" s="96">
        <v>21</v>
      </c>
      <c r="M14" s="96">
        <v>16</v>
      </c>
      <c r="N14" s="96">
        <f t="shared" si="3"/>
        <v>37</v>
      </c>
      <c r="O14" s="96">
        <v>200</v>
      </c>
      <c r="P14" s="96">
        <v>101</v>
      </c>
      <c r="Q14" s="96">
        <f t="shared" si="4"/>
        <v>301</v>
      </c>
      <c r="R14" s="96">
        <v>9</v>
      </c>
      <c r="S14" s="96">
        <v>16</v>
      </c>
      <c r="T14" s="96">
        <f t="shared" si="5"/>
        <v>25</v>
      </c>
      <c r="U14" s="96">
        <f t="shared" si="6"/>
        <v>323</v>
      </c>
      <c r="V14" s="96">
        <f t="shared" si="7"/>
        <v>194</v>
      </c>
      <c r="W14" s="96">
        <f t="shared" si="8"/>
        <v>517</v>
      </c>
      <c r="X14" s="456" t="s">
        <v>289</v>
      </c>
      <c r="Y14" s="1220"/>
    </row>
    <row r="15" spans="1:25" ht="21.75" customHeight="1">
      <c r="A15" s="1189"/>
      <c r="B15" s="442" t="s">
        <v>272</v>
      </c>
      <c r="C15" s="96">
        <v>78</v>
      </c>
      <c r="D15" s="96">
        <v>27</v>
      </c>
      <c r="E15" s="96">
        <f t="shared" si="0"/>
        <v>105</v>
      </c>
      <c r="F15" s="96">
        <v>34</v>
      </c>
      <c r="G15" s="96">
        <v>22</v>
      </c>
      <c r="H15" s="96">
        <f t="shared" si="1"/>
        <v>56</v>
      </c>
      <c r="I15" s="96">
        <v>35</v>
      </c>
      <c r="J15" s="96">
        <v>26</v>
      </c>
      <c r="K15" s="96">
        <f t="shared" si="2"/>
        <v>61</v>
      </c>
      <c r="L15" s="96">
        <v>45</v>
      </c>
      <c r="M15" s="96">
        <v>21</v>
      </c>
      <c r="N15" s="96">
        <f t="shared" si="3"/>
        <v>66</v>
      </c>
      <c r="O15" s="96">
        <v>380</v>
      </c>
      <c r="P15" s="96">
        <v>212</v>
      </c>
      <c r="Q15" s="96">
        <f t="shared" si="4"/>
        <v>592</v>
      </c>
      <c r="R15" s="96">
        <v>53</v>
      </c>
      <c r="S15" s="96">
        <v>13</v>
      </c>
      <c r="T15" s="96">
        <f t="shared" si="5"/>
        <v>66</v>
      </c>
      <c r="U15" s="96">
        <f t="shared" si="6"/>
        <v>625</v>
      </c>
      <c r="V15" s="96">
        <f t="shared" si="7"/>
        <v>321</v>
      </c>
      <c r="W15" s="96">
        <f t="shared" si="8"/>
        <v>946</v>
      </c>
      <c r="X15" s="456" t="s">
        <v>290</v>
      </c>
      <c r="Y15" s="1220"/>
    </row>
    <row r="16" spans="1:25" ht="21.75" customHeight="1">
      <c r="A16" s="1189"/>
      <c r="B16" s="442" t="s">
        <v>267</v>
      </c>
      <c r="C16" s="96">
        <v>14</v>
      </c>
      <c r="D16" s="96">
        <v>2</v>
      </c>
      <c r="E16" s="96">
        <f t="shared" si="0"/>
        <v>16</v>
      </c>
      <c r="F16" s="96">
        <v>7</v>
      </c>
      <c r="G16" s="96">
        <v>6</v>
      </c>
      <c r="H16" s="96">
        <f t="shared" si="1"/>
        <v>13</v>
      </c>
      <c r="I16" s="96">
        <v>9</v>
      </c>
      <c r="J16" s="96">
        <v>4</v>
      </c>
      <c r="K16" s="96">
        <f t="shared" si="2"/>
        <v>13</v>
      </c>
      <c r="L16" s="96">
        <v>21</v>
      </c>
      <c r="M16" s="96">
        <v>13</v>
      </c>
      <c r="N16" s="96">
        <f t="shared" si="3"/>
        <v>34</v>
      </c>
      <c r="O16" s="96">
        <v>186</v>
      </c>
      <c r="P16" s="96">
        <v>113</v>
      </c>
      <c r="Q16" s="96">
        <f t="shared" si="4"/>
        <v>299</v>
      </c>
      <c r="R16" s="96">
        <v>7</v>
      </c>
      <c r="S16" s="96">
        <v>2</v>
      </c>
      <c r="T16" s="96">
        <f t="shared" si="5"/>
        <v>9</v>
      </c>
      <c r="U16" s="96">
        <f t="shared" si="6"/>
        <v>244</v>
      </c>
      <c r="V16" s="96">
        <f t="shared" si="7"/>
        <v>140</v>
      </c>
      <c r="W16" s="96">
        <f t="shared" si="8"/>
        <v>384</v>
      </c>
      <c r="X16" s="456" t="s">
        <v>291</v>
      </c>
      <c r="Y16" s="1220"/>
    </row>
    <row r="17" spans="1:25" ht="21.75" customHeight="1">
      <c r="A17" s="1189"/>
      <c r="B17" s="442" t="s">
        <v>268</v>
      </c>
      <c r="C17" s="96">
        <v>28</v>
      </c>
      <c r="D17" s="96">
        <v>21</v>
      </c>
      <c r="E17" s="96">
        <f t="shared" si="0"/>
        <v>49</v>
      </c>
      <c r="F17" s="96">
        <v>9</v>
      </c>
      <c r="G17" s="96">
        <v>5</v>
      </c>
      <c r="H17" s="96">
        <f t="shared" si="1"/>
        <v>14</v>
      </c>
      <c r="I17" s="96">
        <v>5</v>
      </c>
      <c r="J17" s="96">
        <v>9</v>
      </c>
      <c r="K17" s="96">
        <f t="shared" si="2"/>
        <v>14</v>
      </c>
      <c r="L17" s="96">
        <v>34</v>
      </c>
      <c r="M17" s="96">
        <v>14</v>
      </c>
      <c r="N17" s="96">
        <f t="shared" si="3"/>
        <v>48</v>
      </c>
      <c r="O17" s="96">
        <v>590</v>
      </c>
      <c r="P17" s="96">
        <v>369</v>
      </c>
      <c r="Q17" s="96">
        <f t="shared" si="4"/>
        <v>959</v>
      </c>
      <c r="R17" s="96">
        <v>31</v>
      </c>
      <c r="S17" s="96">
        <v>22</v>
      </c>
      <c r="T17" s="96">
        <f t="shared" si="5"/>
        <v>53</v>
      </c>
      <c r="U17" s="96">
        <f t="shared" si="6"/>
        <v>697</v>
      </c>
      <c r="V17" s="96">
        <f t="shared" si="7"/>
        <v>440</v>
      </c>
      <c r="W17" s="96">
        <f t="shared" si="8"/>
        <v>1137</v>
      </c>
      <c r="X17" s="456" t="s">
        <v>292</v>
      </c>
      <c r="Y17" s="1220"/>
    </row>
    <row r="18" spans="1:25" ht="21.75" customHeight="1">
      <c r="A18" s="1189"/>
      <c r="B18" s="918" t="s">
        <v>269</v>
      </c>
      <c r="C18" s="96">
        <v>17</v>
      </c>
      <c r="D18" s="96">
        <v>10</v>
      </c>
      <c r="E18" s="96">
        <f t="shared" si="0"/>
        <v>27</v>
      </c>
      <c r="F18" s="96">
        <v>23</v>
      </c>
      <c r="G18" s="96">
        <v>9</v>
      </c>
      <c r="H18" s="96">
        <f t="shared" si="1"/>
        <v>32</v>
      </c>
      <c r="I18" s="96">
        <v>20</v>
      </c>
      <c r="J18" s="96">
        <v>7</v>
      </c>
      <c r="K18" s="96">
        <f t="shared" si="2"/>
        <v>27</v>
      </c>
      <c r="L18" s="96">
        <v>36</v>
      </c>
      <c r="M18" s="96">
        <v>9</v>
      </c>
      <c r="N18" s="96">
        <f t="shared" si="3"/>
        <v>45</v>
      </c>
      <c r="O18" s="96">
        <v>274</v>
      </c>
      <c r="P18" s="96">
        <v>158</v>
      </c>
      <c r="Q18" s="96">
        <f t="shared" si="4"/>
        <v>432</v>
      </c>
      <c r="R18" s="96">
        <v>42</v>
      </c>
      <c r="S18" s="96">
        <v>12</v>
      </c>
      <c r="T18" s="96">
        <f t="shared" si="5"/>
        <v>54</v>
      </c>
      <c r="U18" s="96">
        <f t="shared" si="6"/>
        <v>412</v>
      </c>
      <c r="V18" s="96">
        <f t="shared" si="7"/>
        <v>205</v>
      </c>
      <c r="W18" s="96">
        <f t="shared" si="8"/>
        <v>617</v>
      </c>
      <c r="X18" s="456" t="s">
        <v>293</v>
      </c>
      <c r="Y18" s="1220"/>
    </row>
    <row r="19" spans="1:25" ht="21.75" customHeight="1">
      <c r="A19" s="1394" t="s">
        <v>63</v>
      </c>
      <c r="B19" s="1394"/>
      <c r="C19" s="96">
        <v>4</v>
      </c>
      <c r="D19" s="96">
        <v>6</v>
      </c>
      <c r="E19" s="96">
        <f t="shared" si="0"/>
        <v>10</v>
      </c>
      <c r="F19" s="96">
        <v>80</v>
      </c>
      <c r="G19" s="96">
        <v>116</v>
      </c>
      <c r="H19" s="96">
        <f t="shared" si="1"/>
        <v>196</v>
      </c>
      <c r="I19" s="96">
        <v>77</v>
      </c>
      <c r="J19" s="96">
        <v>121</v>
      </c>
      <c r="K19" s="96">
        <f t="shared" si="2"/>
        <v>198</v>
      </c>
      <c r="L19" s="96">
        <v>25</v>
      </c>
      <c r="M19" s="96">
        <v>75</v>
      </c>
      <c r="N19" s="96">
        <f t="shared" si="3"/>
        <v>100</v>
      </c>
      <c r="O19" s="96">
        <v>123</v>
      </c>
      <c r="P19" s="96">
        <v>192</v>
      </c>
      <c r="Q19" s="96">
        <f t="shared" si="4"/>
        <v>315</v>
      </c>
      <c r="R19" s="96">
        <v>12</v>
      </c>
      <c r="S19" s="96">
        <v>16</v>
      </c>
      <c r="T19" s="96">
        <f t="shared" si="5"/>
        <v>28</v>
      </c>
      <c r="U19" s="96">
        <f t="shared" si="6"/>
        <v>321</v>
      </c>
      <c r="V19" s="96">
        <f t="shared" si="7"/>
        <v>526</v>
      </c>
      <c r="W19" s="96">
        <f t="shared" si="8"/>
        <v>847</v>
      </c>
      <c r="X19" s="1178" t="s">
        <v>281</v>
      </c>
      <c r="Y19" s="1178"/>
    </row>
    <row r="20" spans="1:25" ht="21.75" customHeight="1">
      <c r="A20" s="1394" t="s">
        <v>64</v>
      </c>
      <c r="B20" s="1394"/>
      <c r="C20" s="96">
        <v>54</v>
      </c>
      <c r="D20" s="96">
        <v>45</v>
      </c>
      <c r="E20" s="96">
        <f t="shared" si="0"/>
        <v>99</v>
      </c>
      <c r="F20" s="96">
        <v>33</v>
      </c>
      <c r="G20" s="96">
        <v>31</v>
      </c>
      <c r="H20" s="96">
        <f t="shared" si="1"/>
        <v>64</v>
      </c>
      <c r="I20" s="96">
        <v>31</v>
      </c>
      <c r="J20" s="96">
        <v>24</v>
      </c>
      <c r="K20" s="96">
        <f t="shared" si="2"/>
        <v>55</v>
      </c>
      <c r="L20" s="96">
        <v>54</v>
      </c>
      <c r="M20" s="96">
        <v>60</v>
      </c>
      <c r="N20" s="96">
        <f t="shared" si="3"/>
        <v>114</v>
      </c>
      <c r="O20" s="96">
        <v>312</v>
      </c>
      <c r="P20" s="96">
        <v>369</v>
      </c>
      <c r="Q20" s="96">
        <f t="shared" si="4"/>
        <v>681</v>
      </c>
      <c r="R20" s="96">
        <v>31</v>
      </c>
      <c r="S20" s="96">
        <v>44</v>
      </c>
      <c r="T20" s="96">
        <f t="shared" si="5"/>
        <v>75</v>
      </c>
      <c r="U20" s="96">
        <f t="shared" si="6"/>
        <v>515</v>
      </c>
      <c r="V20" s="96">
        <f t="shared" si="7"/>
        <v>573</v>
      </c>
      <c r="W20" s="96">
        <f t="shared" si="8"/>
        <v>1088</v>
      </c>
      <c r="X20" s="1178" t="s">
        <v>177</v>
      </c>
      <c r="Y20" s="1178"/>
    </row>
    <row r="21" spans="1:25" ht="21.75" customHeight="1">
      <c r="A21" s="1394" t="s">
        <v>111</v>
      </c>
      <c r="B21" s="1394"/>
      <c r="C21" s="96">
        <v>22</v>
      </c>
      <c r="D21" s="96">
        <v>16</v>
      </c>
      <c r="E21" s="96">
        <f t="shared" si="0"/>
        <v>38</v>
      </c>
      <c r="F21" s="96">
        <v>13</v>
      </c>
      <c r="G21" s="96">
        <v>14</v>
      </c>
      <c r="H21" s="96">
        <f t="shared" si="1"/>
        <v>27</v>
      </c>
      <c r="I21" s="96">
        <v>15</v>
      </c>
      <c r="J21" s="96">
        <v>12</v>
      </c>
      <c r="K21" s="96">
        <f t="shared" si="2"/>
        <v>27</v>
      </c>
      <c r="L21" s="96">
        <v>33</v>
      </c>
      <c r="M21" s="96">
        <v>19</v>
      </c>
      <c r="N21" s="96">
        <f t="shared" si="3"/>
        <v>52</v>
      </c>
      <c r="O21" s="96">
        <v>616</v>
      </c>
      <c r="P21" s="96">
        <v>667</v>
      </c>
      <c r="Q21" s="96">
        <f t="shared" si="4"/>
        <v>1283</v>
      </c>
      <c r="R21" s="96">
        <v>13</v>
      </c>
      <c r="S21" s="96">
        <v>17</v>
      </c>
      <c r="T21" s="96">
        <f t="shared" si="5"/>
        <v>30</v>
      </c>
      <c r="U21" s="96">
        <f t="shared" si="6"/>
        <v>712</v>
      </c>
      <c r="V21" s="96">
        <f t="shared" si="7"/>
        <v>745</v>
      </c>
      <c r="W21" s="96">
        <f t="shared" si="8"/>
        <v>1457</v>
      </c>
      <c r="X21" s="1178" t="s">
        <v>178</v>
      </c>
      <c r="Y21" s="1178"/>
    </row>
    <row r="22" spans="1:25" ht="21.75" customHeight="1">
      <c r="A22" s="1394" t="s">
        <v>112</v>
      </c>
      <c r="B22" s="1394"/>
      <c r="C22" s="96">
        <v>36</v>
      </c>
      <c r="D22" s="96">
        <v>33</v>
      </c>
      <c r="E22" s="96">
        <f t="shared" si="0"/>
        <v>69</v>
      </c>
      <c r="F22" s="96">
        <v>67</v>
      </c>
      <c r="G22" s="96">
        <v>26</v>
      </c>
      <c r="H22" s="96">
        <f t="shared" si="1"/>
        <v>93</v>
      </c>
      <c r="I22" s="96">
        <v>42</v>
      </c>
      <c r="J22" s="96">
        <v>27</v>
      </c>
      <c r="K22" s="96">
        <f t="shared" si="2"/>
        <v>69</v>
      </c>
      <c r="L22" s="96">
        <v>44</v>
      </c>
      <c r="M22" s="96">
        <v>35</v>
      </c>
      <c r="N22" s="96">
        <f t="shared" si="3"/>
        <v>79</v>
      </c>
      <c r="O22" s="96">
        <v>422</v>
      </c>
      <c r="P22" s="96">
        <v>677</v>
      </c>
      <c r="Q22" s="96">
        <f t="shared" si="4"/>
        <v>1099</v>
      </c>
      <c r="R22" s="96">
        <v>29</v>
      </c>
      <c r="S22" s="96">
        <v>41</v>
      </c>
      <c r="T22" s="96">
        <f t="shared" si="5"/>
        <v>70</v>
      </c>
      <c r="U22" s="96">
        <f t="shared" si="6"/>
        <v>640</v>
      </c>
      <c r="V22" s="96">
        <f t="shared" si="7"/>
        <v>839</v>
      </c>
      <c r="W22" s="96">
        <f t="shared" si="8"/>
        <v>1479</v>
      </c>
      <c r="X22" s="1178" t="s">
        <v>285</v>
      </c>
      <c r="Y22" s="1178"/>
    </row>
    <row r="23" spans="1:25" ht="21.75" customHeight="1">
      <c r="A23" s="1394" t="s">
        <v>133</v>
      </c>
      <c r="B23" s="1394"/>
      <c r="C23" s="96">
        <v>14</v>
      </c>
      <c r="D23" s="96">
        <v>22</v>
      </c>
      <c r="E23" s="96">
        <f t="shared" si="0"/>
        <v>36</v>
      </c>
      <c r="F23" s="96">
        <v>10</v>
      </c>
      <c r="G23" s="96">
        <v>12</v>
      </c>
      <c r="H23" s="96">
        <f t="shared" si="1"/>
        <v>22</v>
      </c>
      <c r="I23" s="96">
        <v>9</v>
      </c>
      <c r="J23" s="96">
        <v>34</v>
      </c>
      <c r="K23" s="96">
        <f t="shared" si="2"/>
        <v>43</v>
      </c>
      <c r="L23" s="96">
        <v>10</v>
      </c>
      <c r="M23" s="96">
        <v>10</v>
      </c>
      <c r="N23" s="96">
        <f t="shared" si="3"/>
        <v>20</v>
      </c>
      <c r="O23" s="96">
        <v>97</v>
      </c>
      <c r="P23" s="96">
        <v>161</v>
      </c>
      <c r="Q23" s="96">
        <f t="shared" si="4"/>
        <v>258</v>
      </c>
      <c r="R23" s="96">
        <v>14</v>
      </c>
      <c r="S23" s="96">
        <v>31</v>
      </c>
      <c r="T23" s="96">
        <f t="shared" si="5"/>
        <v>45</v>
      </c>
      <c r="U23" s="96">
        <f t="shared" si="6"/>
        <v>154</v>
      </c>
      <c r="V23" s="96">
        <f t="shared" si="7"/>
        <v>270</v>
      </c>
      <c r="W23" s="96">
        <f t="shared" si="8"/>
        <v>424</v>
      </c>
      <c r="X23" s="1178" t="s">
        <v>853</v>
      </c>
      <c r="Y23" s="1178"/>
    </row>
    <row r="24" spans="1:25" ht="21.75" customHeight="1">
      <c r="A24" s="1394" t="s">
        <v>68</v>
      </c>
      <c r="B24" s="1394"/>
      <c r="C24" s="96">
        <v>19</v>
      </c>
      <c r="D24" s="96">
        <v>8</v>
      </c>
      <c r="E24" s="96">
        <f t="shared" si="0"/>
        <v>27</v>
      </c>
      <c r="F24" s="96">
        <v>8</v>
      </c>
      <c r="G24" s="96">
        <v>13</v>
      </c>
      <c r="H24" s="96">
        <f t="shared" si="1"/>
        <v>21</v>
      </c>
      <c r="I24" s="96">
        <v>12</v>
      </c>
      <c r="J24" s="96">
        <v>4</v>
      </c>
      <c r="K24" s="96">
        <f t="shared" si="2"/>
        <v>16</v>
      </c>
      <c r="L24" s="96">
        <v>11</v>
      </c>
      <c r="M24" s="96">
        <v>1</v>
      </c>
      <c r="N24" s="96">
        <f t="shared" si="3"/>
        <v>12</v>
      </c>
      <c r="O24" s="96">
        <v>145</v>
      </c>
      <c r="P24" s="96">
        <v>93</v>
      </c>
      <c r="Q24" s="96">
        <f t="shared" si="4"/>
        <v>238</v>
      </c>
      <c r="R24" s="96">
        <v>9</v>
      </c>
      <c r="S24" s="96">
        <v>2</v>
      </c>
      <c r="T24" s="96">
        <f t="shared" si="5"/>
        <v>11</v>
      </c>
      <c r="U24" s="96">
        <f t="shared" si="6"/>
        <v>204</v>
      </c>
      <c r="V24" s="96">
        <f t="shared" si="7"/>
        <v>121</v>
      </c>
      <c r="W24" s="96">
        <f t="shared" si="8"/>
        <v>325</v>
      </c>
      <c r="X24" s="1178" t="s">
        <v>287</v>
      </c>
      <c r="Y24" s="1178"/>
    </row>
    <row r="25" spans="1:25" ht="21.75" customHeight="1">
      <c r="A25" s="1394" t="s">
        <v>69</v>
      </c>
      <c r="B25" s="1394"/>
      <c r="C25" s="96">
        <v>37</v>
      </c>
      <c r="D25" s="96">
        <v>14</v>
      </c>
      <c r="E25" s="96">
        <f t="shared" si="0"/>
        <v>51</v>
      </c>
      <c r="F25" s="96">
        <v>76</v>
      </c>
      <c r="G25" s="96">
        <v>23</v>
      </c>
      <c r="H25" s="96">
        <f t="shared" si="1"/>
        <v>99</v>
      </c>
      <c r="I25" s="96">
        <v>152</v>
      </c>
      <c r="J25" s="96">
        <v>135</v>
      </c>
      <c r="K25" s="96">
        <f t="shared" si="2"/>
        <v>287</v>
      </c>
      <c r="L25" s="96">
        <v>6</v>
      </c>
      <c r="M25" s="96">
        <v>11</v>
      </c>
      <c r="N25" s="96">
        <f t="shared" si="3"/>
        <v>17</v>
      </c>
      <c r="O25" s="96">
        <v>22</v>
      </c>
      <c r="P25" s="96">
        <v>32</v>
      </c>
      <c r="Q25" s="96">
        <f t="shared" si="4"/>
        <v>54</v>
      </c>
      <c r="R25" s="96">
        <v>13</v>
      </c>
      <c r="S25" s="96">
        <v>13</v>
      </c>
      <c r="T25" s="96">
        <f t="shared" si="5"/>
        <v>26</v>
      </c>
      <c r="U25" s="96">
        <f t="shared" si="6"/>
        <v>306</v>
      </c>
      <c r="V25" s="96">
        <f t="shared" si="7"/>
        <v>228</v>
      </c>
      <c r="W25" s="96">
        <f t="shared" si="8"/>
        <v>534</v>
      </c>
      <c r="X25" s="1178" t="s">
        <v>182</v>
      </c>
      <c r="Y25" s="1178"/>
    </row>
    <row r="26" spans="1:25" ht="21.75" customHeight="1">
      <c r="A26" s="1394" t="s">
        <v>70</v>
      </c>
      <c r="B26" s="1394"/>
      <c r="C26" s="96">
        <v>46</v>
      </c>
      <c r="D26" s="96">
        <v>38</v>
      </c>
      <c r="E26" s="96">
        <f t="shared" si="0"/>
        <v>84</v>
      </c>
      <c r="F26" s="96">
        <v>53</v>
      </c>
      <c r="G26" s="96">
        <v>65</v>
      </c>
      <c r="H26" s="96">
        <f t="shared" si="1"/>
        <v>118</v>
      </c>
      <c r="I26" s="96">
        <v>103</v>
      </c>
      <c r="J26" s="96">
        <v>92</v>
      </c>
      <c r="K26" s="96">
        <f t="shared" si="2"/>
        <v>195</v>
      </c>
      <c r="L26" s="96">
        <v>133</v>
      </c>
      <c r="M26" s="96">
        <v>148</v>
      </c>
      <c r="N26" s="96">
        <f t="shared" si="3"/>
        <v>281</v>
      </c>
      <c r="O26" s="96">
        <v>0</v>
      </c>
      <c r="P26" s="96">
        <v>0</v>
      </c>
      <c r="Q26" s="96">
        <f t="shared" si="4"/>
        <v>0</v>
      </c>
      <c r="R26" s="96">
        <v>50</v>
      </c>
      <c r="S26" s="96">
        <v>41</v>
      </c>
      <c r="T26" s="96">
        <f t="shared" si="5"/>
        <v>91</v>
      </c>
      <c r="U26" s="96">
        <f t="shared" si="6"/>
        <v>385</v>
      </c>
      <c r="V26" s="96">
        <f t="shared" si="7"/>
        <v>384</v>
      </c>
      <c r="W26" s="96">
        <f t="shared" si="8"/>
        <v>769</v>
      </c>
      <c r="X26" s="1178" t="s">
        <v>183</v>
      </c>
      <c r="Y26" s="1178"/>
    </row>
    <row r="27" spans="1:25" ht="21.75" customHeight="1">
      <c r="A27" s="1394" t="s">
        <v>71</v>
      </c>
      <c r="B27" s="1394"/>
      <c r="C27" s="96">
        <v>40</v>
      </c>
      <c r="D27" s="96">
        <v>41</v>
      </c>
      <c r="E27" s="96">
        <f t="shared" si="0"/>
        <v>81</v>
      </c>
      <c r="F27" s="96">
        <v>53</v>
      </c>
      <c r="G27" s="96">
        <v>54</v>
      </c>
      <c r="H27" s="96">
        <f t="shared" si="1"/>
        <v>107</v>
      </c>
      <c r="I27" s="96">
        <v>63</v>
      </c>
      <c r="J27" s="96">
        <v>55</v>
      </c>
      <c r="K27" s="96">
        <f t="shared" si="2"/>
        <v>118</v>
      </c>
      <c r="L27" s="96">
        <v>44</v>
      </c>
      <c r="M27" s="96">
        <v>41</v>
      </c>
      <c r="N27" s="96">
        <f t="shared" si="3"/>
        <v>85</v>
      </c>
      <c r="O27" s="96">
        <v>139</v>
      </c>
      <c r="P27" s="96">
        <v>115</v>
      </c>
      <c r="Q27" s="96">
        <f t="shared" si="4"/>
        <v>254</v>
      </c>
      <c r="R27" s="96">
        <v>90</v>
      </c>
      <c r="S27" s="96">
        <v>60</v>
      </c>
      <c r="T27" s="96">
        <f t="shared" si="5"/>
        <v>150</v>
      </c>
      <c r="U27" s="96">
        <f t="shared" si="6"/>
        <v>429</v>
      </c>
      <c r="V27" s="96">
        <f t="shared" si="7"/>
        <v>366</v>
      </c>
      <c r="W27" s="96">
        <f t="shared" si="8"/>
        <v>795</v>
      </c>
      <c r="X27" s="1178" t="s">
        <v>671</v>
      </c>
      <c r="Y27" s="1178"/>
    </row>
    <row r="28" spans="1:25" ht="21.75" customHeight="1" thickBot="1">
      <c r="A28" s="1435" t="s">
        <v>72</v>
      </c>
      <c r="B28" s="1435"/>
      <c r="C28" s="861">
        <v>58</v>
      </c>
      <c r="D28" s="861">
        <v>13</v>
      </c>
      <c r="E28" s="861">
        <f t="shared" si="0"/>
        <v>71</v>
      </c>
      <c r="F28" s="861">
        <v>20</v>
      </c>
      <c r="G28" s="861">
        <v>14</v>
      </c>
      <c r="H28" s="861">
        <f t="shared" si="1"/>
        <v>34</v>
      </c>
      <c r="I28" s="861">
        <v>26</v>
      </c>
      <c r="J28" s="861">
        <v>14</v>
      </c>
      <c r="K28" s="861">
        <f t="shared" si="2"/>
        <v>40</v>
      </c>
      <c r="L28" s="861">
        <v>38</v>
      </c>
      <c r="M28" s="861">
        <v>11</v>
      </c>
      <c r="N28" s="861">
        <f t="shared" si="3"/>
        <v>49</v>
      </c>
      <c r="O28" s="861">
        <v>390</v>
      </c>
      <c r="P28" s="861">
        <v>269</v>
      </c>
      <c r="Q28" s="861">
        <f t="shared" si="4"/>
        <v>659</v>
      </c>
      <c r="R28" s="861">
        <v>18</v>
      </c>
      <c r="S28" s="861">
        <v>20</v>
      </c>
      <c r="T28" s="861">
        <f t="shared" si="5"/>
        <v>38</v>
      </c>
      <c r="U28" s="861">
        <f t="shared" si="6"/>
        <v>550</v>
      </c>
      <c r="V28" s="861">
        <f t="shared" si="7"/>
        <v>341</v>
      </c>
      <c r="W28" s="861">
        <f t="shared" si="8"/>
        <v>891</v>
      </c>
      <c r="X28" s="1267" t="s">
        <v>327</v>
      </c>
      <c r="Y28" s="1267"/>
    </row>
    <row r="29" spans="1:25" ht="21.75" customHeight="1" thickBot="1">
      <c r="A29" s="1436" t="s">
        <v>32</v>
      </c>
      <c r="B29" s="1436"/>
      <c r="C29" s="859">
        <f>SUM(C9:C28)</f>
        <v>604</v>
      </c>
      <c r="D29" s="859">
        <f t="shared" ref="D29:S29" si="9">SUM(D9:D28)</f>
        <v>374</v>
      </c>
      <c r="E29" s="859">
        <f t="shared" si="0"/>
        <v>978</v>
      </c>
      <c r="F29" s="859">
        <f t="shared" si="9"/>
        <v>617</v>
      </c>
      <c r="G29" s="859">
        <f t="shared" si="9"/>
        <v>493</v>
      </c>
      <c r="H29" s="859">
        <f t="shared" si="1"/>
        <v>1110</v>
      </c>
      <c r="I29" s="859">
        <f t="shared" si="9"/>
        <v>717</v>
      </c>
      <c r="J29" s="859">
        <f t="shared" si="9"/>
        <v>633</v>
      </c>
      <c r="K29" s="859">
        <f t="shared" si="2"/>
        <v>1350</v>
      </c>
      <c r="L29" s="859">
        <f t="shared" si="9"/>
        <v>713</v>
      </c>
      <c r="M29" s="859">
        <f t="shared" si="9"/>
        <v>589</v>
      </c>
      <c r="N29" s="859">
        <f t="shared" si="3"/>
        <v>1302</v>
      </c>
      <c r="O29" s="859">
        <f t="shared" si="9"/>
        <v>5324</v>
      </c>
      <c r="P29" s="859">
        <f t="shared" si="9"/>
        <v>4651</v>
      </c>
      <c r="Q29" s="859">
        <f t="shared" si="4"/>
        <v>9975</v>
      </c>
      <c r="R29" s="859">
        <f t="shared" si="9"/>
        <v>558</v>
      </c>
      <c r="S29" s="859">
        <f t="shared" si="9"/>
        <v>434</v>
      </c>
      <c r="T29" s="859">
        <f t="shared" si="5"/>
        <v>992</v>
      </c>
      <c r="U29" s="859">
        <f t="shared" ref="U29" si="10">SUM(C29,F29,I29,L29,O29,R29)</f>
        <v>8533</v>
      </c>
      <c r="V29" s="859">
        <f t="shared" ref="V29" si="11">SUM(D29,G29,J29,M29,P29,S29)</f>
        <v>7174</v>
      </c>
      <c r="W29" s="859">
        <f t="shared" ref="W29" si="12">SUM(U29:V29)</f>
        <v>15707</v>
      </c>
      <c r="X29" s="1260" t="s">
        <v>169</v>
      </c>
      <c r="Y29" s="1260"/>
    </row>
    <row r="30" spans="1:25" ht="21.75" customHeight="1" thickTop="1">
      <c r="A30" s="653"/>
      <c r="B30" s="653"/>
      <c r="C30" s="651"/>
      <c r="D30" s="651"/>
      <c r="E30" s="651"/>
      <c r="F30" s="651"/>
      <c r="G30" s="651"/>
      <c r="H30" s="651"/>
      <c r="I30" s="651"/>
      <c r="J30" s="651"/>
      <c r="K30" s="651"/>
      <c r="L30" s="651"/>
      <c r="M30" s="651"/>
      <c r="N30" s="651"/>
      <c r="O30" s="651"/>
      <c r="P30" s="651"/>
      <c r="Q30" s="651"/>
      <c r="R30" s="651"/>
      <c r="S30" s="651"/>
      <c r="T30" s="651"/>
      <c r="U30" s="301"/>
      <c r="V30" s="301"/>
      <c r="W30" s="301"/>
      <c r="X30" s="646"/>
      <c r="Y30" s="646"/>
    </row>
    <row r="31" spans="1:25" ht="21.75" customHeight="1">
      <c r="A31" s="653"/>
      <c r="B31" s="653"/>
      <c r="C31" s="651"/>
      <c r="D31" s="651"/>
      <c r="E31" s="651"/>
      <c r="F31" s="651"/>
      <c r="G31" s="651"/>
      <c r="H31" s="651"/>
      <c r="I31" s="651"/>
      <c r="J31" s="651"/>
      <c r="K31" s="651"/>
      <c r="L31" s="651"/>
      <c r="M31" s="651"/>
      <c r="N31" s="651"/>
      <c r="O31" s="651"/>
      <c r="P31" s="651"/>
      <c r="Q31" s="651"/>
      <c r="R31" s="651"/>
      <c r="S31" s="651"/>
      <c r="T31" s="651"/>
      <c r="U31" s="301"/>
      <c r="V31" s="301"/>
      <c r="W31" s="301"/>
      <c r="X31" s="646"/>
      <c r="Y31" s="646"/>
    </row>
    <row r="32" spans="1:25" ht="21.75" customHeight="1">
      <c r="A32" s="653"/>
      <c r="B32" s="653"/>
      <c r="C32" s="651"/>
      <c r="D32" s="651"/>
      <c r="E32" s="651"/>
      <c r="F32" s="651"/>
      <c r="G32" s="651"/>
      <c r="H32" s="651"/>
      <c r="I32" s="651"/>
      <c r="J32" s="651"/>
      <c r="K32" s="651"/>
      <c r="L32" s="651"/>
      <c r="M32" s="651"/>
      <c r="N32" s="651"/>
      <c r="O32" s="651"/>
      <c r="P32" s="651"/>
      <c r="Q32" s="651"/>
      <c r="R32" s="651"/>
      <c r="S32" s="651"/>
      <c r="T32" s="651"/>
      <c r="U32" s="301"/>
      <c r="V32" s="301"/>
      <c r="W32" s="301"/>
      <c r="X32" s="646"/>
      <c r="Y32" s="646"/>
    </row>
    <row r="33" spans="1:25" ht="21.75" customHeight="1">
      <c r="A33" s="653"/>
      <c r="B33" s="653"/>
      <c r="C33" s="651"/>
      <c r="D33" s="651"/>
      <c r="E33" s="651"/>
      <c r="F33" s="651"/>
      <c r="G33" s="651"/>
      <c r="H33" s="651"/>
      <c r="I33" s="651"/>
      <c r="J33" s="651"/>
      <c r="K33" s="651"/>
      <c r="L33" s="651"/>
      <c r="M33" s="651"/>
      <c r="N33" s="651"/>
      <c r="O33" s="651"/>
      <c r="P33" s="651"/>
      <c r="Q33" s="651"/>
      <c r="R33" s="651"/>
      <c r="S33" s="651"/>
      <c r="T33" s="651"/>
      <c r="U33" s="301"/>
      <c r="V33" s="301"/>
      <c r="W33" s="301"/>
      <c r="X33" s="646"/>
      <c r="Y33" s="646"/>
    </row>
    <row r="34" spans="1:25" ht="21.75" customHeight="1">
      <c r="A34" s="653"/>
      <c r="B34" s="653"/>
      <c r="C34" s="651"/>
      <c r="D34" s="651"/>
      <c r="E34" s="651"/>
      <c r="F34" s="651"/>
      <c r="G34" s="651"/>
      <c r="H34" s="651"/>
      <c r="I34" s="651"/>
      <c r="J34" s="651"/>
      <c r="K34" s="651"/>
      <c r="L34" s="651"/>
      <c r="M34" s="651"/>
      <c r="N34" s="651"/>
      <c r="O34" s="651"/>
      <c r="P34" s="651"/>
      <c r="Q34" s="651"/>
      <c r="R34" s="651"/>
      <c r="S34" s="651"/>
      <c r="T34" s="651"/>
      <c r="U34" s="301"/>
      <c r="V34" s="301"/>
      <c r="W34" s="301"/>
      <c r="X34" s="646"/>
      <c r="Y34" s="646"/>
    </row>
    <row r="35" spans="1:25" ht="21.75" customHeight="1">
      <c r="A35" s="653"/>
      <c r="B35" s="653"/>
      <c r="C35" s="651"/>
      <c r="D35" s="651"/>
      <c r="E35" s="651"/>
      <c r="F35" s="651"/>
      <c r="G35" s="651"/>
      <c r="H35" s="651"/>
      <c r="I35" s="651"/>
      <c r="J35" s="651"/>
      <c r="K35" s="651"/>
      <c r="L35" s="651"/>
      <c r="M35" s="651"/>
      <c r="N35" s="651"/>
      <c r="O35" s="651"/>
      <c r="P35" s="651"/>
      <c r="Q35" s="651"/>
      <c r="R35" s="651"/>
      <c r="S35" s="651"/>
      <c r="T35" s="651"/>
      <c r="U35" s="301"/>
      <c r="V35" s="301"/>
      <c r="W35" s="301"/>
      <c r="X35" s="646"/>
      <c r="Y35" s="646"/>
    </row>
    <row r="36" spans="1:25" ht="21.75" customHeight="1">
      <c r="A36" s="653"/>
      <c r="B36" s="653"/>
      <c r="C36" s="651"/>
      <c r="D36" s="651"/>
      <c r="E36" s="651"/>
      <c r="F36" s="651"/>
      <c r="G36" s="651"/>
      <c r="H36" s="651"/>
      <c r="I36" s="651"/>
      <c r="J36" s="651"/>
      <c r="K36" s="651"/>
      <c r="L36" s="651"/>
      <c r="M36" s="651"/>
      <c r="N36" s="651"/>
      <c r="O36" s="651"/>
      <c r="P36" s="651"/>
      <c r="Q36" s="651"/>
      <c r="R36" s="651"/>
      <c r="S36" s="651"/>
      <c r="T36" s="651"/>
      <c r="U36" s="301"/>
      <c r="V36" s="301"/>
      <c r="W36" s="301"/>
      <c r="X36" s="646"/>
      <c r="Y36" s="646"/>
    </row>
    <row r="124" spans="3:18">
      <c r="C124" s="140"/>
      <c r="D124" s="140"/>
      <c r="E124" s="140"/>
      <c r="F124" s="140"/>
      <c r="G124" s="140"/>
      <c r="H124" s="140"/>
      <c r="I124" s="140"/>
      <c r="J124" s="140"/>
      <c r="K124" s="140"/>
      <c r="L124" s="140"/>
      <c r="M124" s="140"/>
      <c r="N124" s="140"/>
      <c r="O124" s="140"/>
      <c r="P124" s="140"/>
      <c r="Q124" s="140"/>
      <c r="R124" s="140"/>
    </row>
    <row r="125" spans="3:18">
      <c r="C125" s="140"/>
      <c r="D125" s="140"/>
      <c r="E125" s="140"/>
      <c r="F125" s="140"/>
      <c r="G125" s="140"/>
      <c r="H125" s="140"/>
      <c r="I125" s="140"/>
      <c r="J125" s="140"/>
      <c r="K125" s="140"/>
      <c r="L125" s="140"/>
      <c r="M125" s="140"/>
      <c r="N125" s="140"/>
      <c r="O125" s="140"/>
      <c r="P125" s="140"/>
      <c r="Q125" s="140"/>
      <c r="R125" s="140"/>
    </row>
    <row r="126" spans="3:18">
      <c r="C126" s="140"/>
      <c r="D126" s="140"/>
      <c r="E126" s="140"/>
      <c r="F126" s="140"/>
      <c r="G126" s="140"/>
      <c r="H126" s="140"/>
      <c r="I126" s="140"/>
      <c r="J126" s="140"/>
      <c r="K126" s="140"/>
      <c r="L126" s="140"/>
      <c r="M126" s="140"/>
      <c r="N126" s="140"/>
      <c r="O126" s="140"/>
      <c r="P126" s="140"/>
      <c r="Q126" s="140"/>
      <c r="R126" s="140"/>
    </row>
    <row r="127" spans="3:18">
      <c r="C127" s="140"/>
      <c r="D127" s="140"/>
      <c r="E127" s="140"/>
      <c r="F127" s="140"/>
      <c r="G127" s="140"/>
      <c r="H127" s="140"/>
      <c r="I127" s="140"/>
      <c r="J127" s="140"/>
      <c r="K127" s="140"/>
      <c r="L127" s="140"/>
      <c r="M127" s="140"/>
      <c r="N127" s="140"/>
      <c r="O127" s="140"/>
      <c r="P127" s="140"/>
      <c r="Q127" s="140"/>
      <c r="R127" s="140"/>
    </row>
  </sheetData>
  <mergeCells count="53">
    <mergeCell ref="O5:Q5"/>
    <mergeCell ref="O6:Q6"/>
    <mergeCell ref="A28:B28"/>
    <mergeCell ref="X28:Y28"/>
    <mergeCell ref="A29:B29"/>
    <mergeCell ref="X29:Y29"/>
    <mergeCell ref="A25:B25"/>
    <mergeCell ref="X25:Y25"/>
    <mergeCell ref="A26:B26"/>
    <mergeCell ref="X26:Y26"/>
    <mergeCell ref="A27:B27"/>
    <mergeCell ref="X27:Y27"/>
    <mergeCell ref="A22:B22"/>
    <mergeCell ref="X22:Y22"/>
    <mergeCell ref="A23:B23"/>
    <mergeCell ref="X23:Y23"/>
    <mergeCell ref="A24:B24"/>
    <mergeCell ref="X24:Y24"/>
    <mergeCell ref="A19:B19"/>
    <mergeCell ref="X19:Y19"/>
    <mergeCell ref="A20:B20"/>
    <mergeCell ref="X20:Y20"/>
    <mergeCell ref="A21:B21"/>
    <mergeCell ref="X21:Y21"/>
    <mergeCell ref="A11:B11"/>
    <mergeCell ref="X11:Y11"/>
    <mergeCell ref="A12:B12"/>
    <mergeCell ref="X12:Y12"/>
    <mergeCell ref="A13:A18"/>
    <mergeCell ref="Y13:Y18"/>
    <mergeCell ref="L6:N6"/>
    <mergeCell ref="R6:T6"/>
    <mergeCell ref="U6:W6"/>
    <mergeCell ref="A10:B10"/>
    <mergeCell ref="X10:Y10"/>
    <mergeCell ref="X9:Y9"/>
    <mergeCell ref="A9:B9"/>
    <mergeCell ref="A1:Y1"/>
    <mergeCell ref="A2:Y2"/>
    <mergeCell ref="A3:B3"/>
    <mergeCell ref="X3:Y3"/>
    <mergeCell ref="A4:B8"/>
    <mergeCell ref="C4:W4"/>
    <mergeCell ref="X4:Y8"/>
    <mergeCell ref="C5:E5"/>
    <mergeCell ref="F5:H5"/>
    <mergeCell ref="I5:K5"/>
    <mergeCell ref="L5:N5"/>
    <mergeCell ref="R5:T5"/>
    <mergeCell ref="U5:W5"/>
    <mergeCell ref="C6:E6"/>
    <mergeCell ref="F6:H6"/>
    <mergeCell ref="I6:K6"/>
  </mergeCells>
  <printOptions horizontalCentered="1"/>
  <pageMargins left="0.39370078740157499" right="0.39370078740157499" top="0.78740157480314998" bottom="0.39370078740157499" header="0.78740157480314998" footer="0.31496062992126"/>
  <pageSetup paperSize="9" scale="70" firstPageNumber="69" orientation="landscape" useFirstPageNumber="1"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92D050"/>
  </sheetPr>
  <dimension ref="A2:J27"/>
  <sheetViews>
    <sheetView rightToLeft="1" view="pageBreakPreview" zoomScale="90" zoomScaleNormal="75" zoomScaleSheetLayoutView="90" workbookViewId="0">
      <selection activeCell="Q5" sqref="Q5"/>
    </sheetView>
  </sheetViews>
  <sheetFormatPr defaultRowHeight="12.75"/>
  <cols>
    <col min="1" max="1" width="16.28515625" style="82" customWidth="1"/>
    <col min="2" max="7" width="10.7109375" style="82" customWidth="1"/>
    <col min="8" max="8" width="20.7109375" style="82" customWidth="1"/>
    <col min="9" max="9" width="7.85546875" style="82" customWidth="1"/>
    <col min="10" max="10" width="13" style="82" customWidth="1"/>
    <col min="11" max="11" width="3.5703125" style="82" customWidth="1"/>
    <col min="12" max="16384" width="9.140625" style="82"/>
  </cols>
  <sheetData>
    <row r="2" spans="1:10" ht="42.75" customHeight="1"/>
    <row r="3" spans="1:10" ht="47.25" customHeight="1">
      <c r="A3" s="1139" t="s">
        <v>1331</v>
      </c>
      <c r="B3" s="1139"/>
      <c r="C3" s="1139"/>
      <c r="D3" s="1139"/>
      <c r="E3" s="1139"/>
      <c r="F3" s="1139"/>
      <c r="G3" s="1139"/>
      <c r="H3" s="1139"/>
    </row>
    <row r="4" spans="1:10" ht="41.25" customHeight="1">
      <c r="A4" s="1139" t="s">
        <v>971</v>
      </c>
      <c r="B4" s="1139"/>
      <c r="C4" s="1139"/>
      <c r="D4" s="1139"/>
      <c r="E4" s="1139"/>
      <c r="F4" s="1139"/>
      <c r="G4" s="1139"/>
      <c r="H4" s="1139"/>
    </row>
    <row r="5" spans="1:10" ht="24.75" customHeight="1" thickBot="1">
      <c r="A5" s="587" t="s">
        <v>981</v>
      </c>
      <c r="B5" s="587"/>
      <c r="C5" s="587"/>
      <c r="D5" s="587"/>
      <c r="H5" s="335" t="s">
        <v>982</v>
      </c>
    </row>
    <row r="6" spans="1:10" ht="16.5" thickTop="1">
      <c r="A6" s="1140" t="s">
        <v>664</v>
      </c>
      <c r="B6" s="1140" t="s">
        <v>674</v>
      </c>
      <c r="C6" s="1140"/>
      <c r="D6" s="1146"/>
      <c r="E6" s="1140" t="s">
        <v>675</v>
      </c>
      <c r="F6" s="1140"/>
      <c r="G6" s="1140"/>
      <c r="H6" s="1118" t="s">
        <v>168</v>
      </c>
    </row>
    <row r="7" spans="1:10" ht="18.75" customHeight="1">
      <c r="A7" s="1141"/>
      <c r="B7" s="1147" t="s">
        <v>972</v>
      </c>
      <c r="C7" s="1147"/>
      <c r="D7" s="1148"/>
      <c r="E7" s="1149" t="s">
        <v>973</v>
      </c>
      <c r="F7" s="1147"/>
      <c r="G7" s="1147"/>
      <c r="H7" s="1119"/>
    </row>
    <row r="8" spans="1:10" ht="21" customHeight="1">
      <c r="A8" s="1141"/>
      <c r="B8" s="603" t="s">
        <v>127</v>
      </c>
      <c r="C8" s="604" t="s">
        <v>34</v>
      </c>
      <c r="D8" s="924" t="s">
        <v>32</v>
      </c>
      <c r="E8" s="603" t="s">
        <v>127</v>
      </c>
      <c r="F8" s="604" t="s">
        <v>34</v>
      </c>
      <c r="G8" s="604" t="s">
        <v>32</v>
      </c>
      <c r="H8" s="1119"/>
    </row>
    <row r="9" spans="1:10" ht="24" customHeight="1" thickBot="1">
      <c r="A9" s="1143"/>
      <c r="B9" s="967" t="s">
        <v>173</v>
      </c>
      <c r="C9" s="967" t="s">
        <v>172</v>
      </c>
      <c r="D9" s="925" t="s">
        <v>169</v>
      </c>
      <c r="E9" s="967" t="s">
        <v>173</v>
      </c>
      <c r="F9" s="967" t="s">
        <v>172</v>
      </c>
      <c r="G9" s="967" t="s">
        <v>169</v>
      </c>
      <c r="H9" s="1144"/>
      <c r="J9" s="82" t="s">
        <v>983</v>
      </c>
    </row>
    <row r="10" spans="1:10" ht="24" hidden="1" customHeight="1">
      <c r="A10" s="593" t="s">
        <v>165</v>
      </c>
      <c r="B10" s="605"/>
      <c r="C10" s="605"/>
      <c r="D10" s="926"/>
      <c r="E10" s="588"/>
      <c r="F10" s="588"/>
      <c r="G10" s="595"/>
      <c r="H10" s="596" t="s">
        <v>666</v>
      </c>
    </row>
    <row r="11" spans="1:10" ht="18.75" customHeight="1" thickTop="1">
      <c r="A11" s="597" t="s">
        <v>52</v>
      </c>
      <c r="B11" s="965">
        <v>85</v>
      </c>
      <c r="C11" s="966">
        <v>83</v>
      </c>
      <c r="D11" s="927">
        <v>84</v>
      </c>
      <c r="E11" s="965">
        <v>99</v>
      </c>
      <c r="F11" s="966">
        <v>93</v>
      </c>
      <c r="G11" s="965">
        <v>96</v>
      </c>
      <c r="H11" s="606" t="s">
        <v>666</v>
      </c>
    </row>
    <row r="12" spans="1:10" ht="18.75" customHeight="1">
      <c r="A12" s="598" t="s">
        <v>53</v>
      </c>
      <c r="B12" s="965">
        <v>93</v>
      </c>
      <c r="C12" s="965">
        <v>91</v>
      </c>
      <c r="D12" s="927">
        <v>92</v>
      </c>
      <c r="E12" s="965">
        <v>128</v>
      </c>
      <c r="F12" s="965">
        <v>124</v>
      </c>
      <c r="G12" s="965">
        <v>126</v>
      </c>
      <c r="H12" s="607" t="s">
        <v>668</v>
      </c>
    </row>
    <row r="13" spans="1:10" ht="18.75" customHeight="1">
      <c r="A13" s="598" t="s">
        <v>296</v>
      </c>
      <c r="B13" s="965">
        <v>90</v>
      </c>
      <c r="C13" s="965">
        <v>88</v>
      </c>
      <c r="D13" s="927">
        <v>89</v>
      </c>
      <c r="E13" s="965">
        <v>100</v>
      </c>
      <c r="F13" s="965">
        <v>95</v>
      </c>
      <c r="G13" s="965">
        <v>97</v>
      </c>
      <c r="H13" s="607" t="s">
        <v>676</v>
      </c>
    </row>
    <row r="14" spans="1:10" ht="23.25" customHeight="1">
      <c r="A14" s="598" t="s">
        <v>54</v>
      </c>
      <c r="B14" s="965">
        <v>94</v>
      </c>
      <c r="C14" s="965">
        <v>92</v>
      </c>
      <c r="D14" s="927">
        <v>93</v>
      </c>
      <c r="E14" s="965">
        <v>108</v>
      </c>
      <c r="F14" s="965">
        <v>103</v>
      </c>
      <c r="G14" s="965">
        <v>105</v>
      </c>
      <c r="H14" s="607" t="s">
        <v>175</v>
      </c>
    </row>
    <row r="15" spans="1:10" ht="24.75" customHeight="1">
      <c r="A15" s="598" t="s">
        <v>56</v>
      </c>
      <c r="B15" s="965">
        <v>94</v>
      </c>
      <c r="C15" s="965">
        <v>92</v>
      </c>
      <c r="D15" s="927">
        <v>93</v>
      </c>
      <c r="E15" s="965">
        <v>104</v>
      </c>
      <c r="F15" s="965">
        <v>100</v>
      </c>
      <c r="G15" s="965">
        <v>102</v>
      </c>
      <c r="H15" s="607" t="s">
        <v>167</v>
      </c>
    </row>
    <row r="16" spans="1:10" ht="24.75" customHeight="1">
      <c r="A16" s="598" t="s">
        <v>63</v>
      </c>
      <c r="B16" s="965">
        <v>91</v>
      </c>
      <c r="C16" s="965">
        <v>89</v>
      </c>
      <c r="D16" s="927">
        <v>90</v>
      </c>
      <c r="E16" s="965">
        <v>106</v>
      </c>
      <c r="F16" s="965">
        <v>103</v>
      </c>
      <c r="G16" s="965">
        <v>104</v>
      </c>
      <c r="H16" s="607" t="s">
        <v>667</v>
      </c>
    </row>
    <row r="17" spans="1:8" ht="24.75" customHeight="1">
      <c r="A17" s="598" t="s">
        <v>64</v>
      </c>
      <c r="B17" s="965">
        <v>87</v>
      </c>
      <c r="C17" s="965">
        <v>85</v>
      </c>
      <c r="D17" s="927">
        <v>86</v>
      </c>
      <c r="E17" s="965">
        <v>104</v>
      </c>
      <c r="F17" s="965">
        <v>100</v>
      </c>
      <c r="G17" s="965">
        <v>102</v>
      </c>
      <c r="H17" s="607" t="s">
        <v>177</v>
      </c>
    </row>
    <row r="18" spans="1:8" ht="24.75" customHeight="1">
      <c r="A18" s="598" t="s">
        <v>65</v>
      </c>
      <c r="B18" s="965">
        <v>93</v>
      </c>
      <c r="C18" s="965">
        <v>91</v>
      </c>
      <c r="D18" s="927">
        <v>92</v>
      </c>
      <c r="E18" s="965">
        <v>108</v>
      </c>
      <c r="F18" s="965">
        <v>104</v>
      </c>
      <c r="G18" s="965">
        <v>106</v>
      </c>
      <c r="H18" s="607" t="s">
        <v>178</v>
      </c>
    </row>
    <row r="19" spans="1:8" ht="24.75" customHeight="1">
      <c r="A19" s="598" t="s">
        <v>66</v>
      </c>
      <c r="B19" s="965">
        <v>91</v>
      </c>
      <c r="C19" s="965">
        <v>89</v>
      </c>
      <c r="D19" s="927">
        <v>90</v>
      </c>
      <c r="E19" s="965">
        <v>106</v>
      </c>
      <c r="F19" s="965">
        <v>102</v>
      </c>
      <c r="G19" s="965">
        <v>104</v>
      </c>
      <c r="H19" s="607" t="s">
        <v>669</v>
      </c>
    </row>
    <row r="20" spans="1:8" ht="24.75" customHeight="1">
      <c r="A20" s="599" t="s">
        <v>133</v>
      </c>
      <c r="B20" s="965">
        <v>90</v>
      </c>
      <c r="C20" s="965">
        <v>88</v>
      </c>
      <c r="D20" s="927">
        <v>89</v>
      </c>
      <c r="E20" s="965">
        <v>101</v>
      </c>
      <c r="F20" s="965">
        <v>98</v>
      </c>
      <c r="G20" s="965">
        <v>99</v>
      </c>
      <c r="H20" s="608" t="s">
        <v>670</v>
      </c>
    </row>
    <row r="21" spans="1:8" ht="24.75" customHeight="1">
      <c r="A21" s="598" t="s">
        <v>68</v>
      </c>
      <c r="B21" s="965">
        <v>91</v>
      </c>
      <c r="C21" s="965">
        <v>89</v>
      </c>
      <c r="D21" s="927">
        <v>90</v>
      </c>
      <c r="E21" s="965">
        <v>109</v>
      </c>
      <c r="F21" s="965">
        <v>102</v>
      </c>
      <c r="G21" s="965">
        <v>105</v>
      </c>
      <c r="H21" s="607" t="s">
        <v>181</v>
      </c>
    </row>
    <row r="22" spans="1:8" ht="24.75" customHeight="1">
      <c r="A22" s="598" t="s">
        <v>69</v>
      </c>
      <c r="B22" s="965">
        <v>90</v>
      </c>
      <c r="C22" s="965">
        <v>90</v>
      </c>
      <c r="D22" s="927">
        <v>90</v>
      </c>
      <c r="E22" s="965">
        <v>106</v>
      </c>
      <c r="F22" s="965">
        <v>103</v>
      </c>
      <c r="G22" s="965">
        <v>104</v>
      </c>
      <c r="H22" s="607" t="s">
        <v>182</v>
      </c>
    </row>
    <row r="23" spans="1:8" ht="24.75" customHeight="1">
      <c r="A23" s="598" t="s">
        <v>298</v>
      </c>
      <c r="B23" s="965">
        <v>89</v>
      </c>
      <c r="C23" s="965">
        <v>87</v>
      </c>
      <c r="D23" s="927">
        <v>88</v>
      </c>
      <c r="E23" s="965">
        <v>108</v>
      </c>
      <c r="F23" s="965">
        <v>103</v>
      </c>
      <c r="G23" s="965">
        <v>106</v>
      </c>
      <c r="H23" s="607" t="s">
        <v>183</v>
      </c>
    </row>
    <row r="24" spans="1:8" ht="21.75" customHeight="1">
      <c r="A24" s="598" t="s">
        <v>71</v>
      </c>
      <c r="B24" s="965">
        <v>92</v>
      </c>
      <c r="C24" s="965">
        <v>90</v>
      </c>
      <c r="D24" s="927">
        <v>91</v>
      </c>
      <c r="E24" s="965">
        <v>104</v>
      </c>
      <c r="F24" s="965">
        <v>103</v>
      </c>
      <c r="G24" s="965">
        <v>104</v>
      </c>
      <c r="H24" s="607" t="s">
        <v>671</v>
      </c>
    </row>
    <row r="25" spans="1:8" ht="24.75" customHeight="1" thickBot="1">
      <c r="A25" s="609" t="s">
        <v>72</v>
      </c>
      <c r="B25" s="610">
        <v>91</v>
      </c>
      <c r="C25" s="610">
        <v>91</v>
      </c>
      <c r="D25" s="928">
        <v>91</v>
      </c>
      <c r="E25" s="610">
        <v>104</v>
      </c>
      <c r="F25" s="610">
        <v>102</v>
      </c>
      <c r="G25" s="610">
        <v>103</v>
      </c>
      <c r="H25" s="611" t="s">
        <v>672</v>
      </c>
    </row>
    <row r="26" spans="1:8" ht="19.5" customHeight="1" thickTop="1" thickBot="1">
      <c r="A26" s="601" t="s">
        <v>32</v>
      </c>
      <c r="B26" s="612">
        <v>91</v>
      </c>
      <c r="C26" s="612">
        <v>89</v>
      </c>
      <c r="D26" s="929">
        <v>90</v>
      </c>
      <c r="E26" s="602">
        <v>105</v>
      </c>
      <c r="F26" s="602">
        <v>101</v>
      </c>
      <c r="G26" s="602">
        <v>103</v>
      </c>
      <c r="H26" s="613" t="s">
        <v>169</v>
      </c>
    </row>
    <row r="27" spans="1:8" ht="13.5" thickTop="1"/>
  </sheetData>
  <mergeCells count="8">
    <mergeCell ref="A3:H3"/>
    <mergeCell ref="A4:H4"/>
    <mergeCell ref="A6:A9"/>
    <mergeCell ref="B6:D6"/>
    <mergeCell ref="E6:G6"/>
    <mergeCell ref="H6:H9"/>
    <mergeCell ref="B7:D7"/>
    <mergeCell ref="E7:G7"/>
  </mergeCells>
  <printOptions horizontalCentered="1"/>
  <pageMargins left="0.23622047244094491" right="0.23622047244094491" top="0.98425196850393704" bottom="0.98425196850393704" header="0.98425196850393704" footer="0.98425196850393704"/>
  <pageSetup paperSize="9" scale="85" firstPageNumber="29" fitToWidth="0" fitToHeight="0" orientation="portrait" useFirstPageNumber="1"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theme="9" tint="-0.499984740745262"/>
  </sheetPr>
  <dimension ref="A1:AB117"/>
  <sheetViews>
    <sheetView rightToLeft="1" view="pageBreakPreview" zoomScale="75" zoomScaleNormal="75" zoomScaleSheetLayoutView="75" workbookViewId="0">
      <selection activeCell="X16" sqref="X16"/>
    </sheetView>
  </sheetViews>
  <sheetFormatPr defaultRowHeight="12.75"/>
  <cols>
    <col min="1" max="1" width="4.85546875" style="82" customWidth="1"/>
    <col min="2" max="2" width="11.85546875" style="82" customWidth="1"/>
    <col min="3" max="14" width="7.140625" style="82" customWidth="1"/>
    <col min="15" max="17" width="7.7109375" style="82" customWidth="1"/>
    <col min="18" max="18" width="16.5703125" style="82" customWidth="1"/>
    <col min="19" max="19" width="8.5703125" style="82" customWidth="1"/>
    <col min="20" max="16384" width="9.140625" style="82"/>
  </cols>
  <sheetData>
    <row r="1" spans="1:28" ht="14.25" customHeight="1">
      <c r="A1" s="1205" t="s">
        <v>1253</v>
      </c>
      <c r="B1" s="1205"/>
      <c r="C1" s="1205"/>
      <c r="D1" s="1205"/>
      <c r="E1" s="1205"/>
      <c r="F1" s="1205"/>
      <c r="G1" s="1205"/>
      <c r="H1" s="1205"/>
      <c r="I1" s="1205"/>
      <c r="J1" s="1205"/>
      <c r="K1" s="1205"/>
      <c r="L1" s="1205"/>
      <c r="M1" s="1205"/>
      <c r="N1" s="1205"/>
      <c r="O1" s="1205"/>
      <c r="P1" s="1205"/>
      <c r="Q1" s="1205"/>
      <c r="R1" s="1205"/>
      <c r="S1" s="1205"/>
      <c r="T1" s="81"/>
      <c r="U1" s="81"/>
      <c r="V1" s="81"/>
      <c r="W1" s="81"/>
      <c r="X1" s="81"/>
      <c r="Y1" s="81"/>
      <c r="Z1" s="81"/>
      <c r="AA1" s="81"/>
      <c r="AB1" s="81"/>
    </row>
    <row r="2" spans="1:28" ht="19.5" customHeight="1">
      <c r="A2" s="1205"/>
      <c r="B2" s="1205"/>
      <c r="C2" s="1205"/>
      <c r="D2" s="1205"/>
      <c r="E2" s="1205"/>
      <c r="F2" s="1205"/>
      <c r="G2" s="1205"/>
      <c r="H2" s="1205"/>
      <c r="I2" s="1205"/>
      <c r="J2" s="1205"/>
      <c r="K2" s="1205"/>
      <c r="L2" s="1205"/>
      <c r="M2" s="1205"/>
      <c r="N2" s="1205"/>
      <c r="O2" s="1205"/>
      <c r="P2" s="1205"/>
      <c r="Q2" s="1205"/>
      <c r="R2" s="1205"/>
      <c r="S2" s="1205"/>
    </row>
    <row r="3" spans="1:28" ht="23.25" customHeight="1">
      <c r="A3" s="1206" t="s">
        <v>770</v>
      </c>
      <c r="B3" s="1206"/>
      <c r="C3" s="1206"/>
      <c r="D3" s="1206"/>
      <c r="E3" s="1206"/>
      <c r="F3" s="1206"/>
      <c r="G3" s="1206"/>
      <c r="H3" s="1206"/>
      <c r="I3" s="1206"/>
      <c r="J3" s="1206"/>
      <c r="K3" s="1206"/>
      <c r="L3" s="1206"/>
      <c r="M3" s="1206"/>
      <c r="N3" s="1206"/>
      <c r="O3" s="1206"/>
      <c r="P3" s="1206"/>
      <c r="Q3" s="1206"/>
      <c r="R3" s="1206"/>
      <c r="S3" s="1206"/>
    </row>
    <row r="4" spans="1:28" ht="22.5" customHeight="1" thickBot="1">
      <c r="A4" s="1153" t="s">
        <v>946</v>
      </c>
      <c r="B4" s="1153"/>
      <c r="C4" s="1153"/>
      <c r="D4" s="200"/>
      <c r="E4" s="200"/>
      <c r="F4" s="200"/>
      <c r="G4" s="200"/>
      <c r="H4" s="200"/>
      <c r="I4" s="200"/>
      <c r="J4" s="200"/>
      <c r="K4" s="200"/>
      <c r="L4" s="200"/>
      <c r="M4" s="200"/>
      <c r="N4" s="200"/>
      <c r="O4" s="200"/>
      <c r="P4" s="200"/>
      <c r="Q4" s="200"/>
      <c r="R4" s="1154" t="s">
        <v>1046</v>
      </c>
      <c r="S4" s="1154"/>
    </row>
    <row r="5" spans="1:28" ht="24" customHeight="1" thickTop="1">
      <c r="A5" s="1140" t="s">
        <v>40</v>
      </c>
      <c r="B5" s="1140"/>
      <c r="C5" s="1188" t="s">
        <v>41</v>
      </c>
      <c r="D5" s="1188"/>
      <c r="E5" s="1188" t="s">
        <v>42</v>
      </c>
      <c r="F5" s="1188"/>
      <c r="G5" s="1188" t="s">
        <v>43</v>
      </c>
      <c r="H5" s="1188"/>
      <c r="I5" s="1188" t="s">
        <v>73</v>
      </c>
      <c r="J5" s="1188"/>
      <c r="K5" s="1188" t="s">
        <v>44</v>
      </c>
      <c r="L5" s="1188"/>
      <c r="M5" s="1140" t="s">
        <v>74</v>
      </c>
      <c r="N5" s="1140"/>
      <c r="O5" s="1188" t="s">
        <v>1344</v>
      </c>
      <c r="P5" s="1188"/>
      <c r="Q5" s="1188"/>
      <c r="R5" s="1164" t="s">
        <v>168</v>
      </c>
      <c r="S5" s="1164"/>
    </row>
    <row r="6" spans="1:28" ht="21" customHeight="1">
      <c r="A6" s="1141"/>
      <c r="B6" s="1141"/>
      <c r="C6" s="1168" t="s">
        <v>197</v>
      </c>
      <c r="D6" s="1168"/>
      <c r="E6" s="1168" t="s">
        <v>199</v>
      </c>
      <c r="F6" s="1168"/>
      <c r="G6" s="1168" t="s">
        <v>209</v>
      </c>
      <c r="H6" s="1168"/>
      <c r="I6" s="1168" t="s">
        <v>201</v>
      </c>
      <c r="J6" s="1168"/>
      <c r="K6" s="1168" t="s">
        <v>202</v>
      </c>
      <c r="L6" s="1168"/>
      <c r="M6" s="1168" t="s">
        <v>203</v>
      </c>
      <c r="N6" s="1168"/>
      <c r="O6" s="1168" t="s">
        <v>169</v>
      </c>
      <c r="P6" s="1168"/>
      <c r="Q6" s="1168"/>
      <c r="R6" s="1165"/>
      <c r="S6" s="1165"/>
    </row>
    <row r="7" spans="1:28" ht="22.5" customHeight="1">
      <c r="A7" s="1141"/>
      <c r="B7" s="1141"/>
      <c r="C7" s="438" t="s">
        <v>33</v>
      </c>
      <c r="D7" s="438" t="s">
        <v>34</v>
      </c>
      <c r="E7" s="438" t="s">
        <v>33</v>
      </c>
      <c r="F7" s="438" t="s">
        <v>34</v>
      </c>
      <c r="G7" s="438" t="s">
        <v>33</v>
      </c>
      <c r="H7" s="438" t="s">
        <v>34</v>
      </c>
      <c r="I7" s="438" t="s">
        <v>33</v>
      </c>
      <c r="J7" s="438" t="s">
        <v>34</v>
      </c>
      <c r="K7" s="438" t="s">
        <v>33</v>
      </c>
      <c r="L7" s="438" t="s">
        <v>34</v>
      </c>
      <c r="M7" s="438" t="s">
        <v>33</v>
      </c>
      <c r="N7" s="438" t="s">
        <v>34</v>
      </c>
      <c r="O7" s="438" t="s">
        <v>33</v>
      </c>
      <c r="P7" s="438" t="s">
        <v>34</v>
      </c>
      <c r="Q7" s="438" t="s">
        <v>32</v>
      </c>
      <c r="R7" s="1165"/>
      <c r="S7" s="1165"/>
    </row>
    <row r="8" spans="1:28" ht="27" customHeight="1" thickBot="1">
      <c r="A8" s="1142"/>
      <c r="B8" s="1142"/>
      <c r="C8" s="370" t="s">
        <v>173</v>
      </c>
      <c r="D8" s="371" t="s">
        <v>172</v>
      </c>
      <c r="E8" s="370" t="s">
        <v>173</v>
      </c>
      <c r="F8" s="371" t="s">
        <v>172</v>
      </c>
      <c r="G8" s="370" t="s">
        <v>173</v>
      </c>
      <c r="H8" s="371" t="s">
        <v>172</v>
      </c>
      <c r="I8" s="370" t="s">
        <v>173</v>
      </c>
      <c r="J8" s="371" t="s">
        <v>172</v>
      </c>
      <c r="K8" s="370" t="s">
        <v>173</v>
      </c>
      <c r="L8" s="371" t="s">
        <v>172</v>
      </c>
      <c r="M8" s="370" t="s">
        <v>173</v>
      </c>
      <c r="N8" s="371" t="s">
        <v>172</v>
      </c>
      <c r="O8" s="370" t="s">
        <v>173</v>
      </c>
      <c r="P8" s="371" t="s">
        <v>172</v>
      </c>
      <c r="Q8" s="371" t="s">
        <v>169</v>
      </c>
      <c r="R8" s="1166"/>
      <c r="S8" s="1166"/>
      <c r="AB8" s="82" t="s">
        <v>305</v>
      </c>
    </row>
    <row r="9" spans="1:28" ht="18.75" customHeight="1">
      <c r="A9" s="1204" t="s">
        <v>52</v>
      </c>
      <c r="B9" s="1204"/>
      <c r="C9" s="231">
        <v>8</v>
      </c>
      <c r="D9" s="329">
        <v>16</v>
      </c>
      <c r="E9" s="231">
        <v>97</v>
      </c>
      <c r="F9" s="329">
        <v>47</v>
      </c>
      <c r="G9" s="231">
        <v>158</v>
      </c>
      <c r="H9" s="329">
        <v>97</v>
      </c>
      <c r="I9" s="231">
        <v>62</v>
      </c>
      <c r="J9" s="329">
        <v>32</v>
      </c>
      <c r="K9" s="231">
        <v>31</v>
      </c>
      <c r="L9" s="329">
        <v>9</v>
      </c>
      <c r="M9" s="231">
        <v>4</v>
      </c>
      <c r="N9" s="329">
        <v>4</v>
      </c>
      <c r="O9" s="231">
        <f>SUM(C9,E9,G9,I9,K9,M9)</f>
        <v>360</v>
      </c>
      <c r="P9" s="231">
        <f>SUM(D9,F9,H9,J9,L9,N9)</f>
        <v>205</v>
      </c>
      <c r="Q9" s="231">
        <f>SUM(O9:P9)</f>
        <v>565</v>
      </c>
      <c r="R9" s="1199" t="s">
        <v>583</v>
      </c>
      <c r="S9" s="1199"/>
    </row>
    <row r="10" spans="1:28" ht="18.75" customHeight="1">
      <c r="A10" s="1170" t="s">
        <v>53</v>
      </c>
      <c r="B10" s="1170"/>
      <c r="C10" s="157">
        <v>0</v>
      </c>
      <c r="D10" s="157">
        <v>0</v>
      </c>
      <c r="E10" s="157">
        <v>0</v>
      </c>
      <c r="F10" s="157">
        <v>0</v>
      </c>
      <c r="G10" s="157">
        <v>0</v>
      </c>
      <c r="H10" s="157">
        <v>0</v>
      </c>
      <c r="I10" s="157">
        <v>0</v>
      </c>
      <c r="J10" s="157">
        <v>0</v>
      </c>
      <c r="K10" s="157">
        <v>0</v>
      </c>
      <c r="L10" s="157">
        <v>0</v>
      </c>
      <c r="M10" s="157">
        <v>0</v>
      </c>
      <c r="N10" s="157">
        <v>0</v>
      </c>
      <c r="O10" s="697">
        <f t="shared" ref="O10:O28" si="0">SUM(C10,E10,G10,I10,K10,M10)</f>
        <v>0</v>
      </c>
      <c r="P10" s="697">
        <f t="shared" ref="P10:P28" si="1">SUM(D10,F10,H10,J10,L10,N10)</f>
        <v>0</v>
      </c>
      <c r="Q10" s="697">
        <f t="shared" ref="Q10:Q28" si="2">SUM(O10:P10)</f>
        <v>0</v>
      </c>
      <c r="R10" s="1159" t="s">
        <v>284</v>
      </c>
      <c r="S10" s="1159"/>
    </row>
    <row r="11" spans="1:28" ht="18.75" customHeight="1">
      <c r="A11" s="1170" t="s">
        <v>54</v>
      </c>
      <c r="B11" s="1170"/>
      <c r="C11" s="157">
        <v>5</v>
      </c>
      <c r="D11" s="157">
        <v>4</v>
      </c>
      <c r="E11" s="157">
        <v>61</v>
      </c>
      <c r="F11" s="157">
        <v>28</v>
      </c>
      <c r="G11" s="157">
        <v>44</v>
      </c>
      <c r="H11" s="157">
        <v>14</v>
      </c>
      <c r="I11" s="157">
        <v>8</v>
      </c>
      <c r="J11" s="157">
        <v>1</v>
      </c>
      <c r="K11" s="157">
        <v>1</v>
      </c>
      <c r="L11" s="157">
        <v>1</v>
      </c>
      <c r="M11" s="157">
        <v>3</v>
      </c>
      <c r="N11" s="157">
        <v>3</v>
      </c>
      <c r="O11" s="697">
        <f t="shared" si="0"/>
        <v>122</v>
      </c>
      <c r="P11" s="697">
        <f t="shared" si="1"/>
        <v>51</v>
      </c>
      <c r="Q11" s="697">
        <f t="shared" si="2"/>
        <v>173</v>
      </c>
      <c r="R11" s="1178" t="s">
        <v>175</v>
      </c>
      <c r="S11" s="1178"/>
    </row>
    <row r="12" spans="1:28" ht="18.75" customHeight="1">
      <c r="A12" s="1170" t="s">
        <v>55</v>
      </c>
      <c r="B12" s="1170"/>
      <c r="C12" s="157">
        <v>0</v>
      </c>
      <c r="D12" s="157">
        <v>0</v>
      </c>
      <c r="E12" s="157">
        <v>56</v>
      </c>
      <c r="F12" s="157">
        <v>73</v>
      </c>
      <c r="G12" s="157">
        <v>28</v>
      </c>
      <c r="H12" s="157">
        <v>15</v>
      </c>
      <c r="I12" s="157">
        <v>7</v>
      </c>
      <c r="J12" s="157">
        <v>6</v>
      </c>
      <c r="K12" s="157">
        <v>3</v>
      </c>
      <c r="L12" s="157">
        <v>0</v>
      </c>
      <c r="M12" s="157">
        <v>0</v>
      </c>
      <c r="N12" s="157">
        <v>0</v>
      </c>
      <c r="O12" s="697">
        <f t="shared" si="0"/>
        <v>94</v>
      </c>
      <c r="P12" s="697">
        <f t="shared" si="1"/>
        <v>94</v>
      </c>
      <c r="Q12" s="697">
        <f t="shared" si="2"/>
        <v>188</v>
      </c>
      <c r="R12" s="1178" t="s">
        <v>676</v>
      </c>
      <c r="S12" s="1178"/>
    </row>
    <row r="13" spans="1:28" ht="18.75" customHeight="1">
      <c r="A13" s="1160" t="s">
        <v>279</v>
      </c>
      <c r="B13" s="442" t="s">
        <v>261</v>
      </c>
      <c r="C13" s="157">
        <v>6</v>
      </c>
      <c r="D13" s="157">
        <v>5</v>
      </c>
      <c r="E13" s="157">
        <v>53</v>
      </c>
      <c r="F13" s="157">
        <v>33</v>
      </c>
      <c r="G13" s="157">
        <v>24</v>
      </c>
      <c r="H13" s="157">
        <v>27</v>
      </c>
      <c r="I13" s="157">
        <v>0</v>
      </c>
      <c r="J13" s="157">
        <v>0</v>
      </c>
      <c r="K13" s="157">
        <v>0</v>
      </c>
      <c r="L13" s="157">
        <v>0</v>
      </c>
      <c r="M13" s="157">
        <v>10</v>
      </c>
      <c r="N13" s="157">
        <v>0</v>
      </c>
      <c r="O13" s="697">
        <f t="shared" si="0"/>
        <v>93</v>
      </c>
      <c r="P13" s="697">
        <f t="shared" si="1"/>
        <v>65</v>
      </c>
      <c r="Q13" s="697">
        <f t="shared" si="2"/>
        <v>158</v>
      </c>
      <c r="R13" s="456" t="s">
        <v>288</v>
      </c>
      <c r="S13" s="1179" t="s">
        <v>167</v>
      </c>
    </row>
    <row r="14" spans="1:28" ht="18.75" customHeight="1">
      <c r="A14" s="1161"/>
      <c r="B14" s="442" t="s">
        <v>263</v>
      </c>
      <c r="C14" s="157">
        <v>0</v>
      </c>
      <c r="D14" s="157">
        <v>0</v>
      </c>
      <c r="E14" s="157">
        <v>60</v>
      </c>
      <c r="F14" s="157">
        <v>27</v>
      </c>
      <c r="G14" s="157">
        <v>25</v>
      </c>
      <c r="H14" s="157">
        <v>14</v>
      </c>
      <c r="I14" s="157">
        <v>24</v>
      </c>
      <c r="J14" s="157">
        <v>4</v>
      </c>
      <c r="K14" s="157">
        <v>15</v>
      </c>
      <c r="L14" s="157">
        <v>1</v>
      </c>
      <c r="M14" s="157">
        <v>4</v>
      </c>
      <c r="N14" s="157">
        <v>0</v>
      </c>
      <c r="O14" s="697">
        <f t="shared" si="0"/>
        <v>128</v>
      </c>
      <c r="P14" s="697">
        <f t="shared" si="1"/>
        <v>46</v>
      </c>
      <c r="Q14" s="697">
        <f t="shared" si="2"/>
        <v>174</v>
      </c>
      <c r="R14" s="456" t="s">
        <v>289</v>
      </c>
      <c r="S14" s="1180"/>
    </row>
    <row r="15" spans="1:28" ht="18.75" customHeight="1">
      <c r="A15" s="1161"/>
      <c r="B15" s="442" t="s">
        <v>262</v>
      </c>
      <c r="C15" s="157">
        <v>0</v>
      </c>
      <c r="D15" s="157">
        <v>0</v>
      </c>
      <c r="E15" s="157">
        <v>56</v>
      </c>
      <c r="F15" s="157">
        <v>33</v>
      </c>
      <c r="G15" s="157">
        <v>60</v>
      </c>
      <c r="H15" s="157">
        <v>47</v>
      </c>
      <c r="I15" s="157">
        <v>27</v>
      </c>
      <c r="J15" s="157">
        <v>14</v>
      </c>
      <c r="K15" s="157">
        <v>20</v>
      </c>
      <c r="L15" s="157">
        <v>12</v>
      </c>
      <c r="M15" s="157">
        <v>6</v>
      </c>
      <c r="N15" s="157">
        <v>8</v>
      </c>
      <c r="O15" s="697">
        <f t="shared" si="0"/>
        <v>169</v>
      </c>
      <c r="P15" s="697">
        <f t="shared" si="1"/>
        <v>114</v>
      </c>
      <c r="Q15" s="697">
        <f t="shared" si="2"/>
        <v>283</v>
      </c>
      <c r="R15" s="456" t="s">
        <v>290</v>
      </c>
      <c r="S15" s="1180"/>
    </row>
    <row r="16" spans="1:28" ht="18.75" customHeight="1">
      <c r="A16" s="1161"/>
      <c r="B16" s="442" t="s">
        <v>264</v>
      </c>
      <c r="C16" s="157">
        <v>10</v>
      </c>
      <c r="D16" s="157">
        <v>3</v>
      </c>
      <c r="E16" s="157">
        <v>31</v>
      </c>
      <c r="F16" s="157">
        <v>6</v>
      </c>
      <c r="G16" s="157">
        <v>15</v>
      </c>
      <c r="H16" s="157">
        <v>7</v>
      </c>
      <c r="I16" s="157">
        <v>1</v>
      </c>
      <c r="J16" s="157">
        <v>1</v>
      </c>
      <c r="K16" s="157">
        <v>0</v>
      </c>
      <c r="L16" s="157">
        <v>0</v>
      </c>
      <c r="M16" s="157">
        <v>0</v>
      </c>
      <c r="N16" s="157">
        <v>0</v>
      </c>
      <c r="O16" s="697">
        <f t="shared" si="0"/>
        <v>57</v>
      </c>
      <c r="P16" s="697">
        <f t="shared" si="1"/>
        <v>17</v>
      </c>
      <c r="Q16" s="697">
        <f t="shared" si="2"/>
        <v>74</v>
      </c>
      <c r="R16" s="456" t="s">
        <v>291</v>
      </c>
      <c r="S16" s="1180"/>
    </row>
    <row r="17" spans="1:19" ht="18.75" customHeight="1">
      <c r="A17" s="1161"/>
      <c r="B17" s="442" t="s">
        <v>266</v>
      </c>
      <c r="C17" s="157">
        <v>0</v>
      </c>
      <c r="D17" s="157">
        <v>0</v>
      </c>
      <c r="E17" s="157">
        <v>90</v>
      </c>
      <c r="F17" s="157">
        <v>45</v>
      </c>
      <c r="G17" s="157">
        <v>96</v>
      </c>
      <c r="H17" s="157">
        <v>49</v>
      </c>
      <c r="I17" s="157">
        <v>12</v>
      </c>
      <c r="J17" s="157">
        <v>38</v>
      </c>
      <c r="K17" s="157">
        <v>5</v>
      </c>
      <c r="L17" s="157">
        <v>25</v>
      </c>
      <c r="M17" s="157">
        <v>3</v>
      </c>
      <c r="N17" s="157">
        <v>16</v>
      </c>
      <c r="O17" s="697">
        <f t="shared" si="0"/>
        <v>206</v>
      </c>
      <c r="P17" s="697">
        <f t="shared" si="1"/>
        <v>173</v>
      </c>
      <c r="Q17" s="697">
        <f t="shared" si="2"/>
        <v>379</v>
      </c>
      <c r="R17" s="456" t="s">
        <v>292</v>
      </c>
      <c r="S17" s="1180"/>
    </row>
    <row r="18" spans="1:19" ht="18.75" customHeight="1">
      <c r="A18" s="1162"/>
      <c r="B18" s="442" t="s">
        <v>265</v>
      </c>
      <c r="C18" s="157">
        <v>3</v>
      </c>
      <c r="D18" s="157">
        <v>2</v>
      </c>
      <c r="E18" s="157">
        <v>58</v>
      </c>
      <c r="F18" s="157">
        <v>42</v>
      </c>
      <c r="G18" s="157">
        <v>36</v>
      </c>
      <c r="H18" s="157">
        <v>14</v>
      </c>
      <c r="I18" s="157">
        <v>23</v>
      </c>
      <c r="J18" s="157">
        <v>3</v>
      </c>
      <c r="K18" s="157">
        <v>3</v>
      </c>
      <c r="L18" s="157">
        <v>3</v>
      </c>
      <c r="M18" s="157">
        <v>2</v>
      </c>
      <c r="N18" s="157">
        <v>2</v>
      </c>
      <c r="O18" s="697">
        <f t="shared" si="0"/>
        <v>125</v>
      </c>
      <c r="P18" s="697">
        <f>SUM(D18,F18,H18,J18,L18,N18)</f>
        <v>66</v>
      </c>
      <c r="Q18" s="697">
        <f t="shared" si="2"/>
        <v>191</v>
      </c>
      <c r="R18" s="456" t="s">
        <v>293</v>
      </c>
      <c r="S18" s="1180"/>
    </row>
    <row r="19" spans="1:19" ht="18.75" customHeight="1">
      <c r="A19" s="1170" t="s">
        <v>63</v>
      </c>
      <c r="B19" s="1170"/>
      <c r="C19" s="726">
        <v>0</v>
      </c>
      <c r="D19" s="726">
        <v>0</v>
      </c>
      <c r="E19" s="726">
        <v>79</v>
      </c>
      <c r="F19" s="86">
        <v>94</v>
      </c>
      <c r="G19" s="726">
        <v>53</v>
      </c>
      <c r="H19" s="726">
        <v>69</v>
      </c>
      <c r="I19" s="86">
        <v>0</v>
      </c>
      <c r="J19" s="726">
        <v>0</v>
      </c>
      <c r="K19" s="726">
        <v>0</v>
      </c>
      <c r="L19" s="86">
        <v>0</v>
      </c>
      <c r="M19" s="86">
        <v>0</v>
      </c>
      <c r="N19" s="86">
        <v>0</v>
      </c>
      <c r="O19" s="697">
        <f t="shared" si="0"/>
        <v>132</v>
      </c>
      <c r="P19" s="697">
        <f t="shared" si="1"/>
        <v>163</v>
      </c>
      <c r="Q19" s="697">
        <f t="shared" si="2"/>
        <v>295</v>
      </c>
      <c r="R19" s="1178" t="s">
        <v>297</v>
      </c>
      <c r="S19" s="1178"/>
    </row>
    <row r="20" spans="1:19" ht="18.75" customHeight="1">
      <c r="A20" s="1170" t="s">
        <v>64</v>
      </c>
      <c r="B20" s="1170"/>
      <c r="C20" s="157">
        <v>11</v>
      </c>
      <c r="D20" s="157">
        <v>2</v>
      </c>
      <c r="E20" s="157">
        <v>99</v>
      </c>
      <c r="F20" s="157">
        <v>47</v>
      </c>
      <c r="G20" s="157">
        <v>34</v>
      </c>
      <c r="H20" s="157">
        <v>27</v>
      </c>
      <c r="I20" s="157">
        <v>38</v>
      </c>
      <c r="J20" s="157">
        <v>18</v>
      </c>
      <c r="K20" s="157">
        <v>4</v>
      </c>
      <c r="L20" s="157">
        <v>3</v>
      </c>
      <c r="M20" s="157">
        <v>1</v>
      </c>
      <c r="N20" s="157">
        <v>0</v>
      </c>
      <c r="O20" s="697">
        <f t="shared" si="0"/>
        <v>187</v>
      </c>
      <c r="P20" s="697">
        <f t="shared" si="1"/>
        <v>97</v>
      </c>
      <c r="Q20" s="697">
        <f t="shared" si="2"/>
        <v>284</v>
      </c>
      <c r="R20" s="1178" t="s">
        <v>177</v>
      </c>
      <c r="S20" s="1178"/>
    </row>
    <row r="21" spans="1:19" ht="18.75" customHeight="1">
      <c r="A21" s="1170" t="s">
        <v>65</v>
      </c>
      <c r="B21" s="1170"/>
      <c r="C21" s="157">
        <v>21</v>
      </c>
      <c r="D21" s="157">
        <v>20</v>
      </c>
      <c r="E21" s="157">
        <v>74</v>
      </c>
      <c r="F21" s="157">
        <v>65</v>
      </c>
      <c r="G21" s="157">
        <v>73</v>
      </c>
      <c r="H21" s="157">
        <v>145</v>
      </c>
      <c r="I21" s="157">
        <v>24</v>
      </c>
      <c r="J21" s="157">
        <v>50</v>
      </c>
      <c r="K21" s="157">
        <v>15</v>
      </c>
      <c r="L21" s="157">
        <v>17</v>
      </c>
      <c r="M21" s="157">
        <v>3</v>
      </c>
      <c r="N21" s="157">
        <v>1</v>
      </c>
      <c r="O21" s="697">
        <f t="shared" si="0"/>
        <v>210</v>
      </c>
      <c r="P21" s="697">
        <f t="shared" si="1"/>
        <v>298</v>
      </c>
      <c r="Q21" s="697">
        <f t="shared" si="2"/>
        <v>508</v>
      </c>
      <c r="R21" s="1178" t="s">
        <v>178</v>
      </c>
      <c r="S21" s="1178"/>
    </row>
    <row r="22" spans="1:19" ht="18.75" customHeight="1">
      <c r="A22" s="1170" t="s">
        <v>66</v>
      </c>
      <c r="B22" s="1170"/>
      <c r="C22" s="157">
        <v>9</v>
      </c>
      <c r="D22" s="157">
        <v>8</v>
      </c>
      <c r="E22" s="157">
        <v>78</v>
      </c>
      <c r="F22" s="157">
        <v>80</v>
      </c>
      <c r="G22" s="157">
        <v>61</v>
      </c>
      <c r="H22" s="157">
        <v>118</v>
      </c>
      <c r="I22" s="157">
        <v>18</v>
      </c>
      <c r="J22" s="157">
        <v>21</v>
      </c>
      <c r="K22" s="157">
        <v>8</v>
      </c>
      <c r="L22" s="157">
        <v>1</v>
      </c>
      <c r="M22" s="157">
        <v>1</v>
      </c>
      <c r="N22" s="157">
        <v>0</v>
      </c>
      <c r="O22" s="697">
        <f t="shared" si="0"/>
        <v>175</v>
      </c>
      <c r="P22" s="697">
        <f t="shared" si="1"/>
        <v>228</v>
      </c>
      <c r="Q22" s="697">
        <f t="shared" si="2"/>
        <v>403</v>
      </c>
      <c r="R22" s="1178" t="s">
        <v>285</v>
      </c>
      <c r="S22" s="1178"/>
    </row>
    <row r="23" spans="1:19" ht="18.75" customHeight="1">
      <c r="A23" s="1170" t="s">
        <v>133</v>
      </c>
      <c r="B23" s="1170"/>
      <c r="C23" s="157">
        <v>1</v>
      </c>
      <c r="D23" s="157">
        <v>5</v>
      </c>
      <c r="E23" s="157">
        <v>30</v>
      </c>
      <c r="F23" s="157">
        <v>65</v>
      </c>
      <c r="G23" s="157">
        <v>10</v>
      </c>
      <c r="H23" s="157">
        <v>29</v>
      </c>
      <c r="I23" s="157">
        <v>2</v>
      </c>
      <c r="J23" s="157">
        <v>9</v>
      </c>
      <c r="K23" s="157">
        <v>4</v>
      </c>
      <c r="L23" s="157">
        <v>3</v>
      </c>
      <c r="M23" s="157">
        <v>3</v>
      </c>
      <c r="N23" s="157">
        <v>5</v>
      </c>
      <c r="O23" s="697">
        <f t="shared" si="0"/>
        <v>50</v>
      </c>
      <c r="P23" s="697">
        <f t="shared" si="1"/>
        <v>116</v>
      </c>
      <c r="Q23" s="697">
        <f t="shared" si="2"/>
        <v>166</v>
      </c>
      <c r="R23" s="1178" t="s">
        <v>853</v>
      </c>
      <c r="S23" s="1178"/>
    </row>
    <row r="24" spans="1:19" ht="18.75" customHeight="1">
      <c r="A24" s="1170" t="s">
        <v>68</v>
      </c>
      <c r="B24" s="1170"/>
      <c r="C24" s="157">
        <v>1</v>
      </c>
      <c r="D24" s="157">
        <v>5</v>
      </c>
      <c r="E24" s="157">
        <v>33</v>
      </c>
      <c r="F24" s="157">
        <v>32</v>
      </c>
      <c r="G24" s="157">
        <v>36</v>
      </c>
      <c r="H24" s="157">
        <v>28</v>
      </c>
      <c r="I24" s="157">
        <v>23</v>
      </c>
      <c r="J24" s="157">
        <v>11</v>
      </c>
      <c r="K24" s="157">
        <v>10</v>
      </c>
      <c r="L24" s="157">
        <v>6</v>
      </c>
      <c r="M24" s="157">
        <v>4</v>
      </c>
      <c r="N24" s="157">
        <v>3</v>
      </c>
      <c r="O24" s="697">
        <f t="shared" si="0"/>
        <v>107</v>
      </c>
      <c r="P24" s="697">
        <f t="shared" si="1"/>
        <v>85</v>
      </c>
      <c r="Q24" s="697">
        <f t="shared" si="2"/>
        <v>192</v>
      </c>
      <c r="R24" s="1178" t="s">
        <v>287</v>
      </c>
      <c r="S24" s="1178"/>
    </row>
    <row r="25" spans="1:19" ht="18.75" customHeight="1">
      <c r="A25" s="1170" t="s">
        <v>69</v>
      </c>
      <c r="B25" s="1170"/>
      <c r="C25" s="157">
        <v>0</v>
      </c>
      <c r="D25" s="157">
        <v>0</v>
      </c>
      <c r="E25" s="157">
        <v>18</v>
      </c>
      <c r="F25" s="157">
        <v>13</v>
      </c>
      <c r="G25" s="157">
        <v>15</v>
      </c>
      <c r="H25" s="157">
        <v>22</v>
      </c>
      <c r="I25" s="157">
        <v>21</v>
      </c>
      <c r="J25" s="157">
        <v>14</v>
      </c>
      <c r="K25" s="157">
        <v>15</v>
      </c>
      <c r="L25" s="157">
        <v>19</v>
      </c>
      <c r="M25" s="157">
        <v>10</v>
      </c>
      <c r="N25" s="157">
        <v>7</v>
      </c>
      <c r="O25" s="697">
        <f t="shared" si="0"/>
        <v>79</v>
      </c>
      <c r="P25" s="697">
        <f t="shared" si="1"/>
        <v>75</v>
      </c>
      <c r="Q25" s="697">
        <f t="shared" si="2"/>
        <v>154</v>
      </c>
      <c r="R25" s="1178" t="s">
        <v>182</v>
      </c>
      <c r="S25" s="1178"/>
    </row>
    <row r="26" spans="1:19" ht="18.75" customHeight="1">
      <c r="A26" s="1170" t="s">
        <v>70</v>
      </c>
      <c r="B26" s="1170"/>
      <c r="C26" s="157">
        <v>0</v>
      </c>
      <c r="D26" s="157">
        <v>0</v>
      </c>
      <c r="E26" s="157">
        <v>78</v>
      </c>
      <c r="F26" s="157">
        <v>73</v>
      </c>
      <c r="G26" s="157">
        <v>27</v>
      </c>
      <c r="H26" s="157">
        <v>23</v>
      </c>
      <c r="I26" s="157">
        <v>10</v>
      </c>
      <c r="J26" s="157">
        <v>8</v>
      </c>
      <c r="K26" s="157">
        <v>7</v>
      </c>
      <c r="L26" s="157">
        <v>6</v>
      </c>
      <c r="M26" s="157">
        <v>0</v>
      </c>
      <c r="N26" s="157">
        <v>0</v>
      </c>
      <c r="O26" s="697">
        <f t="shared" si="0"/>
        <v>122</v>
      </c>
      <c r="P26" s="697">
        <f t="shared" si="1"/>
        <v>110</v>
      </c>
      <c r="Q26" s="697">
        <f t="shared" si="2"/>
        <v>232</v>
      </c>
      <c r="R26" s="1178" t="s">
        <v>183</v>
      </c>
      <c r="S26" s="1178"/>
    </row>
    <row r="27" spans="1:19" ht="18.75" customHeight="1">
      <c r="A27" s="1170" t="s">
        <v>71</v>
      </c>
      <c r="B27" s="1170"/>
      <c r="C27" s="157">
        <v>75</v>
      </c>
      <c r="D27" s="157">
        <v>60</v>
      </c>
      <c r="E27" s="157">
        <v>26</v>
      </c>
      <c r="F27" s="157">
        <v>70</v>
      </c>
      <c r="G27" s="157">
        <v>4</v>
      </c>
      <c r="H27" s="157">
        <v>52</v>
      </c>
      <c r="I27" s="157">
        <v>3</v>
      </c>
      <c r="J27" s="157">
        <v>0</v>
      </c>
      <c r="K27" s="157">
        <v>0</v>
      </c>
      <c r="L27" s="157">
        <v>0</v>
      </c>
      <c r="M27" s="157">
        <v>0</v>
      </c>
      <c r="N27" s="157">
        <v>0</v>
      </c>
      <c r="O27" s="697">
        <f t="shared" si="0"/>
        <v>108</v>
      </c>
      <c r="P27" s="697">
        <f t="shared" si="1"/>
        <v>182</v>
      </c>
      <c r="Q27" s="697">
        <f t="shared" si="2"/>
        <v>290</v>
      </c>
      <c r="R27" s="1178" t="s">
        <v>671</v>
      </c>
      <c r="S27" s="1178"/>
    </row>
    <row r="28" spans="1:19" ht="18.75" customHeight="1" thickBot="1">
      <c r="A28" s="1301" t="s">
        <v>72</v>
      </c>
      <c r="B28" s="1301"/>
      <c r="C28" s="742">
        <v>20</v>
      </c>
      <c r="D28" s="742">
        <v>7</v>
      </c>
      <c r="E28" s="742">
        <v>0</v>
      </c>
      <c r="F28" s="742">
        <v>0</v>
      </c>
      <c r="G28" s="742">
        <v>0</v>
      </c>
      <c r="H28" s="742">
        <v>0</v>
      </c>
      <c r="I28" s="742">
        <v>0</v>
      </c>
      <c r="J28" s="742">
        <v>0</v>
      </c>
      <c r="K28" s="742">
        <v>0</v>
      </c>
      <c r="L28" s="742">
        <v>0</v>
      </c>
      <c r="M28" s="742">
        <v>0</v>
      </c>
      <c r="N28" s="742">
        <v>0</v>
      </c>
      <c r="O28" s="735">
        <f t="shared" si="0"/>
        <v>20</v>
      </c>
      <c r="P28" s="735">
        <f t="shared" si="1"/>
        <v>7</v>
      </c>
      <c r="Q28" s="735">
        <f t="shared" si="2"/>
        <v>27</v>
      </c>
      <c r="R28" s="1267" t="s">
        <v>327</v>
      </c>
      <c r="S28" s="1267"/>
    </row>
    <row r="29" spans="1:19" ht="18.75" customHeight="1" thickBot="1">
      <c r="A29" s="1108" t="s">
        <v>32</v>
      </c>
      <c r="B29" s="1108"/>
      <c r="C29" s="727">
        <f>SUM(C9:C28)</f>
        <v>170</v>
      </c>
      <c r="D29" s="727">
        <f t="shared" ref="D29:Q29" si="3">SUM(D9:D28)</f>
        <v>137</v>
      </c>
      <c r="E29" s="727">
        <f t="shared" si="3"/>
        <v>1077</v>
      </c>
      <c r="F29" s="727">
        <f t="shared" si="3"/>
        <v>873</v>
      </c>
      <c r="G29" s="727">
        <f t="shared" si="3"/>
        <v>799</v>
      </c>
      <c r="H29" s="727">
        <f t="shared" si="3"/>
        <v>797</v>
      </c>
      <c r="I29" s="727">
        <f t="shared" si="3"/>
        <v>303</v>
      </c>
      <c r="J29" s="727">
        <f t="shared" si="3"/>
        <v>230</v>
      </c>
      <c r="K29" s="727">
        <f t="shared" si="3"/>
        <v>141</v>
      </c>
      <c r="L29" s="727">
        <f t="shared" si="3"/>
        <v>106</v>
      </c>
      <c r="M29" s="727">
        <f t="shared" si="3"/>
        <v>54</v>
      </c>
      <c r="N29" s="727">
        <f t="shared" si="3"/>
        <v>49</v>
      </c>
      <c r="O29" s="727">
        <f t="shared" si="3"/>
        <v>2544</v>
      </c>
      <c r="P29" s="727">
        <f t="shared" si="3"/>
        <v>2192</v>
      </c>
      <c r="Q29" s="727">
        <f t="shared" si="3"/>
        <v>4736</v>
      </c>
      <c r="R29" s="1260" t="s">
        <v>169</v>
      </c>
      <c r="S29" s="1260"/>
    </row>
    <row r="30" spans="1:19" ht="13.5" thickTop="1">
      <c r="R30" s="332"/>
      <c r="S30" s="332"/>
    </row>
    <row r="114" spans="3:15">
      <c r="C114" s="142"/>
      <c r="D114" s="142"/>
      <c r="E114" s="142"/>
      <c r="F114" s="142"/>
      <c r="G114" s="142"/>
      <c r="H114" s="142"/>
      <c r="I114" s="142"/>
      <c r="J114" s="142"/>
      <c r="K114" s="142"/>
      <c r="L114" s="142"/>
      <c r="M114" s="142"/>
      <c r="N114" s="142"/>
      <c r="O114" s="142"/>
    </row>
    <row r="115" spans="3:15">
      <c r="C115" s="142"/>
      <c r="D115" s="142"/>
      <c r="E115" s="142"/>
      <c r="F115" s="142"/>
      <c r="G115" s="142"/>
      <c r="H115" s="142"/>
      <c r="I115" s="142"/>
      <c r="J115" s="142"/>
      <c r="K115" s="142"/>
      <c r="L115" s="142"/>
      <c r="M115" s="142"/>
      <c r="N115" s="142"/>
      <c r="O115" s="142"/>
    </row>
    <row r="116" spans="3:15">
      <c r="C116" s="142"/>
      <c r="D116" s="142"/>
      <c r="E116" s="142"/>
      <c r="F116" s="142"/>
      <c r="G116" s="142"/>
      <c r="H116" s="142"/>
      <c r="I116" s="142"/>
      <c r="J116" s="142"/>
      <c r="K116" s="142"/>
      <c r="L116" s="142"/>
      <c r="M116" s="142"/>
      <c r="N116" s="142"/>
      <c r="O116" s="142"/>
    </row>
    <row r="117" spans="3:15">
      <c r="C117" s="142"/>
      <c r="D117" s="142"/>
      <c r="E117" s="142"/>
      <c r="F117" s="142"/>
      <c r="G117" s="142"/>
      <c r="H117" s="142"/>
      <c r="I117" s="142"/>
      <c r="J117" s="142"/>
      <c r="K117" s="142"/>
      <c r="L117" s="142"/>
      <c r="M117" s="142"/>
      <c r="N117" s="142"/>
      <c r="O117" s="142"/>
    </row>
  </sheetData>
  <protectedRanges>
    <protectedRange sqref="C10:N19" name="نطاق1"/>
    <protectedRange sqref="C20:N28" name="نطاق1_1"/>
  </protectedRanges>
  <mergeCells count="52">
    <mergeCell ref="A9:B9"/>
    <mergeCell ref="A29:B29"/>
    <mergeCell ref="R29:S29"/>
    <mergeCell ref="A26:B26"/>
    <mergeCell ref="R26:S26"/>
    <mergeCell ref="A27:B27"/>
    <mergeCell ref="R27:S27"/>
    <mergeCell ref="A28:B28"/>
    <mergeCell ref="R28:S28"/>
    <mergeCell ref="A23:B23"/>
    <mergeCell ref="R23:S23"/>
    <mergeCell ref="A24:B24"/>
    <mergeCell ref="R24:S24"/>
    <mergeCell ref="A25:B25"/>
    <mergeCell ref="R25:S25"/>
    <mergeCell ref="A20:B20"/>
    <mergeCell ref="R20:S20"/>
    <mergeCell ref="A21:B21"/>
    <mergeCell ref="R21:S21"/>
    <mergeCell ref="A22:B22"/>
    <mergeCell ref="R22:S22"/>
    <mergeCell ref="R11:S11"/>
    <mergeCell ref="A13:A18"/>
    <mergeCell ref="S13:S18"/>
    <mergeCell ref="A19:B19"/>
    <mergeCell ref="R19:S19"/>
    <mergeCell ref="A12:B12"/>
    <mergeCell ref="R12:S12"/>
    <mergeCell ref="R5:S8"/>
    <mergeCell ref="C6:D6"/>
    <mergeCell ref="E6:F6"/>
    <mergeCell ref="G6:H6"/>
    <mergeCell ref="I6:J6"/>
    <mergeCell ref="K6:L6"/>
    <mergeCell ref="M6:N6"/>
    <mergeCell ref="O6:Q6"/>
    <mergeCell ref="R9:S9"/>
    <mergeCell ref="A10:B10"/>
    <mergeCell ref="R10:S10"/>
    <mergeCell ref="A11:B11"/>
    <mergeCell ref="A1:S2"/>
    <mergeCell ref="A3:S3"/>
    <mergeCell ref="A4:C4"/>
    <mergeCell ref="R4:S4"/>
    <mergeCell ref="A5:B8"/>
    <mergeCell ref="C5:D5"/>
    <mergeCell ref="E5:F5"/>
    <mergeCell ref="G5:H5"/>
    <mergeCell ref="I5:J5"/>
    <mergeCell ref="K5:L5"/>
    <mergeCell ref="M5:N5"/>
    <mergeCell ref="O5:Q5"/>
  </mergeCells>
  <printOptions horizontalCentered="1"/>
  <pageMargins left="1" right="1" top="1" bottom="0.75" header="1" footer="0.75"/>
  <pageSetup paperSize="9" scale="80" firstPageNumber="34" orientation="landscape" useFirstPageNumber="1"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theme="9" tint="-0.499984740745262"/>
  </sheetPr>
  <dimension ref="A1:Z124"/>
  <sheetViews>
    <sheetView rightToLeft="1" view="pageBreakPreview" zoomScale="75" zoomScaleNormal="75" zoomScaleSheetLayoutView="75" workbookViewId="0">
      <selection activeCell="X16" sqref="X16"/>
    </sheetView>
  </sheetViews>
  <sheetFormatPr defaultRowHeight="12.75"/>
  <cols>
    <col min="1" max="1" width="3.7109375" style="82" customWidth="1"/>
    <col min="2" max="2" width="12.42578125" style="82" customWidth="1"/>
    <col min="3" max="15" width="9.140625" style="82" customWidth="1"/>
    <col min="16" max="16" width="15.42578125" style="82" customWidth="1"/>
    <col min="17" max="17" width="4.7109375" style="82" customWidth="1"/>
    <col min="18" max="16384" width="9.140625" style="82"/>
  </cols>
  <sheetData>
    <row r="1" spans="1:26" ht="14.25" customHeight="1">
      <c r="A1" s="1205" t="s">
        <v>1254</v>
      </c>
      <c r="B1" s="1205"/>
      <c r="C1" s="1205"/>
      <c r="D1" s="1205"/>
      <c r="E1" s="1205"/>
      <c r="F1" s="1205"/>
      <c r="G1" s="1205"/>
      <c r="H1" s="1205"/>
      <c r="I1" s="1205"/>
      <c r="J1" s="1205"/>
      <c r="K1" s="1205"/>
      <c r="L1" s="1205"/>
      <c r="M1" s="1205"/>
      <c r="N1" s="1205"/>
      <c r="O1" s="1205"/>
      <c r="P1" s="1205"/>
      <c r="Q1" s="1205"/>
      <c r="R1" s="81"/>
      <c r="S1" s="81"/>
      <c r="T1" s="81"/>
      <c r="U1" s="81"/>
      <c r="V1" s="81"/>
      <c r="W1" s="81"/>
      <c r="X1" s="81"/>
      <c r="Y1" s="81"/>
      <c r="Z1" s="81"/>
    </row>
    <row r="2" spans="1:26" ht="13.5" customHeight="1">
      <c r="A2" s="1205"/>
      <c r="B2" s="1205"/>
      <c r="C2" s="1205"/>
      <c r="D2" s="1205"/>
      <c r="E2" s="1205"/>
      <c r="F2" s="1205"/>
      <c r="G2" s="1205"/>
      <c r="H2" s="1205"/>
      <c r="I2" s="1205"/>
      <c r="J2" s="1205"/>
      <c r="K2" s="1205"/>
      <c r="L2" s="1205"/>
      <c r="M2" s="1205"/>
      <c r="N2" s="1205"/>
      <c r="O2" s="1205"/>
      <c r="P2" s="1205"/>
      <c r="Q2" s="1205"/>
    </row>
    <row r="3" spans="1:26" ht="33" customHeight="1">
      <c r="A3" s="1206" t="s">
        <v>761</v>
      </c>
      <c r="B3" s="1206"/>
      <c r="C3" s="1206"/>
      <c r="D3" s="1206"/>
      <c r="E3" s="1206"/>
      <c r="F3" s="1206"/>
      <c r="G3" s="1206"/>
      <c r="H3" s="1206"/>
      <c r="I3" s="1206"/>
      <c r="J3" s="1206"/>
      <c r="K3" s="1206"/>
      <c r="L3" s="1206"/>
      <c r="M3" s="1206"/>
      <c r="N3" s="1206"/>
      <c r="O3" s="1206"/>
      <c r="P3" s="1206"/>
      <c r="Q3" s="1206"/>
    </row>
    <row r="4" spans="1:26" ht="22.5" customHeight="1" thickBot="1">
      <c r="A4" s="1153" t="s">
        <v>1047</v>
      </c>
      <c r="B4" s="1153"/>
      <c r="C4" s="1153"/>
      <c r="D4" s="200"/>
      <c r="E4" s="200"/>
      <c r="F4" s="200"/>
      <c r="G4" s="200"/>
      <c r="H4" s="200"/>
      <c r="I4" s="200"/>
      <c r="J4" s="200"/>
      <c r="K4" s="200"/>
      <c r="L4" s="200"/>
      <c r="M4" s="200"/>
      <c r="N4" s="200"/>
      <c r="O4" s="200"/>
      <c r="P4" s="1154" t="s">
        <v>636</v>
      </c>
      <c r="Q4" s="1154"/>
    </row>
    <row r="5" spans="1:26" ht="21" customHeight="1" thickTop="1">
      <c r="A5" s="1140" t="s">
        <v>40</v>
      </c>
      <c r="B5" s="1140"/>
      <c r="C5" s="1188" t="s">
        <v>43</v>
      </c>
      <c r="D5" s="1188"/>
      <c r="E5" s="1188" t="s">
        <v>73</v>
      </c>
      <c r="F5" s="1188"/>
      <c r="G5" s="1188" t="s">
        <v>585</v>
      </c>
      <c r="H5" s="1188"/>
      <c r="I5" s="1188" t="s">
        <v>76</v>
      </c>
      <c r="J5" s="1188"/>
      <c r="K5" s="1188" t="s">
        <v>586</v>
      </c>
      <c r="L5" s="1188"/>
      <c r="M5" s="1188" t="s">
        <v>341</v>
      </c>
      <c r="N5" s="1188"/>
      <c r="O5" s="1188"/>
      <c r="P5" s="1164" t="s">
        <v>168</v>
      </c>
      <c r="Q5" s="1164"/>
    </row>
    <row r="6" spans="1:26" ht="18.75" customHeight="1">
      <c r="A6" s="1141"/>
      <c r="B6" s="1141"/>
      <c r="C6" s="1168" t="s">
        <v>209</v>
      </c>
      <c r="D6" s="1168"/>
      <c r="E6" s="1168" t="s">
        <v>201</v>
      </c>
      <c r="F6" s="1168"/>
      <c r="G6" s="1168" t="s">
        <v>202</v>
      </c>
      <c r="H6" s="1168"/>
      <c r="I6" s="1168" t="s">
        <v>203</v>
      </c>
      <c r="J6" s="1168"/>
      <c r="K6" s="1168" t="s">
        <v>204</v>
      </c>
      <c r="L6" s="1168"/>
      <c r="M6" s="1168" t="s">
        <v>169</v>
      </c>
      <c r="N6" s="1168"/>
      <c r="O6" s="1168"/>
      <c r="P6" s="1165"/>
      <c r="Q6" s="1165"/>
    </row>
    <row r="7" spans="1:26" ht="18.75" customHeight="1">
      <c r="A7" s="1141"/>
      <c r="B7" s="1141"/>
      <c r="C7" s="728" t="s">
        <v>33</v>
      </c>
      <c r="D7" s="728" t="s">
        <v>34</v>
      </c>
      <c r="E7" s="728" t="s">
        <v>33</v>
      </c>
      <c r="F7" s="728" t="s">
        <v>34</v>
      </c>
      <c r="G7" s="728" t="s">
        <v>33</v>
      </c>
      <c r="H7" s="728" t="s">
        <v>34</v>
      </c>
      <c r="I7" s="728" t="s">
        <v>33</v>
      </c>
      <c r="J7" s="728" t="s">
        <v>34</v>
      </c>
      <c r="K7" s="728" t="s">
        <v>33</v>
      </c>
      <c r="L7" s="728" t="s">
        <v>34</v>
      </c>
      <c r="M7" s="728" t="s">
        <v>33</v>
      </c>
      <c r="N7" s="728" t="s">
        <v>34</v>
      </c>
      <c r="O7" s="728" t="s">
        <v>32</v>
      </c>
      <c r="P7" s="1165"/>
      <c r="Q7" s="1165"/>
    </row>
    <row r="8" spans="1:26" ht="23.25" customHeight="1" thickBot="1">
      <c r="A8" s="1142"/>
      <c r="B8" s="1142"/>
      <c r="C8" s="734" t="s">
        <v>173</v>
      </c>
      <c r="D8" s="731" t="s">
        <v>172</v>
      </c>
      <c r="E8" s="734" t="s">
        <v>173</v>
      </c>
      <c r="F8" s="731" t="s">
        <v>172</v>
      </c>
      <c r="G8" s="734" t="s">
        <v>173</v>
      </c>
      <c r="H8" s="731" t="s">
        <v>172</v>
      </c>
      <c r="I8" s="734" t="s">
        <v>173</v>
      </c>
      <c r="J8" s="731" t="s">
        <v>172</v>
      </c>
      <c r="K8" s="734" t="s">
        <v>173</v>
      </c>
      <c r="L8" s="731" t="s">
        <v>172</v>
      </c>
      <c r="M8" s="734" t="s">
        <v>173</v>
      </c>
      <c r="N8" s="731" t="s">
        <v>172</v>
      </c>
      <c r="O8" s="731" t="s">
        <v>169</v>
      </c>
      <c r="P8" s="1166"/>
      <c r="Q8" s="1166"/>
    </row>
    <row r="9" spans="1:26" ht="18.95" customHeight="1">
      <c r="A9" s="1204" t="s">
        <v>52</v>
      </c>
      <c r="B9" s="1204"/>
      <c r="C9" s="231">
        <v>77</v>
      </c>
      <c r="D9" s="329">
        <v>47</v>
      </c>
      <c r="E9" s="231">
        <v>88</v>
      </c>
      <c r="F9" s="329">
        <v>83</v>
      </c>
      <c r="G9" s="231">
        <v>39</v>
      </c>
      <c r="H9" s="329">
        <v>36</v>
      </c>
      <c r="I9" s="231">
        <v>21</v>
      </c>
      <c r="J9" s="329">
        <v>20</v>
      </c>
      <c r="K9" s="231">
        <v>4</v>
      </c>
      <c r="L9" s="329">
        <v>11</v>
      </c>
      <c r="M9" s="231">
        <f>SUM(C9,E9,G9,I9,K9)</f>
        <v>229</v>
      </c>
      <c r="N9" s="231">
        <f>SUM(D9,F9,H9,J9,L9)</f>
        <v>197</v>
      </c>
      <c r="O9" s="231">
        <f>SUM(M9:N9)</f>
        <v>426</v>
      </c>
      <c r="P9" s="1199" t="s">
        <v>583</v>
      </c>
      <c r="Q9" s="1199"/>
    </row>
    <row r="10" spans="1:26" ht="18.95" customHeight="1">
      <c r="A10" s="1170" t="s">
        <v>53</v>
      </c>
      <c r="B10" s="1170"/>
      <c r="C10" s="157">
        <v>0</v>
      </c>
      <c r="D10" s="157">
        <v>0</v>
      </c>
      <c r="E10" s="157">
        <v>0</v>
      </c>
      <c r="F10" s="157">
        <v>0</v>
      </c>
      <c r="G10" s="157">
        <v>0</v>
      </c>
      <c r="H10" s="157">
        <v>0</v>
      </c>
      <c r="I10" s="157">
        <v>0</v>
      </c>
      <c r="J10" s="157">
        <v>0</v>
      </c>
      <c r="K10" s="157">
        <v>0</v>
      </c>
      <c r="L10" s="157">
        <v>0</v>
      </c>
      <c r="M10" s="697">
        <f t="shared" ref="M10:M28" si="0">SUM(C10,E10,G10,I10,K10)</f>
        <v>0</v>
      </c>
      <c r="N10" s="697">
        <f t="shared" ref="N10:N28" si="1">SUM(D10,F10,H10,J10,L10)</f>
        <v>0</v>
      </c>
      <c r="O10" s="697">
        <f t="shared" ref="O10:O28" si="2">SUM(M10:N10)</f>
        <v>0</v>
      </c>
      <c r="P10" s="1159" t="s">
        <v>284</v>
      </c>
      <c r="Q10" s="1159"/>
    </row>
    <row r="11" spans="1:26" ht="18.95" customHeight="1">
      <c r="A11" s="1170" t="s">
        <v>54</v>
      </c>
      <c r="B11" s="1170"/>
      <c r="C11" s="157">
        <v>48</v>
      </c>
      <c r="D11" s="157">
        <v>52</v>
      </c>
      <c r="E11" s="157">
        <v>41</v>
      </c>
      <c r="F11" s="157">
        <v>35</v>
      </c>
      <c r="G11" s="157">
        <v>3</v>
      </c>
      <c r="H11" s="157">
        <v>2</v>
      </c>
      <c r="I11" s="157">
        <v>0</v>
      </c>
      <c r="J11" s="157">
        <v>0</v>
      </c>
      <c r="K11" s="157">
        <v>0</v>
      </c>
      <c r="L11" s="157">
        <v>0</v>
      </c>
      <c r="M11" s="697">
        <f t="shared" si="0"/>
        <v>92</v>
      </c>
      <c r="N11" s="697">
        <f t="shared" si="1"/>
        <v>89</v>
      </c>
      <c r="O11" s="697">
        <f t="shared" si="2"/>
        <v>181</v>
      </c>
      <c r="P11" s="1178" t="s">
        <v>175</v>
      </c>
      <c r="Q11" s="1178"/>
    </row>
    <row r="12" spans="1:26" ht="18.95" customHeight="1">
      <c r="A12" s="1170" t="s">
        <v>55</v>
      </c>
      <c r="B12" s="1170"/>
      <c r="C12" s="157">
        <v>32</v>
      </c>
      <c r="D12" s="157">
        <v>25</v>
      </c>
      <c r="E12" s="157">
        <v>21</v>
      </c>
      <c r="F12" s="157">
        <v>27</v>
      </c>
      <c r="G12" s="157">
        <v>6</v>
      </c>
      <c r="H12" s="157">
        <v>0</v>
      </c>
      <c r="I12" s="157">
        <v>3</v>
      </c>
      <c r="J12" s="157">
        <v>0</v>
      </c>
      <c r="K12" s="157">
        <v>2</v>
      </c>
      <c r="L12" s="157">
        <v>0</v>
      </c>
      <c r="M12" s="697">
        <f t="shared" si="0"/>
        <v>64</v>
      </c>
      <c r="N12" s="697">
        <f t="shared" si="1"/>
        <v>52</v>
      </c>
      <c r="O12" s="697">
        <f t="shared" si="2"/>
        <v>116</v>
      </c>
      <c r="P12" s="1178" t="s">
        <v>676</v>
      </c>
      <c r="Q12" s="1178"/>
    </row>
    <row r="13" spans="1:26" ht="18.95" customHeight="1">
      <c r="A13" s="1189" t="s">
        <v>279</v>
      </c>
      <c r="B13" s="319" t="s">
        <v>261</v>
      </c>
      <c r="C13" s="157">
        <v>74</v>
      </c>
      <c r="D13" s="157">
        <v>60</v>
      </c>
      <c r="E13" s="157">
        <v>41</v>
      </c>
      <c r="F13" s="157">
        <v>17</v>
      </c>
      <c r="G13" s="157">
        <v>6</v>
      </c>
      <c r="H13" s="157">
        <v>7</v>
      </c>
      <c r="I13" s="157">
        <v>2</v>
      </c>
      <c r="J13" s="157">
        <v>3</v>
      </c>
      <c r="K13" s="157">
        <v>2</v>
      </c>
      <c r="L13" s="157">
        <v>0</v>
      </c>
      <c r="M13" s="697">
        <f t="shared" si="0"/>
        <v>125</v>
      </c>
      <c r="N13" s="697">
        <f t="shared" si="1"/>
        <v>87</v>
      </c>
      <c r="O13" s="697">
        <f t="shared" si="2"/>
        <v>212</v>
      </c>
      <c r="P13" s="456" t="s">
        <v>288</v>
      </c>
      <c r="Q13" s="1220" t="s">
        <v>167</v>
      </c>
    </row>
    <row r="14" spans="1:26" ht="18.95" customHeight="1">
      <c r="A14" s="1189"/>
      <c r="B14" s="319" t="s">
        <v>263</v>
      </c>
      <c r="C14" s="157">
        <v>30</v>
      </c>
      <c r="D14" s="157">
        <v>10</v>
      </c>
      <c r="E14" s="157">
        <v>15</v>
      </c>
      <c r="F14" s="157">
        <v>32</v>
      </c>
      <c r="G14" s="157">
        <v>18</v>
      </c>
      <c r="H14" s="157">
        <v>20</v>
      </c>
      <c r="I14" s="157">
        <v>12</v>
      </c>
      <c r="J14" s="157">
        <v>4</v>
      </c>
      <c r="K14" s="157">
        <v>0</v>
      </c>
      <c r="L14" s="157">
        <v>0</v>
      </c>
      <c r="M14" s="697">
        <f t="shared" si="0"/>
        <v>75</v>
      </c>
      <c r="N14" s="697">
        <f t="shared" si="1"/>
        <v>66</v>
      </c>
      <c r="O14" s="697">
        <f t="shared" si="2"/>
        <v>141</v>
      </c>
      <c r="P14" s="456" t="s">
        <v>289</v>
      </c>
      <c r="Q14" s="1220"/>
    </row>
    <row r="15" spans="1:26" ht="18.95" customHeight="1">
      <c r="A15" s="1189"/>
      <c r="B15" s="319" t="s">
        <v>262</v>
      </c>
      <c r="C15" s="157">
        <v>61</v>
      </c>
      <c r="D15" s="157">
        <v>15</v>
      </c>
      <c r="E15" s="157">
        <v>49</v>
      </c>
      <c r="F15" s="157">
        <v>19</v>
      </c>
      <c r="G15" s="157">
        <v>21</v>
      </c>
      <c r="H15" s="157">
        <v>3</v>
      </c>
      <c r="I15" s="157">
        <v>18</v>
      </c>
      <c r="J15" s="157">
        <v>4</v>
      </c>
      <c r="K15" s="157">
        <v>13</v>
      </c>
      <c r="L15" s="157">
        <v>8</v>
      </c>
      <c r="M15" s="697">
        <f t="shared" si="0"/>
        <v>162</v>
      </c>
      <c r="N15" s="697">
        <f t="shared" si="1"/>
        <v>49</v>
      </c>
      <c r="O15" s="697">
        <f t="shared" si="2"/>
        <v>211</v>
      </c>
      <c r="P15" s="456" t="s">
        <v>290</v>
      </c>
      <c r="Q15" s="1220"/>
    </row>
    <row r="16" spans="1:26" ht="18.95" customHeight="1">
      <c r="A16" s="1189"/>
      <c r="B16" s="319" t="s">
        <v>264</v>
      </c>
      <c r="C16" s="157">
        <v>75</v>
      </c>
      <c r="D16" s="157">
        <v>49</v>
      </c>
      <c r="E16" s="157">
        <v>10</v>
      </c>
      <c r="F16" s="157">
        <v>3</v>
      </c>
      <c r="G16" s="157">
        <v>1</v>
      </c>
      <c r="H16" s="157">
        <v>3</v>
      </c>
      <c r="I16" s="157">
        <v>0</v>
      </c>
      <c r="J16" s="157">
        <v>0</v>
      </c>
      <c r="K16" s="157">
        <v>0</v>
      </c>
      <c r="L16" s="157">
        <v>0</v>
      </c>
      <c r="M16" s="697">
        <f t="shared" si="0"/>
        <v>86</v>
      </c>
      <c r="N16" s="697">
        <f t="shared" si="1"/>
        <v>55</v>
      </c>
      <c r="O16" s="697">
        <f t="shared" si="2"/>
        <v>141</v>
      </c>
      <c r="P16" s="456" t="s">
        <v>291</v>
      </c>
      <c r="Q16" s="1220"/>
    </row>
    <row r="17" spans="1:19" ht="18.95" customHeight="1">
      <c r="A17" s="1189"/>
      <c r="B17" s="319" t="s">
        <v>266</v>
      </c>
      <c r="C17" s="157">
        <v>70</v>
      </c>
      <c r="D17" s="157">
        <v>68</v>
      </c>
      <c r="E17" s="157">
        <v>25</v>
      </c>
      <c r="F17" s="157">
        <v>27</v>
      </c>
      <c r="G17" s="157">
        <v>58</v>
      </c>
      <c r="H17" s="157">
        <v>19</v>
      </c>
      <c r="I17" s="157">
        <v>30</v>
      </c>
      <c r="J17" s="157">
        <v>10</v>
      </c>
      <c r="K17" s="157">
        <v>15</v>
      </c>
      <c r="L17" s="157">
        <v>3</v>
      </c>
      <c r="M17" s="697">
        <f t="shared" si="0"/>
        <v>198</v>
      </c>
      <c r="N17" s="697">
        <f t="shared" si="1"/>
        <v>127</v>
      </c>
      <c r="O17" s="697">
        <f t="shared" si="2"/>
        <v>325</v>
      </c>
      <c r="P17" s="456" t="s">
        <v>292</v>
      </c>
      <c r="Q17" s="1220"/>
    </row>
    <row r="18" spans="1:19" ht="18.95" customHeight="1">
      <c r="A18" s="1189"/>
      <c r="B18" s="319" t="s">
        <v>265</v>
      </c>
      <c r="C18" s="157">
        <v>29</v>
      </c>
      <c r="D18" s="157">
        <v>16</v>
      </c>
      <c r="E18" s="157">
        <v>30</v>
      </c>
      <c r="F18" s="157">
        <v>17</v>
      </c>
      <c r="G18" s="157">
        <v>25</v>
      </c>
      <c r="H18" s="157">
        <v>7</v>
      </c>
      <c r="I18" s="157">
        <v>13</v>
      </c>
      <c r="J18" s="157">
        <v>2</v>
      </c>
      <c r="K18" s="157">
        <v>2</v>
      </c>
      <c r="L18" s="157">
        <v>0</v>
      </c>
      <c r="M18" s="697">
        <f t="shared" si="0"/>
        <v>99</v>
      </c>
      <c r="N18" s="697">
        <f t="shared" si="1"/>
        <v>42</v>
      </c>
      <c r="O18" s="697">
        <f t="shared" si="2"/>
        <v>141</v>
      </c>
      <c r="P18" s="456" t="s">
        <v>293</v>
      </c>
      <c r="Q18" s="1220"/>
    </row>
    <row r="19" spans="1:19" ht="18.95" customHeight="1">
      <c r="A19" s="1170" t="s">
        <v>63</v>
      </c>
      <c r="B19" s="1170"/>
      <c r="C19" s="726">
        <v>10</v>
      </c>
      <c r="D19" s="726">
        <v>33</v>
      </c>
      <c r="E19" s="726">
        <v>38</v>
      </c>
      <c r="F19" s="86">
        <v>80</v>
      </c>
      <c r="G19" s="726">
        <v>0</v>
      </c>
      <c r="H19" s="726">
        <v>0</v>
      </c>
      <c r="I19" s="86">
        <v>0</v>
      </c>
      <c r="J19" s="726">
        <v>0</v>
      </c>
      <c r="K19" s="726">
        <v>0</v>
      </c>
      <c r="L19" s="86">
        <v>0</v>
      </c>
      <c r="M19" s="697">
        <f t="shared" si="0"/>
        <v>48</v>
      </c>
      <c r="N19" s="697">
        <f t="shared" si="1"/>
        <v>113</v>
      </c>
      <c r="O19" s="697">
        <f t="shared" si="2"/>
        <v>161</v>
      </c>
      <c r="P19" s="1178" t="s">
        <v>297</v>
      </c>
      <c r="Q19" s="1178"/>
    </row>
    <row r="20" spans="1:19" ht="18.95" customHeight="1">
      <c r="A20" s="1170" t="s">
        <v>64</v>
      </c>
      <c r="B20" s="1170"/>
      <c r="C20" s="157">
        <v>65</v>
      </c>
      <c r="D20" s="157">
        <v>72</v>
      </c>
      <c r="E20" s="157">
        <v>35</v>
      </c>
      <c r="F20" s="157">
        <v>97</v>
      </c>
      <c r="G20" s="157">
        <v>14</v>
      </c>
      <c r="H20" s="157">
        <v>31</v>
      </c>
      <c r="I20" s="157">
        <v>5</v>
      </c>
      <c r="J20" s="157">
        <v>9</v>
      </c>
      <c r="K20" s="157">
        <v>2</v>
      </c>
      <c r="L20" s="157">
        <v>15</v>
      </c>
      <c r="M20" s="697">
        <f t="shared" si="0"/>
        <v>121</v>
      </c>
      <c r="N20" s="697">
        <f t="shared" si="1"/>
        <v>224</v>
      </c>
      <c r="O20" s="697">
        <f t="shared" si="2"/>
        <v>345</v>
      </c>
      <c r="P20" s="1178" t="s">
        <v>177</v>
      </c>
      <c r="Q20" s="1178"/>
    </row>
    <row r="21" spans="1:19" ht="18.95" customHeight="1">
      <c r="A21" s="1170" t="s">
        <v>65</v>
      </c>
      <c r="B21" s="1170"/>
      <c r="C21" s="157">
        <v>36</v>
      </c>
      <c r="D21" s="157">
        <v>42</v>
      </c>
      <c r="E21" s="157">
        <v>75</v>
      </c>
      <c r="F21" s="157">
        <v>94</v>
      </c>
      <c r="G21" s="157">
        <v>34</v>
      </c>
      <c r="H21" s="157">
        <v>38</v>
      </c>
      <c r="I21" s="157">
        <v>9</v>
      </c>
      <c r="J21" s="157">
        <v>20</v>
      </c>
      <c r="K21" s="157">
        <v>4</v>
      </c>
      <c r="L21" s="157">
        <v>6</v>
      </c>
      <c r="M21" s="697">
        <f t="shared" si="0"/>
        <v>158</v>
      </c>
      <c r="N21" s="697">
        <f t="shared" si="1"/>
        <v>200</v>
      </c>
      <c r="O21" s="697">
        <f t="shared" si="2"/>
        <v>358</v>
      </c>
      <c r="P21" s="1178" t="s">
        <v>178</v>
      </c>
      <c r="Q21" s="1178"/>
    </row>
    <row r="22" spans="1:19" ht="18.95" customHeight="1">
      <c r="A22" s="1170" t="s">
        <v>66</v>
      </c>
      <c r="B22" s="1170"/>
      <c r="C22" s="157">
        <v>59</v>
      </c>
      <c r="D22" s="157">
        <v>44</v>
      </c>
      <c r="E22" s="157">
        <v>60</v>
      </c>
      <c r="F22" s="157">
        <v>110</v>
      </c>
      <c r="G22" s="157">
        <v>37</v>
      </c>
      <c r="H22" s="157">
        <v>48</v>
      </c>
      <c r="I22" s="157">
        <v>23</v>
      </c>
      <c r="J22" s="157">
        <v>16</v>
      </c>
      <c r="K22" s="157">
        <v>2</v>
      </c>
      <c r="L22" s="157">
        <v>2</v>
      </c>
      <c r="M22" s="697">
        <f t="shared" si="0"/>
        <v>181</v>
      </c>
      <c r="N22" s="697">
        <f t="shared" si="1"/>
        <v>220</v>
      </c>
      <c r="O22" s="697">
        <f t="shared" si="2"/>
        <v>401</v>
      </c>
      <c r="P22" s="1178" t="s">
        <v>285</v>
      </c>
      <c r="Q22" s="1178"/>
    </row>
    <row r="23" spans="1:19" ht="18.95" customHeight="1">
      <c r="A23" s="1170" t="s">
        <v>133</v>
      </c>
      <c r="B23" s="1170"/>
      <c r="C23" s="157">
        <v>17</v>
      </c>
      <c r="D23" s="157">
        <v>10</v>
      </c>
      <c r="E23" s="157">
        <v>3</v>
      </c>
      <c r="F23" s="157">
        <v>20</v>
      </c>
      <c r="G23" s="157">
        <v>1</v>
      </c>
      <c r="H23" s="157">
        <v>1</v>
      </c>
      <c r="I23" s="157">
        <v>0</v>
      </c>
      <c r="J23" s="157">
        <v>0</v>
      </c>
      <c r="K23" s="157">
        <v>0</v>
      </c>
      <c r="L23" s="157">
        <v>14</v>
      </c>
      <c r="M23" s="697">
        <f t="shared" si="0"/>
        <v>21</v>
      </c>
      <c r="N23" s="697">
        <f t="shared" si="1"/>
        <v>45</v>
      </c>
      <c r="O23" s="697">
        <f t="shared" si="2"/>
        <v>66</v>
      </c>
      <c r="P23" s="1178" t="s">
        <v>853</v>
      </c>
      <c r="Q23" s="1178"/>
    </row>
    <row r="24" spans="1:19" ht="18.95" customHeight="1">
      <c r="A24" s="1170" t="s">
        <v>68</v>
      </c>
      <c r="B24" s="1170"/>
      <c r="C24" s="157">
        <v>28</v>
      </c>
      <c r="D24" s="157">
        <v>4</v>
      </c>
      <c r="E24" s="157">
        <v>17</v>
      </c>
      <c r="F24" s="157">
        <v>10</v>
      </c>
      <c r="G24" s="157">
        <v>3</v>
      </c>
      <c r="H24" s="157">
        <v>3</v>
      </c>
      <c r="I24" s="157">
        <v>1</v>
      </c>
      <c r="J24" s="157">
        <v>2</v>
      </c>
      <c r="K24" s="157">
        <v>0</v>
      </c>
      <c r="L24" s="157">
        <v>0</v>
      </c>
      <c r="M24" s="697">
        <f t="shared" si="0"/>
        <v>49</v>
      </c>
      <c r="N24" s="697">
        <f t="shared" si="1"/>
        <v>19</v>
      </c>
      <c r="O24" s="697">
        <f t="shared" si="2"/>
        <v>68</v>
      </c>
      <c r="P24" s="1178" t="s">
        <v>287</v>
      </c>
      <c r="Q24" s="1178"/>
    </row>
    <row r="25" spans="1:19" ht="18.95" customHeight="1">
      <c r="A25" s="1170" t="s">
        <v>69</v>
      </c>
      <c r="B25" s="1170"/>
      <c r="C25" s="157">
        <v>12</v>
      </c>
      <c r="D25" s="157">
        <v>11</v>
      </c>
      <c r="E25" s="157">
        <v>14</v>
      </c>
      <c r="F25" s="157">
        <v>21</v>
      </c>
      <c r="G25" s="157">
        <v>23</v>
      </c>
      <c r="H25" s="157">
        <v>17</v>
      </c>
      <c r="I25" s="157">
        <v>16</v>
      </c>
      <c r="J25" s="157">
        <v>3</v>
      </c>
      <c r="K25" s="157">
        <v>0</v>
      </c>
      <c r="L25" s="157">
        <v>2</v>
      </c>
      <c r="M25" s="697">
        <f t="shared" si="0"/>
        <v>65</v>
      </c>
      <c r="N25" s="697">
        <f t="shared" si="1"/>
        <v>54</v>
      </c>
      <c r="O25" s="697">
        <f t="shared" si="2"/>
        <v>119</v>
      </c>
      <c r="P25" s="1178" t="s">
        <v>182</v>
      </c>
      <c r="Q25" s="1178"/>
    </row>
    <row r="26" spans="1:19" ht="18.95" customHeight="1">
      <c r="A26" s="1170" t="s">
        <v>70</v>
      </c>
      <c r="B26" s="1170"/>
      <c r="C26" s="157">
        <v>32</v>
      </c>
      <c r="D26" s="157">
        <v>35</v>
      </c>
      <c r="E26" s="157">
        <v>30</v>
      </c>
      <c r="F26" s="157">
        <v>33</v>
      </c>
      <c r="G26" s="157">
        <v>23</v>
      </c>
      <c r="H26" s="157">
        <v>25</v>
      </c>
      <c r="I26" s="157">
        <v>15</v>
      </c>
      <c r="J26" s="157">
        <v>17</v>
      </c>
      <c r="K26" s="157">
        <v>0</v>
      </c>
      <c r="L26" s="157">
        <v>0</v>
      </c>
      <c r="M26" s="697">
        <f t="shared" si="0"/>
        <v>100</v>
      </c>
      <c r="N26" s="697">
        <f t="shared" si="1"/>
        <v>110</v>
      </c>
      <c r="O26" s="697">
        <f t="shared" si="2"/>
        <v>210</v>
      </c>
      <c r="P26" s="1178" t="s">
        <v>183</v>
      </c>
      <c r="Q26" s="1178"/>
    </row>
    <row r="27" spans="1:19" ht="18.95" customHeight="1">
      <c r="A27" s="1170" t="s">
        <v>71</v>
      </c>
      <c r="B27" s="1170"/>
      <c r="C27" s="157">
        <v>81</v>
      </c>
      <c r="D27" s="157">
        <v>60</v>
      </c>
      <c r="E27" s="157">
        <v>53</v>
      </c>
      <c r="F27" s="157">
        <v>15</v>
      </c>
      <c r="G27" s="157">
        <v>51</v>
      </c>
      <c r="H27" s="157">
        <v>10</v>
      </c>
      <c r="I27" s="157">
        <v>0</v>
      </c>
      <c r="J27" s="157">
        <v>0</v>
      </c>
      <c r="K27" s="157">
        <v>0</v>
      </c>
      <c r="L27" s="157">
        <v>0</v>
      </c>
      <c r="M27" s="697">
        <f t="shared" si="0"/>
        <v>185</v>
      </c>
      <c r="N27" s="697">
        <f t="shared" si="1"/>
        <v>85</v>
      </c>
      <c r="O27" s="697">
        <f t="shared" si="2"/>
        <v>270</v>
      </c>
      <c r="P27" s="1178" t="s">
        <v>671</v>
      </c>
      <c r="Q27" s="1178"/>
    </row>
    <row r="28" spans="1:19" ht="18.95" customHeight="1" thickBot="1">
      <c r="A28" s="1301" t="s">
        <v>72</v>
      </c>
      <c r="B28" s="1301"/>
      <c r="C28" s="742">
        <v>54</v>
      </c>
      <c r="D28" s="742">
        <v>36</v>
      </c>
      <c r="E28" s="742">
        <v>6</v>
      </c>
      <c r="F28" s="742">
        <v>12</v>
      </c>
      <c r="G28" s="742">
        <v>0</v>
      </c>
      <c r="H28" s="742">
        <v>0</v>
      </c>
      <c r="I28" s="742">
        <v>0</v>
      </c>
      <c r="J28" s="742">
        <v>0</v>
      </c>
      <c r="K28" s="742">
        <v>0</v>
      </c>
      <c r="L28" s="742">
        <v>0</v>
      </c>
      <c r="M28" s="735">
        <f t="shared" si="0"/>
        <v>60</v>
      </c>
      <c r="N28" s="735">
        <f t="shared" si="1"/>
        <v>48</v>
      </c>
      <c r="O28" s="735">
        <f t="shared" si="2"/>
        <v>108</v>
      </c>
      <c r="P28" s="1267" t="s">
        <v>327</v>
      </c>
      <c r="Q28" s="1267"/>
      <c r="S28" s="82" t="s">
        <v>305</v>
      </c>
    </row>
    <row r="29" spans="1:19" ht="18.95" customHeight="1" thickBot="1">
      <c r="A29" s="1108" t="s">
        <v>32</v>
      </c>
      <c r="B29" s="1108"/>
      <c r="C29" s="727">
        <f>SUM(C9:C28)</f>
        <v>890</v>
      </c>
      <c r="D29" s="727">
        <f t="shared" ref="D29:O29" si="3">SUM(D9:D28)</f>
        <v>689</v>
      </c>
      <c r="E29" s="727">
        <f t="shared" si="3"/>
        <v>651</v>
      </c>
      <c r="F29" s="727">
        <f t="shared" si="3"/>
        <v>752</v>
      </c>
      <c r="G29" s="727">
        <f t="shared" si="3"/>
        <v>363</v>
      </c>
      <c r="H29" s="727">
        <f t="shared" si="3"/>
        <v>270</v>
      </c>
      <c r="I29" s="727">
        <f t="shared" si="3"/>
        <v>168</v>
      </c>
      <c r="J29" s="727">
        <f t="shared" si="3"/>
        <v>110</v>
      </c>
      <c r="K29" s="727">
        <f t="shared" si="3"/>
        <v>46</v>
      </c>
      <c r="L29" s="727">
        <f t="shared" si="3"/>
        <v>61</v>
      </c>
      <c r="M29" s="727">
        <f t="shared" si="3"/>
        <v>2118</v>
      </c>
      <c r="N29" s="727">
        <f t="shared" si="3"/>
        <v>1882</v>
      </c>
      <c r="O29" s="727">
        <f t="shared" si="3"/>
        <v>4000</v>
      </c>
      <c r="P29" s="1260" t="s">
        <v>169</v>
      </c>
      <c r="Q29" s="1260"/>
    </row>
    <row r="30" spans="1:19" ht="18.95" customHeight="1" thickTop="1">
      <c r="A30" s="640"/>
      <c r="B30" s="640"/>
      <c r="C30" s="648"/>
      <c r="D30" s="648"/>
      <c r="E30" s="648"/>
      <c r="F30" s="648"/>
      <c r="G30" s="648"/>
      <c r="H30" s="648"/>
      <c r="I30" s="648"/>
      <c r="J30" s="648"/>
      <c r="K30" s="648"/>
      <c r="L30" s="648"/>
      <c r="M30" s="648"/>
      <c r="N30" s="648"/>
      <c r="O30" s="648"/>
      <c r="P30" s="646"/>
      <c r="Q30" s="646"/>
    </row>
    <row r="31" spans="1:19" ht="18.95" customHeight="1">
      <c r="A31" s="640"/>
      <c r="B31" s="640"/>
      <c r="C31" s="648"/>
      <c r="D31" s="648"/>
      <c r="E31" s="648"/>
      <c r="F31" s="648"/>
      <c r="G31" s="648"/>
      <c r="H31" s="648"/>
      <c r="I31" s="648"/>
      <c r="J31" s="648"/>
      <c r="K31" s="648"/>
      <c r="L31" s="648"/>
      <c r="M31" s="648"/>
      <c r="N31" s="648"/>
      <c r="O31" s="648"/>
      <c r="P31" s="646"/>
      <c r="Q31" s="646"/>
    </row>
    <row r="32" spans="1:19" ht="18.95" customHeight="1">
      <c r="A32" s="640"/>
      <c r="B32" s="640"/>
      <c r="C32" s="648"/>
      <c r="D32" s="648"/>
      <c r="E32" s="648"/>
      <c r="F32" s="648"/>
      <c r="G32" s="648"/>
      <c r="H32" s="648"/>
      <c r="I32" s="648"/>
      <c r="J32" s="648"/>
      <c r="K32" s="648"/>
      <c r="L32" s="648"/>
      <c r="M32" s="648"/>
      <c r="N32" s="648"/>
      <c r="O32" s="648"/>
      <c r="P32" s="646"/>
      <c r="Q32" s="646"/>
    </row>
    <row r="33" spans="1:17" ht="18.95" customHeight="1">
      <c r="A33" s="640"/>
      <c r="B33" s="640"/>
      <c r="C33" s="648"/>
      <c r="D33" s="648"/>
      <c r="E33" s="648"/>
      <c r="F33" s="648"/>
      <c r="G33" s="648"/>
      <c r="H33" s="648"/>
      <c r="I33" s="648"/>
      <c r="J33" s="648"/>
      <c r="K33" s="648"/>
      <c r="L33" s="648"/>
      <c r="M33" s="648"/>
      <c r="N33" s="648"/>
      <c r="O33" s="648"/>
      <c r="P33" s="646"/>
      <c r="Q33" s="646"/>
    </row>
    <row r="34" spans="1:17" ht="18.95" customHeight="1">
      <c r="A34" s="640"/>
      <c r="B34" s="640"/>
      <c r="C34" s="648"/>
      <c r="D34" s="648"/>
      <c r="E34" s="648"/>
      <c r="F34" s="648"/>
      <c r="G34" s="648"/>
      <c r="H34" s="648"/>
      <c r="I34" s="648"/>
      <c r="J34" s="648"/>
      <c r="K34" s="648"/>
      <c r="L34" s="648"/>
      <c r="M34" s="648"/>
      <c r="N34" s="648"/>
      <c r="O34" s="648"/>
      <c r="P34" s="646"/>
      <c r="Q34" s="646"/>
    </row>
    <row r="35" spans="1:17" ht="18.95" customHeight="1">
      <c r="A35" s="640"/>
      <c r="B35" s="640"/>
      <c r="C35" s="648"/>
      <c r="D35" s="648"/>
      <c r="E35" s="648"/>
      <c r="F35" s="648"/>
      <c r="G35" s="648"/>
      <c r="H35" s="648"/>
      <c r="I35" s="648"/>
      <c r="J35" s="648"/>
      <c r="K35" s="648"/>
      <c r="L35" s="648"/>
      <c r="M35" s="648"/>
      <c r="N35" s="648"/>
      <c r="O35" s="648"/>
      <c r="P35" s="646"/>
      <c r="Q35" s="646"/>
    </row>
    <row r="36" spans="1:17" ht="18.95" customHeight="1">
      <c r="A36" s="640"/>
      <c r="B36" s="640"/>
      <c r="C36" s="648"/>
      <c r="D36" s="648"/>
      <c r="E36" s="648"/>
      <c r="F36" s="648"/>
      <c r="G36" s="648"/>
      <c r="H36" s="648"/>
      <c r="I36" s="648"/>
      <c r="J36" s="648"/>
      <c r="K36" s="648"/>
      <c r="L36" s="648"/>
      <c r="M36" s="648"/>
      <c r="N36" s="648"/>
      <c r="O36" s="648"/>
      <c r="P36" s="646"/>
      <c r="Q36" s="646"/>
    </row>
    <row r="37" spans="1:17">
      <c r="C37" s="171"/>
      <c r="D37" s="171"/>
      <c r="E37" s="171"/>
      <c r="F37" s="171"/>
      <c r="G37" s="171"/>
      <c r="H37" s="171"/>
      <c r="I37" s="171"/>
      <c r="J37" s="171"/>
      <c r="K37" s="171"/>
      <c r="L37" s="171"/>
      <c r="M37" s="171"/>
      <c r="N37" s="171"/>
      <c r="O37" s="171"/>
      <c r="P37" s="332"/>
      <c r="Q37" s="332"/>
    </row>
    <row r="38" spans="1:17">
      <c r="C38" s="171"/>
      <c r="D38" s="171"/>
      <c r="E38" s="171"/>
      <c r="F38" s="171"/>
      <c r="G38" s="171"/>
      <c r="H38" s="171"/>
      <c r="I38" s="171"/>
      <c r="J38" s="171"/>
      <c r="K38" s="171"/>
      <c r="L38" s="171"/>
      <c r="M38" s="171"/>
      <c r="N38" s="171"/>
      <c r="O38" s="171"/>
      <c r="P38" s="332"/>
      <c r="Q38" s="332"/>
    </row>
    <row r="39" spans="1:17">
      <c r="P39" s="332"/>
      <c r="Q39" s="332"/>
    </row>
    <row r="40" spans="1:17">
      <c r="P40" s="332"/>
      <c r="Q40" s="332"/>
    </row>
    <row r="41" spans="1:17">
      <c r="P41" s="332"/>
      <c r="Q41" s="332"/>
    </row>
    <row r="42" spans="1:17">
      <c r="P42" s="332"/>
      <c r="Q42" s="332"/>
    </row>
    <row r="43" spans="1:17">
      <c r="P43" s="332"/>
      <c r="Q43" s="332"/>
    </row>
    <row r="44" spans="1:17">
      <c r="P44" s="332"/>
      <c r="Q44" s="332"/>
    </row>
    <row r="45" spans="1:17">
      <c r="P45" s="332"/>
      <c r="Q45" s="332"/>
    </row>
    <row r="46" spans="1:17">
      <c r="P46" s="332"/>
      <c r="Q46" s="332"/>
    </row>
    <row r="47" spans="1:17">
      <c r="P47" s="332"/>
      <c r="Q47" s="332"/>
    </row>
    <row r="48" spans="1:17">
      <c r="P48" s="332"/>
      <c r="Q48" s="332"/>
    </row>
    <row r="49" spans="16:17">
      <c r="P49" s="332"/>
      <c r="Q49" s="332"/>
    </row>
    <row r="50" spans="16:17">
      <c r="P50" s="332"/>
      <c r="Q50" s="332"/>
    </row>
    <row r="51" spans="16:17">
      <c r="P51" s="332"/>
      <c r="Q51" s="332"/>
    </row>
    <row r="52" spans="16:17">
      <c r="P52" s="332"/>
      <c r="Q52" s="332"/>
    </row>
    <row r="53" spans="16:17">
      <c r="P53" s="332"/>
      <c r="Q53" s="332"/>
    </row>
    <row r="54" spans="16:17">
      <c r="P54" s="332"/>
      <c r="Q54" s="332"/>
    </row>
    <row r="55" spans="16:17">
      <c r="P55" s="332"/>
      <c r="Q55" s="332"/>
    </row>
    <row r="56" spans="16:17">
      <c r="P56" s="332"/>
      <c r="Q56" s="332"/>
    </row>
    <row r="57" spans="16:17">
      <c r="P57" s="332"/>
      <c r="Q57" s="332"/>
    </row>
    <row r="58" spans="16:17">
      <c r="P58" s="332"/>
      <c r="Q58" s="332"/>
    </row>
    <row r="59" spans="16:17">
      <c r="P59" s="332"/>
      <c r="Q59" s="332"/>
    </row>
    <row r="60" spans="16:17">
      <c r="P60" s="332"/>
      <c r="Q60" s="332"/>
    </row>
    <row r="61" spans="16:17">
      <c r="P61" s="332"/>
      <c r="Q61" s="332"/>
    </row>
    <row r="62" spans="16:17">
      <c r="P62" s="332"/>
      <c r="Q62" s="332"/>
    </row>
    <row r="63" spans="16:17">
      <c r="P63" s="332"/>
      <c r="Q63" s="332"/>
    </row>
    <row r="64" spans="16:17">
      <c r="P64" s="332"/>
      <c r="Q64" s="332"/>
    </row>
    <row r="65" spans="16:17">
      <c r="P65" s="332"/>
      <c r="Q65" s="332"/>
    </row>
    <row r="66" spans="16:17">
      <c r="P66" s="332"/>
      <c r="Q66" s="332"/>
    </row>
    <row r="67" spans="16:17">
      <c r="P67" s="332"/>
      <c r="Q67" s="332"/>
    </row>
    <row r="68" spans="16:17">
      <c r="P68" s="332"/>
      <c r="Q68" s="332"/>
    </row>
    <row r="69" spans="16:17">
      <c r="P69" s="332"/>
      <c r="Q69" s="332"/>
    </row>
    <row r="70" spans="16:17">
      <c r="P70" s="332"/>
      <c r="Q70" s="332"/>
    </row>
    <row r="71" spans="16:17">
      <c r="P71" s="332"/>
      <c r="Q71" s="332"/>
    </row>
    <row r="72" spans="16:17">
      <c r="P72" s="332"/>
      <c r="Q72" s="332"/>
    </row>
    <row r="73" spans="16:17">
      <c r="P73" s="332"/>
      <c r="Q73" s="332"/>
    </row>
    <row r="74" spans="16:17">
      <c r="P74" s="332"/>
      <c r="Q74" s="332"/>
    </row>
    <row r="75" spans="16:17">
      <c r="P75" s="332"/>
      <c r="Q75" s="332"/>
    </row>
    <row r="76" spans="16:17">
      <c r="P76" s="332"/>
      <c r="Q76" s="332"/>
    </row>
    <row r="77" spans="16:17">
      <c r="P77" s="332"/>
      <c r="Q77" s="332"/>
    </row>
    <row r="78" spans="16:17">
      <c r="P78" s="332"/>
      <c r="Q78" s="332"/>
    </row>
    <row r="79" spans="16:17">
      <c r="P79" s="332"/>
      <c r="Q79" s="332"/>
    </row>
    <row r="80" spans="16:17">
      <c r="P80" s="332"/>
      <c r="Q80" s="332"/>
    </row>
    <row r="81" spans="16:17">
      <c r="P81" s="332"/>
      <c r="Q81" s="332"/>
    </row>
    <row r="82" spans="16:17">
      <c r="P82" s="332"/>
      <c r="Q82" s="332"/>
    </row>
    <row r="121" spans="3:13">
      <c r="C121" s="142"/>
      <c r="D121" s="142"/>
      <c r="E121" s="142"/>
      <c r="F121" s="142"/>
      <c r="G121" s="142"/>
      <c r="H121" s="142"/>
      <c r="I121" s="142"/>
      <c r="J121" s="142"/>
      <c r="K121" s="142"/>
      <c r="L121" s="142"/>
      <c r="M121" s="142"/>
    </row>
    <row r="122" spans="3:13">
      <c r="C122" s="142"/>
      <c r="D122" s="142"/>
      <c r="E122" s="142"/>
      <c r="F122" s="142"/>
      <c r="G122" s="142"/>
      <c r="H122" s="142"/>
      <c r="I122" s="142"/>
      <c r="J122" s="142"/>
      <c r="K122" s="142"/>
      <c r="L122" s="142"/>
      <c r="M122" s="142"/>
    </row>
    <row r="123" spans="3:13">
      <c r="C123" s="142"/>
      <c r="D123" s="142"/>
      <c r="E123" s="142"/>
      <c r="F123" s="142"/>
      <c r="G123" s="142"/>
      <c r="H123" s="142"/>
      <c r="I123" s="142"/>
      <c r="J123" s="142"/>
      <c r="K123" s="142"/>
      <c r="L123" s="142"/>
      <c r="M123" s="142"/>
    </row>
    <row r="124" spans="3:13">
      <c r="C124" s="142"/>
      <c r="D124" s="142"/>
      <c r="E124" s="142"/>
      <c r="F124" s="142"/>
      <c r="G124" s="142"/>
      <c r="H124" s="142"/>
      <c r="I124" s="142"/>
      <c r="J124" s="142"/>
      <c r="K124" s="142"/>
      <c r="L124" s="142"/>
      <c r="M124" s="142"/>
    </row>
  </sheetData>
  <protectedRanges>
    <protectedRange sqref="C10:L19" name="نطاق1"/>
    <protectedRange sqref="C20:L28" name="نطاق1_1"/>
  </protectedRanges>
  <mergeCells count="50">
    <mergeCell ref="A27:B27"/>
    <mergeCell ref="P27:Q27"/>
    <mergeCell ref="A28:B28"/>
    <mergeCell ref="P28:Q28"/>
    <mergeCell ref="A29:B29"/>
    <mergeCell ref="P29:Q29"/>
    <mergeCell ref="A24:B24"/>
    <mergeCell ref="P24:Q24"/>
    <mergeCell ref="A25:B25"/>
    <mergeCell ref="P25:Q25"/>
    <mergeCell ref="A26:B26"/>
    <mergeCell ref="P26:Q26"/>
    <mergeCell ref="A21:B21"/>
    <mergeCell ref="P21:Q21"/>
    <mergeCell ref="A22:B22"/>
    <mergeCell ref="P22:Q22"/>
    <mergeCell ref="A23:B23"/>
    <mergeCell ref="P23:Q23"/>
    <mergeCell ref="A13:A18"/>
    <mergeCell ref="Q13:Q18"/>
    <mergeCell ref="A19:B19"/>
    <mergeCell ref="P19:Q19"/>
    <mergeCell ref="A20:B20"/>
    <mergeCell ref="P20:Q20"/>
    <mergeCell ref="A12:B12"/>
    <mergeCell ref="P12:Q12"/>
    <mergeCell ref="M5:O5"/>
    <mergeCell ref="P5:Q8"/>
    <mergeCell ref="C6:D6"/>
    <mergeCell ref="E6:F6"/>
    <mergeCell ref="G6:H6"/>
    <mergeCell ref="I6:J6"/>
    <mergeCell ref="K6:L6"/>
    <mergeCell ref="M6:O6"/>
    <mergeCell ref="P9:Q9"/>
    <mergeCell ref="A10:B10"/>
    <mergeCell ref="P10:Q10"/>
    <mergeCell ref="A11:B11"/>
    <mergeCell ref="P11:Q11"/>
    <mergeCell ref="A9:B9"/>
    <mergeCell ref="A1:Q2"/>
    <mergeCell ref="A3:Q3"/>
    <mergeCell ref="A4:C4"/>
    <mergeCell ref="P4:Q4"/>
    <mergeCell ref="A5:B8"/>
    <mergeCell ref="C5:D5"/>
    <mergeCell ref="E5:F5"/>
    <mergeCell ref="G5:H5"/>
    <mergeCell ref="I5:J5"/>
    <mergeCell ref="K5:L5"/>
  </mergeCells>
  <printOptions horizontalCentered="1"/>
  <pageMargins left="1" right="1" top="1" bottom="1" header="1" footer="1"/>
  <pageSetup paperSize="9" scale="80" firstPageNumber="34" orientation="landscape" useFirstPageNumber="1"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9" tint="-0.499984740745262"/>
  </sheetPr>
  <dimension ref="A1:Z125"/>
  <sheetViews>
    <sheetView rightToLeft="1" view="pageBreakPreview" zoomScale="75" zoomScaleNormal="75" zoomScaleSheetLayoutView="75" workbookViewId="0">
      <selection activeCell="X16" sqref="X16"/>
    </sheetView>
  </sheetViews>
  <sheetFormatPr defaultRowHeight="12.75"/>
  <cols>
    <col min="1" max="1" width="4.42578125" style="82" customWidth="1"/>
    <col min="2" max="2" width="12.140625" style="82" customWidth="1"/>
    <col min="3" max="12" width="8.140625" style="82" customWidth="1"/>
    <col min="13" max="15" width="10.140625" style="82" customWidth="1"/>
    <col min="16" max="16" width="15.85546875" style="82" customWidth="1"/>
    <col min="17" max="17" width="6.140625" style="82" customWidth="1"/>
    <col min="18" max="16384" width="9.140625" style="82"/>
  </cols>
  <sheetData>
    <row r="1" spans="1:26" ht="14.25" customHeight="1">
      <c r="A1" s="1205" t="s">
        <v>1255</v>
      </c>
      <c r="B1" s="1205"/>
      <c r="C1" s="1205"/>
      <c r="D1" s="1205"/>
      <c r="E1" s="1205"/>
      <c r="F1" s="1205"/>
      <c r="G1" s="1205"/>
      <c r="H1" s="1205"/>
      <c r="I1" s="1205"/>
      <c r="J1" s="1205"/>
      <c r="K1" s="1205"/>
      <c r="L1" s="1205"/>
      <c r="M1" s="1205"/>
      <c r="N1" s="1205"/>
      <c r="O1" s="1205"/>
      <c r="P1" s="1205"/>
      <c r="Q1" s="1205"/>
      <c r="R1" s="81"/>
      <c r="S1" s="81"/>
      <c r="T1" s="81"/>
      <c r="U1" s="81"/>
      <c r="V1" s="81"/>
      <c r="W1" s="81"/>
      <c r="X1" s="81"/>
      <c r="Y1" s="81"/>
      <c r="Z1" s="81"/>
    </row>
    <row r="2" spans="1:26" ht="14.25" customHeight="1">
      <c r="A2" s="1205"/>
      <c r="B2" s="1205"/>
      <c r="C2" s="1205"/>
      <c r="D2" s="1205"/>
      <c r="E2" s="1205"/>
      <c r="F2" s="1205"/>
      <c r="G2" s="1205"/>
      <c r="H2" s="1205"/>
      <c r="I2" s="1205"/>
      <c r="J2" s="1205"/>
      <c r="K2" s="1205"/>
      <c r="L2" s="1205"/>
      <c r="M2" s="1205"/>
      <c r="N2" s="1205"/>
      <c r="O2" s="1205"/>
      <c r="P2" s="1205"/>
      <c r="Q2" s="1205"/>
    </row>
    <row r="3" spans="1:26" ht="36.75" customHeight="1">
      <c r="A3" s="1193" t="s">
        <v>762</v>
      </c>
      <c r="B3" s="1193"/>
      <c r="C3" s="1193"/>
      <c r="D3" s="1193"/>
      <c r="E3" s="1193"/>
      <c r="F3" s="1193"/>
      <c r="G3" s="1193"/>
      <c r="H3" s="1193"/>
      <c r="I3" s="1193"/>
      <c r="J3" s="1193"/>
      <c r="K3" s="1193"/>
      <c r="L3" s="1193"/>
      <c r="M3" s="1193"/>
      <c r="N3" s="1193"/>
      <c r="O3" s="1193"/>
      <c r="P3" s="1193"/>
      <c r="Q3" s="1193"/>
    </row>
    <row r="4" spans="1:26" ht="22.5" customHeight="1" thickBot="1">
      <c r="A4" s="1153" t="s">
        <v>1048</v>
      </c>
      <c r="B4" s="1153"/>
      <c r="C4" s="1153"/>
      <c r="D4" s="200"/>
      <c r="E4" s="200"/>
      <c r="F4" s="200"/>
      <c r="G4" s="200"/>
      <c r="H4" s="200"/>
      <c r="I4" s="200"/>
      <c r="J4" s="200"/>
      <c r="K4" s="200"/>
      <c r="L4" s="200"/>
      <c r="M4" s="200"/>
      <c r="N4" s="200"/>
      <c r="O4" s="200"/>
      <c r="P4" s="1154" t="s">
        <v>637</v>
      </c>
      <c r="Q4" s="1154"/>
    </row>
    <row r="5" spans="1:26" ht="20.25" customHeight="1" thickTop="1">
      <c r="A5" s="1140" t="s">
        <v>40</v>
      </c>
      <c r="B5" s="1140"/>
      <c r="C5" s="1188" t="s">
        <v>73</v>
      </c>
      <c r="D5" s="1188"/>
      <c r="E5" s="1188" t="s">
        <v>44</v>
      </c>
      <c r="F5" s="1188"/>
      <c r="G5" s="1188" t="s">
        <v>74</v>
      </c>
      <c r="H5" s="1188"/>
      <c r="I5" s="1188" t="s">
        <v>46</v>
      </c>
      <c r="J5" s="1188"/>
      <c r="K5" s="1188" t="s">
        <v>47</v>
      </c>
      <c r="L5" s="1188"/>
      <c r="M5" s="1188" t="s">
        <v>341</v>
      </c>
      <c r="N5" s="1188"/>
      <c r="O5" s="1188"/>
      <c r="P5" s="1164" t="s">
        <v>168</v>
      </c>
      <c r="Q5" s="1164"/>
    </row>
    <row r="6" spans="1:26" ht="18" customHeight="1">
      <c r="A6" s="1141"/>
      <c r="B6" s="1141"/>
      <c r="C6" s="1168" t="s">
        <v>201</v>
      </c>
      <c r="D6" s="1168"/>
      <c r="E6" s="1168" t="s">
        <v>202</v>
      </c>
      <c r="F6" s="1168"/>
      <c r="G6" s="1168" t="s">
        <v>203</v>
      </c>
      <c r="H6" s="1168"/>
      <c r="I6" s="1168" t="s">
        <v>204</v>
      </c>
      <c r="J6" s="1168"/>
      <c r="K6" s="1168" t="s">
        <v>205</v>
      </c>
      <c r="L6" s="1168"/>
      <c r="M6" s="1168" t="s">
        <v>169</v>
      </c>
      <c r="N6" s="1168"/>
      <c r="O6" s="1168"/>
      <c r="P6" s="1165"/>
      <c r="Q6" s="1165"/>
    </row>
    <row r="7" spans="1:26" ht="16.5" customHeight="1">
      <c r="A7" s="1141"/>
      <c r="B7" s="1141"/>
      <c r="C7" s="728" t="s">
        <v>33</v>
      </c>
      <c r="D7" s="728" t="s">
        <v>34</v>
      </c>
      <c r="E7" s="728" t="s">
        <v>33</v>
      </c>
      <c r="F7" s="728" t="s">
        <v>34</v>
      </c>
      <c r="G7" s="728" t="s">
        <v>33</v>
      </c>
      <c r="H7" s="728" t="s">
        <v>34</v>
      </c>
      <c r="I7" s="728" t="s">
        <v>33</v>
      </c>
      <c r="J7" s="728" t="s">
        <v>34</v>
      </c>
      <c r="K7" s="728" t="s">
        <v>33</v>
      </c>
      <c r="L7" s="728" t="s">
        <v>34</v>
      </c>
      <c r="M7" s="728" t="s">
        <v>33</v>
      </c>
      <c r="N7" s="728" t="s">
        <v>34</v>
      </c>
      <c r="O7" s="728" t="s">
        <v>32</v>
      </c>
      <c r="P7" s="1165"/>
      <c r="Q7" s="1165"/>
    </row>
    <row r="8" spans="1:26" ht="21" customHeight="1" thickBot="1">
      <c r="A8" s="1142"/>
      <c r="B8" s="1142"/>
      <c r="C8" s="734" t="s">
        <v>173</v>
      </c>
      <c r="D8" s="731" t="s">
        <v>172</v>
      </c>
      <c r="E8" s="734" t="s">
        <v>173</v>
      </c>
      <c r="F8" s="731" t="s">
        <v>172</v>
      </c>
      <c r="G8" s="734" t="s">
        <v>173</v>
      </c>
      <c r="H8" s="731" t="s">
        <v>172</v>
      </c>
      <c r="I8" s="734" t="s">
        <v>173</v>
      </c>
      <c r="J8" s="731" t="s">
        <v>172</v>
      </c>
      <c r="K8" s="734" t="s">
        <v>173</v>
      </c>
      <c r="L8" s="731" t="s">
        <v>172</v>
      </c>
      <c r="M8" s="734" t="s">
        <v>173</v>
      </c>
      <c r="N8" s="731" t="s">
        <v>172</v>
      </c>
      <c r="O8" s="731" t="s">
        <v>169</v>
      </c>
      <c r="P8" s="1166"/>
      <c r="Q8" s="1166"/>
      <c r="Z8" s="82" t="s">
        <v>305</v>
      </c>
    </row>
    <row r="9" spans="1:26" ht="18.95" customHeight="1">
      <c r="A9" s="1204" t="s">
        <v>52</v>
      </c>
      <c r="B9" s="1204"/>
      <c r="C9" s="231">
        <v>66</v>
      </c>
      <c r="D9" s="329">
        <v>58</v>
      </c>
      <c r="E9" s="231">
        <v>72</v>
      </c>
      <c r="F9" s="329">
        <v>62</v>
      </c>
      <c r="G9" s="231">
        <v>52</v>
      </c>
      <c r="H9" s="329">
        <v>23</v>
      </c>
      <c r="I9" s="231">
        <v>22</v>
      </c>
      <c r="J9" s="329">
        <v>15</v>
      </c>
      <c r="K9" s="231">
        <v>8</v>
      </c>
      <c r="L9" s="329">
        <v>8</v>
      </c>
      <c r="M9" s="231">
        <f>SUM(C9,E9,G9,I9,K9)</f>
        <v>220</v>
      </c>
      <c r="N9" s="231">
        <f>SUM(D9,F9,H9,J9,L9)</f>
        <v>166</v>
      </c>
      <c r="O9" s="231">
        <f>SUM(M9:N9)</f>
        <v>386</v>
      </c>
      <c r="P9" s="1199" t="s">
        <v>583</v>
      </c>
      <c r="Q9" s="1199"/>
    </row>
    <row r="10" spans="1:26" ht="18.95" customHeight="1">
      <c r="A10" s="1170" t="s">
        <v>53</v>
      </c>
      <c r="B10" s="1170"/>
      <c r="C10" s="157">
        <v>0</v>
      </c>
      <c r="D10" s="157">
        <v>0</v>
      </c>
      <c r="E10" s="157">
        <v>0</v>
      </c>
      <c r="F10" s="157">
        <v>0</v>
      </c>
      <c r="G10" s="157">
        <v>0</v>
      </c>
      <c r="H10" s="157">
        <v>0</v>
      </c>
      <c r="I10" s="157">
        <v>0</v>
      </c>
      <c r="J10" s="157">
        <v>0</v>
      </c>
      <c r="K10" s="157">
        <v>0</v>
      </c>
      <c r="L10" s="157">
        <v>0</v>
      </c>
      <c r="M10" s="697">
        <f t="shared" ref="M10:M28" si="0">SUM(C10,E10,G10,I10,K10)</f>
        <v>0</v>
      </c>
      <c r="N10" s="697">
        <f t="shared" ref="N10:N28" si="1">SUM(D10,F10,H10,J10,L10)</f>
        <v>0</v>
      </c>
      <c r="O10" s="697">
        <f t="shared" ref="O10:O28" si="2">SUM(M10:N10)</f>
        <v>0</v>
      </c>
      <c r="P10" s="1159" t="s">
        <v>284</v>
      </c>
      <c r="Q10" s="1159"/>
    </row>
    <row r="11" spans="1:26" ht="18.95" customHeight="1">
      <c r="A11" s="1170" t="s">
        <v>54</v>
      </c>
      <c r="B11" s="1170"/>
      <c r="C11" s="157">
        <v>30</v>
      </c>
      <c r="D11" s="157">
        <v>27</v>
      </c>
      <c r="E11" s="157">
        <v>34</v>
      </c>
      <c r="F11" s="157">
        <v>18</v>
      </c>
      <c r="G11" s="157">
        <v>16</v>
      </c>
      <c r="H11" s="157">
        <v>0</v>
      </c>
      <c r="I11" s="157">
        <v>1</v>
      </c>
      <c r="J11" s="157">
        <v>0</v>
      </c>
      <c r="K11" s="157">
        <v>0</v>
      </c>
      <c r="L11" s="157">
        <v>0</v>
      </c>
      <c r="M11" s="697">
        <f t="shared" si="0"/>
        <v>81</v>
      </c>
      <c r="N11" s="697">
        <f t="shared" si="1"/>
        <v>45</v>
      </c>
      <c r="O11" s="697">
        <f t="shared" si="2"/>
        <v>126</v>
      </c>
      <c r="P11" s="1178" t="s">
        <v>175</v>
      </c>
      <c r="Q11" s="1178"/>
    </row>
    <row r="12" spans="1:26" ht="18.95" customHeight="1">
      <c r="A12" s="1170" t="s">
        <v>55</v>
      </c>
      <c r="B12" s="1170"/>
      <c r="C12" s="157">
        <v>27</v>
      </c>
      <c r="D12" s="157">
        <v>36</v>
      </c>
      <c r="E12" s="157">
        <v>12</v>
      </c>
      <c r="F12" s="157">
        <v>22</v>
      </c>
      <c r="G12" s="157">
        <v>6</v>
      </c>
      <c r="H12" s="157">
        <v>3</v>
      </c>
      <c r="I12" s="157">
        <v>3</v>
      </c>
      <c r="J12" s="157">
        <v>2</v>
      </c>
      <c r="K12" s="157">
        <v>0</v>
      </c>
      <c r="L12" s="157">
        <v>0</v>
      </c>
      <c r="M12" s="697">
        <f t="shared" si="0"/>
        <v>48</v>
      </c>
      <c r="N12" s="697">
        <f t="shared" si="1"/>
        <v>63</v>
      </c>
      <c r="O12" s="697">
        <f t="shared" si="2"/>
        <v>111</v>
      </c>
      <c r="P12" s="1178" t="s">
        <v>676</v>
      </c>
      <c r="Q12" s="1178"/>
    </row>
    <row r="13" spans="1:26" ht="18.95" customHeight="1">
      <c r="A13" s="1189" t="s">
        <v>279</v>
      </c>
      <c r="B13" s="319" t="s">
        <v>261</v>
      </c>
      <c r="C13" s="157">
        <v>47</v>
      </c>
      <c r="D13" s="157">
        <v>54</v>
      </c>
      <c r="E13" s="157">
        <v>31</v>
      </c>
      <c r="F13" s="157">
        <v>22</v>
      </c>
      <c r="G13" s="157">
        <v>10</v>
      </c>
      <c r="H13" s="157">
        <v>11</v>
      </c>
      <c r="I13" s="157">
        <v>10</v>
      </c>
      <c r="J13" s="157">
        <v>5</v>
      </c>
      <c r="K13" s="157">
        <v>4</v>
      </c>
      <c r="L13" s="157">
        <v>2</v>
      </c>
      <c r="M13" s="697">
        <f t="shared" si="0"/>
        <v>102</v>
      </c>
      <c r="N13" s="697">
        <f t="shared" si="1"/>
        <v>94</v>
      </c>
      <c r="O13" s="697">
        <f t="shared" si="2"/>
        <v>196</v>
      </c>
      <c r="P13" s="456" t="s">
        <v>288</v>
      </c>
      <c r="Q13" s="1220" t="s">
        <v>167</v>
      </c>
    </row>
    <row r="14" spans="1:26" ht="18.95" customHeight="1">
      <c r="A14" s="1189"/>
      <c r="B14" s="319" t="s">
        <v>263</v>
      </c>
      <c r="C14" s="157">
        <v>37</v>
      </c>
      <c r="D14" s="157">
        <v>29</v>
      </c>
      <c r="E14" s="157">
        <v>11</v>
      </c>
      <c r="F14" s="157">
        <v>5</v>
      </c>
      <c r="G14" s="157">
        <v>15</v>
      </c>
      <c r="H14" s="157">
        <v>9</v>
      </c>
      <c r="I14" s="157">
        <v>13</v>
      </c>
      <c r="J14" s="157">
        <v>3</v>
      </c>
      <c r="K14" s="157">
        <v>0</v>
      </c>
      <c r="L14" s="157">
        <v>1</v>
      </c>
      <c r="M14" s="697">
        <f t="shared" si="0"/>
        <v>76</v>
      </c>
      <c r="N14" s="697">
        <f t="shared" si="1"/>
        <v>47</v>
      </c>
      <c r="O14" s="697">
        <f t="shared" si="2"/>
        <v>123</v>
      </c>
      <c r="P14" s="456" t="s">
        <v>289</v>
      </c>
      <c r="Q14" s="1220"/>
    </row>
    <row r="15" spans="1:26" ht="18.95" customHeight="1">
      <c r="A15" s="1189"/>
      <c r="B15" s="319" t="s">
        <v>262</v>
      </c>
      <c r="C15" s="157">
        <v>0</v>
      </c>
      <c r="D15" s="157">
        <v>0</v>
      </c>
      <c r="E15" s="157">
        <v>0</v>
      </c>
      <c r="F15" s="157">
        <v>0</v>
      </c>
      <c r="G15" s="157">
        <v>106</v>
      </c>
      <c r="H15" s="157">
        <v>46</v>
      </c>
      <c r="I15" s="157">
        <v>48</v>
      </c>
      <c r="J15" s="157">
        <v>22</v>
      </c>
      <c r="K15" s="157">
        <v>19</v>
      </c>
      <c r="L15" s="157">
        <v>5</v>
      </c>
      <c r="M15" s="697">
        <f t="shared" si="0"/>
        <v>173</v>
      </c>
      <c r="N15" s="697">
        <f t="shared" si="1"/>
        <v>73</v>
      </c>
      <c r="O15" s="697">
        <f t="shared" si="2"/>
        <v>246</v>
      </c>
      <c r="P15" s="456" t="s">
        <v>290</v>
      </c>
      <c r="Q15" s="1220"/>
    </row>
    <row r="16" spans="1:26" ht="18.95" customHeight="1">
      <c r="A16" s="1189"/>
      <c r="B16" s="319" t="s">
        <v>264</v>
      </c>
      <c r="C16" s="157">
        <v>24</v>
      </c>
      <c r="D16" s="157">
        <v>37</v>
      </c>
      <c r="E16" s="157">
        <v>9</v>
      </c>
      <c r="F16" s="157">
        <v>6</v>
      </c>
      <c r="G16" s="157">
        <v>6</v>
      </c>
      <c r="H16" s="157">
        <v>4</v>
      </c>
      <c r="I16" s="157">
        <v>0</v>
      </c>
      <c r="J16" s="157">
        <v>0</v>
      </c>
      <c r="K16" s="157">
        <v>0</v>
      </c>
      <c r="L16" s="157">
        <v>0</v>
      </c>
      <c r="M16" s="697">
        <f t="shared" si="0"/>
        <v>39</v>
      </c>
      <c r="N16" s="697">
        <f t="shared" si="1"/>
        <v>47</v>
      </c>
      <c r="O16" s="697">
        <f t="shared" si="2"/>
        <v>86</v>
      </c>
      <c r="P16" s="456" t="s">
        <v>291</v>
      </c>
      <c r="Q16" s="1220"/>
    </row>
    <row r="17" spans="1:19" ht="18.95" customHeight="1">
      <c r="A17" s="1189"/>
      <c r="B17" s="319" t="s">
        <v>266</v>
      </c>
      <c r="C17" s="157">
        <v>77</v>
      </c>
      <c r="D17" s="157">
        <v>45</v>
      </c>
      <c r="E17" s="157">
        <v>42</v>
      </c>
      <c r="F17" s="157">
        <v>11</v>
      </c>
      <c r="G17" s="157">
        <v>28</v>
      </c>
      <c r="H17" s="157">
        <v>5</v>
      </c>
      <c r="I17" s="157">
        <v>19</v>
      </c>
      <c r="J17" s="157">
        <v>4</v>
      </c>
      <c r="K17" s="157">
        <v>13</v>
      </c>
      <c r="L17" s="157">
        <v>3</v>
      </c>
      <c r="M17" s="697">
        <f t="shared" si="0"/>
        <v>179</v>
      </c>
      <c r="N17" s="697">
        <f t="shared" si="1"/>
        <v>68</v>
      </c>
      <c r="O17" s="697">
        <f t="shared" si="2"/>
        <v>247</v>
      </c>
      <c r="P17" s="456" t="s">
        <v>292</v>
      </c>
      <c r="Q17" s="1220"/>
    </row>
    <row r="18" spans="1:19" ht="18.95" customHeight="1">
      <c r="A18" s="1189"/>
      <c r="B18" s="319" t="s">
        <v>265</v>
      </c>
      <c r="C18" s="157">
        <v>56</v>
      </c>
      <c r="D18" s="157">
        <v>20</v>
      </c>
      <c r="E18" s="157">
        <v>39</v>
      </c>
      <c r="F18" s="157">
        <v>16</v>
      </c>
      <c r="G18" s="157">
        <v>20</v>
      </c>
      <c r="H18" s="157">
        <v>7</v>
      </c>
      <c r="I18" s="157">
        <v>8</v>
      </c>
      <c r="J18" s="157">
        <v>6</v>
      </c>
      <c r="K18" s="157">
        <v>9</v>
      </c>
      <c r="L18" s="157">
        <v>3</v>
      </c>
      <c r="M18" s="697">
        <f t="shared" si="0"/>
        <v>132</v>
      </c>
      <c r="N18" s="697">
        <f t="shared" si="1"/>
        <v>52</v>
      </c>
      <c r="O18" s="697">
        <f t="shared" si="2"/>
        <v>184</v>
      </c>
      <c r="P18" s="456" t="s">
        <v>293</v>
      </c>
      <c r="Q18" s="1220"/>
    </row>
    <row r="19" spans="1:19" ht="18.95" customHeight="1">
      <c r="A19" s="1170" t="s">
        <v>63</v>
      </c>
      <c r="B19" s="1170"/>
      <c r="C19" s="726">
        <v>18</v>
      </c>
      <c r="D19" s="726">
        <v>39</v>
      </c>
      <c r="E19" s="726">
        <v>16</v>
      </c>
      <c r="F19" s="86">
        <v>52</v>
      </c>
      <c r="G19" s="726">
        <v>0</v>
      </c>
      <c r="H19" s="726">
        <v>0</v>
      </c>
      <c r="I19" s="86">
        <v>0</v>
      </c>
      <c r="J19" s="726">
        <v>0</v>
      </c>
      <c r="K19" s="726">
        <v>0</v>
      </c>
      <c r="L19" s="86">
        <v>0</v>
      </c>
      <c r="M19" s="697">
        <f t="shared" si="0"/>
        <v>34</v>
      </c>
      <c r="N19" s="697">
        <f t="shared" si="1"/>
        <v>91</v>
      </c>
      <c r="O19" s="697">
        <f t="shared" si="2"/>
        <v>125</v>
      </c>
      <c r="P19" s="1178" t="s">
        <v>297</v>
      </c>
      <c r="Q19" s="1178"/>
    </row>
    <row r="20" spans="1:19" ht="18.95" customHeight="1">
      <c r="A20" s="1170" t="s">
        <v>64</v>
      </c>
      <c r="B20" s="1170"/>
      <c r="C20" s="157">
        <v>70</v>
      </c>
      <c r="D20" s="157">
        <v>60</v>
      </c>
      <c r="E20" s="157">
        <v>38</v>
      </c>
      <c r="F20" s="157">
        <v>28</v>
      </c>
      <c r="G20" s="157">
        <v>20</v>
      </c>
      <c r="H20" s="157">
        <v>5</v>
      </c>
      <c r="I20" s="157">
        <v>12</v>
      </c>
      <c r="J20" s="157">
        <v>2</v>
      </c>
      <c r="K20" s="157">
        <v>0</v>
      </c>
      <c r="L20" s="157">
        <v>0</v>
      </c>
      <c r="M20" s="697">
        <f t="shared" si="0"/>
        <v>140</v>
      </c>
      <c r="N20" s="697">
        <f t="shared" si="1"/>
        <v>95</v>
      </c>
      <c r="O20" s="697">
        <f t="shared" si="2"/>
        <v>235</v>
      </c>
      <c r="P20" s="1178" t="s">
        <v>177</v>
      </c>
      <c r="Q20" s="1178"/>
    </row>
    <row r="21" spans="1:19" ht="18.95" customHeight="1">
      <c r="A21" s="1170" t="s">
        <v>65</v>
      </c>
      <c r="B21" s="1170"/>
      <c r="C21" s="157">
        <v>76</v>
      </c>
      <c r="D21" s="157">
        <v>50</v>
      </c>
      <c r="E21" s="157">
        <v>73</v>
      </c>
      <c r="F21" s="157">
        <v>99</v>
      </c>
      <c r="G21" s="157">
        <v>55</v>
      </c>
      <c r="H21" s="157">
        <v>36</v>
      </c>
      <c r="I21" s="157">
        <v>11</v>
      </c>
      <c r="J21" s="157">
        <v>6</v>
      </c>
      <c r="K21" s="157">
        <v>6</v>
      </c>
      <c r="L21" s="157">
        <v>2</v>
      </c>
      <c r="M21" s="697">
        <f t="shared" si="0"/>
        <v>221</v>
      </c>
      <c r="N21" s="697">
        <f t="shared" si="1"/>
        <v>193</v>
      </c>
      <c r="O21" s="697">
        <f t="shared" si="2"/>
        <v>414</v>
      </c>
      <c r="P21" s="1178" t="s">
        <v>178</v>
      </c>
      <c r="Q21" s="1178"/>
    </row>
    <row r="22" spans="1:19" ht="18.95" customHeight="1">
      <c r="A22" s="1170" t="s">
        <v>66</v>
      </c>
      <c r="B22" s="1170"/>
      <c r="C22" s="157">
        <v>58</v>
      </c>
      <c r="D22" s="157">
        <v>73</v>
      </c>
      <c r="E22" s="157">
        <v>55</v>
      </c>
      <c r="F22" s="157">
        <v>34</v>
      </c>
      <c r="G22" s="157">
        <v>50</v>
      </c>
      <c r="H22" s="157">
        <v>52</v>
      </c>
      <c r="I22" s="157">
        <v>21</v>
      </c>
      <c r="J22" s="157">
        <v>19</v>
      </c>
      <c r="K22" s="157">
        <v>0</v>
      </c>
      <c r="L22" s="157">
        <v>0</v>
      </c>
      <c r="M22" s="697">
        <f t="shared" si="0"/>
        <v>184</v>
      </c>
      <c r="N22" s="697">
        <f t="shared" si="1"/>
        <v>178</v>
      </c>
      <c r="O22" s="697">
        <f t="shared" si="2"/>
        <v>362</v>
      </c>
      <c r="P22" s="1178" t="s">
        <v>285</v>
      </c>
      <c r="Q22" s="1178"/>
    </row>
    <row r="23" spans="1:19" ht="18.95" customHeight="1">
      <c r="A23" s="1170" t="s">
        <v>133</v>
      </c>
      <c r="B23" s="1170"/>
      <c r="C23" s="157">
        <v>19</v>
      </c>
      <c r="D23" s="157">
        <v>25</v>
      </c>
      <c r="E23" s="157">
        <v>8</v>
      </c>
      <c r="F23" s="157">
        <v>28</v>
      </c>
      <c r="G23" s="157">
        <v>12</v>
      </c>
      <c r="H23" s="157">
        <v>5</v>
      </c>
      <c r="I23" s="157">
        <v>2</v>
      </c>
      <c r="J23" s="157">
        <v>1</v>
      </c>
      <c r="K23" s="157">
        <v>1</v>
      </c>
      <c r="L23" s="157">
        <v>4</v>
      </c>
      <c r="M23" s="697">
        <f t="shared" si="0"/>
        <v>42</v>
      </c>
      <c r="N23" s="697">
        <f t="shared" si="1"/>
        <v>63</v>
      </c>
      <c r="O23" s="697">
        <f t="shared" si="2"/>
        <v>105</v>
      </c>
      <c r="P23" s="1178" t="s">
        <v>853</v>
      </c>
      <c r="Q23" s="1178"/>
    </row>
    <row r="24" spans="1:19" ht="18.95" customHeight="1">
      <c r="A24" s="1170" t="s">
        <v>68</v>
      </c>
      <c r="B24" s="1170"/>
      <c r="C24" s="157">
        <v>11</v>
      </c>
      <c r="D24" s="157">
        <v>7</v>
      </c>
      <c r="E24" s="157">
        <v>14</v>
      </c>
      <c r="F24" s="157">
        <v>4</v>
      </c>
      <c r="G24" s="157">
        <v>19</v>
      </c>
      <c r="H24" s="157">
        <v>3</v>
      </c>
      <c r="I24" s="157">
        <v>2</v>
      </c>
      <c r="J24" s="157">
        <v>3</v>
      </c>
      <c r="K24" s="157">
        <v>2</v>
      </c>
      <c r="L24" s="157">
        <v>0</v>
      </c>
      <c r="M24" s="697">
        <f t="shared" si="0"/>
        <v>48</v>
      </c>
      <c r="N24" s="697">
        <f t="shared" si="1"/>
        <v>17</v>
      </c>
      <c r="O24" s="697">
        <f t="shared" si="2"/>
        <v>65</v>
      </c>
      <c r="P24" s="1178" t="s">
        <v>287</v>
      </c>
      <c r="Q24" s="1178"/>
    </row>
    <row r="25" spans="1:19" ht="18.95" customHeight="1">
      <c r="A25" s="1170" t="s">
        <v>69</v>
      </c>
      <c r="B25" s="1170"/>
      <c r="C25" s="157">
        <v>38</v>
      </c>
      <c r="D25" s="157">
        <v>24</v>
      </c>
      <c r="E25" s="157">
        <v>33</v>
      </c>
      <c r="F25" s="157">
        <v>15</v>
      </c>
      <c r="G25" s="157">
        <v>19</v>
      </c>
      <c r="H25" s="157">
        <v>13</v>
      </c>
      <c r="I25" s="157">
        <v>5</v>
      </c>
      <c r="J25" s="157">
        <v>9</v>
      </c>
      <c r="K25" s="157">
        <v>3</v>
      </c>
      <c r="L25" s="157">
        <v>8</v>
      </c>
      <c r="M25" s="697">
        <f t="shared" si="0"/>
        <v>98</v>
      </c>
      <c r="N25" s="697">
        <f t="shared" si="1"/>
        <v>69</v>
      </c>
      <c r="O25" s="697">
        <f t="shared" si="2"/>
        <v>167</v>
      </c>
      <c r="P25" s="1178" t="s">
        <v>182</v>
      </c>
      <c r="Q25" s="1178"/>
    </row>
    <row r="26" spans="1:19" ht="18.95" customHeight="1">
      <c r="A26" s="1170" t="s">
        <v>70</v>
      </c>
      <c r="B26" s="1170"/>
      <c r="C26" s="157">
        <v>35</v>
      </c>
      <c r="D26" s="157">
        <v>30</v>
      </c>
      <c r="E26" s="157">
        <v>20</v>
      </c>
      <c r="F26" s="157">
        <v>20</v>
      </c>
      <c r="G26" s="157">
        <v>14</v>
      </c>
      <c r="H26" s="157">
        <v>19</v>
      </c>
      <c r="I26" s="157">
        <v>18</v>
      </c>
      <c r="J26" s="157">
        <v>18</v>
      </c>
      <c r="K26" s="157">
        <v>8</v>
      </c>
      <c r="L26" s="157">
        <v>9</v>
      </c>
      <c r="M26" s="697">
        <f t="shared" si="0"/>
        <v>95</v>
      </c>
      <c r="N26" s="697">
        <f t="shared" si="1"/>
        <v>96</v>
      </c>
      <c r="O26" s="697">
        <f t="shared" si="2"/>
        <v>191</v>
      </c>
      <c r="P26" s="1178" t="s">
        <v>183</v>
      </c>
      <c r="Q26" s="1178"/>
    </row>
    <row r="27" spans="1:19" ht="18.95" customHeight="1">
      <c r="A27" s="1170" t="s">
        <v>71</v>
      </c>
      <c r="B27" s="1170"/>
      <c r="C27" s="157">
        <v>40</v>
      </c>
      <c r="D27" s="157">
        <v>31</v>
      </c>
      <c r="E27" s="157">
        <v>10</v>
      </c>
      <c r="F27" s="157">
        <v>22</v>
      </c>
      <c r="G27" s="157">
        <v>8</v>
      </c>
      <c r="H27" s="157">
        <v>13</v>
      </c>
      <c r="I27" s="157">
        <v>0</v>
      </c>
      <c r="J27" s="157">
        <v>0</v>
      </c>
      <c r="K27" s="157">
        <v>0</v>
      </c>
      <c r="L27" s="157">
        <v>0</v>
      </c>
      <c r="M27" s="697">
        <f t="shared" si="0"/>
        <v>58</v>
      </c>
      <c r="N27" s="697">
        <f t="shared" si="1"/>
        <v>66</v>
      </c>
      <c r="O27" s="697">
        <f t="shared" si="2"/>
        <v>124</v>
      </c>
      <c r="P27" s="1178" t="s">
        <v>671</v>
      </c>
      <c r="Q27" s="1178"/>
    </row>
    <row r="28" spans="1:19" ht="18.95" customHeight="1" thickBot="1">
      <c r="A28" s="1301" t="s">
        <v>72</v>
      </c>
      <c r="B28" s="1301"/>
      <c r="C28" s="742">
        <v>208</v>
      </c>
      <c r="D28" s="742">
        <v>145</v>
      </c>
      <c r="E28" s="742">
        <v>2</v>
      </c>
      <c r="F28" s="742">
        <v>9</v>
      </c>
      <c r="G28" s="742">
        <v>0</v>
      </c>
      <c r="H28" s="742">
        <v>0</v>
      </c>
      <c r="I28" s="742">
        <v>0</v>
      </c>
      <c r="J28" s="742">
        <v>0</v>
      </c>
      <c r="K28" s="742">
        <v>0</v>
      </c>
      <c r="L28" s="742">
        <v>0</v>
      </c>
      <c r="M28" s="735">
        <f t="shared" si="0"/>
        <v>210</v>
      </c>
      <c r="N28" s="735">
        <f t="shared" si="1"/>
        <v>154</v>
      </c>
      <c r="O28" s="735">
        <f t="shared" si="2"/>
        <v>364</v>
      </c>
      <c r="P28" s="1267" t="s">
        <v>327</v>
      </c>
      <c r="Q28" s="1267"/>
      <c r="S28" s="82" t="s">
        <v>305</v>
      </c>
    </row>
    <row r="29" spans="1:19" ht="18.95" customHeight="1" thickBot="1">
      <c r="A29" s="1108" t="s">
        <v>32</v>
      </c>
      <c r="B29" s="1108"/>
      <c r="C29" s="727">
        <f>SUM(C9:C28)</f>
        <v>937</v>
      </c>
      <c r="D29" s="727">
        <f t="shared" ref="D29:O29" si="3">SUM(D9:D28)</f>
        <v>790</v>
      </c>
      <c r="E29" s="727">
        <f t="shared" si="3"/>
        <v>519</v>
      </c>
      <c r="F29" s="727">
        <f t="shared" si="3"/>
        <v>473</v>
      </c>
      <c r="G29" s="727">
        <f t="shared" si="3"/>
        <v>456</v>
      </c>
      <c r="H29" s="727">
        <f t="shared" si="3"/>
        <v>254</v>
      </c>
      <c r="I29" s="727">
        <f t="shared" si="3"/>
        <v>195</v>
      </c>
      <c r="J29" s="727">
        <f t="shared" si="3"/>
        <v>115</v>
      </c>
      <c r="K29" s="727">
        <f t="shared" si="3"/>
        <v>73</v>
      </c>
      <c r="L29" s="727">
        <f t="shared" si="3"/>
        <v>45</v>
      </c>
      <c r="M29" s="727">
        <f t="shared" si="3"/>
        <v>2180</v>
      </c>
      <c r="N29" s="727">
        <f t="shared" si="3"/>
        <v>1677</v>
      </c>
      <c r="O29" s="727">
        <f t="shared" si="3"/>
        <v>3857</v>
      </c>
      <c r="P29" s="1260" t="s">
        <v>169</v>
      </c>
      <c r="Q29" s="1260"/>
    </row>
    <row r="30" spans="1:19" ht="18.95" customHeight="1" thickTop="1">
      <c r="A30" s="640"/>
      <c r="B30" s="640"/>
      <c r="C30" s="643"/>
      <c r="D30" s="643"/>
      <c r="E30" s="643"/>
      <c r="F30" s="643"/>
      <c r="G30" s="643"/>
      <c r="H30" s="643"/>
      <c r="I30" s="643"/>
      <c r="J30" s="643"/>
      <c r="K30" s="643"/>
      <c r="L30" s="643"/>
      <c r="M30" s="648"/>
      <c r="N30" s="648"/>
      <c r="O30" s="648"/>
      <c r="P30" s="646"/>
      <c r="Q30" s="646"/>
    </row>
    <row r="31" spans="1:19" ht="18.95" customHeight="1">
      <c r="A31" s="640"/>
      <c r="B31" s="640"/>
      <c r="C31" s="643"/>
      <c r="D31" s="643"/>
      <c r="E31" s="643"/>
      <c r="F31" s="643"/>
      <c r="G31" s="643"/>
      <c r="H31" s="643"/>
      <c r="I31" s="643"/>
      <c r="J31" s="643"/>
      <c r="K31" s="643"/>
      <c r="L31" s="643"/>
      <c r="M31" s="648"/>
      <c r="N31" s="648"/>
      <c r="O31" s="648"/>
      <c r="P31" s="646"/>
      <c r="Q31" s="646"/>
    </row>
    <row r="32" spans="1:19" ht="18.95" customHeight="1">
      <c r="A32" s="640"/>
      <c r="B32" s="640"/>
      <c r="C32" s="643"/>
      <c r="D32" s="643"/>
      <c r="E32" s="643"/>
      <c r="F32" s="643"/>
      <c r="G32" s="643"/>
      <c r="H32" s="643"/>
      <c r="I32" s="643"/>
      <c r="J32" s="643"/>
      <c r="K32" s="643"/>
      <c r="L32" s="643"/>
      <c r="M32" s="648"/>
      <c r="N32" s="648"/>
      <c r="O32" s="648"/>
      <c r="P32" s="646"/>
      <c r="Q32" s="646"/>
    </row>
    <row r="33" spans="1:17" ht="18.95" customHeight="1">
      <c r="A33" s="640"/>
      <c r="B33" s="640"/>
      <c r="C33" s="643"/>
      <c r="D33" s="643"/>
      <c r="E33" s="643"/>
      <c r="F33" s="643"/>
      <c r="G33" s="643"/>
      <c r="H33" s="643"/>
      <c r="I33" s="643"/>
      <c r="J33" s="643"/>
      <c r="K33" s="643"/>
      <c r="L33" s="643"/>
      <c r="M33" s="648"/>
      <c r="N33" s="648"/>
      <c r="O33" s="648"/>
      <c r="P33" s="646"/>
      <c r="Q33" s="646"/>
    </row>
    <row r="34" spans="1:17" ht="18.95" customHeight="1">
      <c r="A34" s="640"/>
      <c r="B34" s="640"/>
      <c r="C34" s="643"/>
      <c r="D34" s="643"/>
      <c r="E34" s="643"/>
      <c r="F34" s="643"/>
      <c r="G34" s="643"/>
      <c r="H34" s="643"/>
      <c r="I34" s="643"/>
      <c r="J34" s="643"/>
      <c r="K34" s="643"/>
      <c r="L34" s="643"/>
      <c r="M34" s="648"/>
      <c r="N34" s="648"/>
      <c r="O34" s="648"/>
      <c r="P34" s="646"/>
      <c r="Q34" s="646"/>
    </row>
    <row r="35" spans="1:17" ht="18.95" customHeight="1">
      <c r="A35" s="640"/>
      <c r="B35" s="640"/>
      <c r="C35" s="643"/>
      <c r="D35" s="643"/>
      <c r="E35" s="643"/>
      <c r="F35" s="643"/>
      <c r="G35" s="643"/>
      <c r="H35" s="643"/>
      <c r="I35" s="643"/>
      <c r="J35" s="643"/>
      <c r="K35" s="643"/>
      <c r="L35" s="643"/>
      <c r="M35" s="648"/>
      <c r="N35" s="648"/>
      <c r="O35" s="648"/>
      <c r="P35" s="646"/>
      <c r="Q35" s="646"/>
    </row>
    <row r="36" spans="1:17" ht="18.95" customHeight="1">
      <c r="A36" s="640"/>
      <c r="B36" s="640"/>
      <c r="C36" s="643"/>
      <c r="D36" s="643"/>
      <c r="E36" s="643"/>
      <c r="F36" s="643"/>
      <c r="G36" s="643"/>
      <c r="H36" s="643"/>
      <c r="I36" s="643"/>
      <c r="J36" s="643"/>
      <c r="K36" s="643"/>
      <c r="L36" s="643"/>
      <c r="M36" s="648"/>
      <c r="N36" s="648"/>
      <c r="O36" s="648"/>
      <c r="P36" s="646"/>
      <c r="Q36" s="646"/>
    </row>
    <row r="37" spans="1:17">
      <c r="P37" s="332"/>
      <c r="Q37" s="332"/>
    </row>
    <row r="122" spans="3:13">
      <c r="C122" s="142"/>
      <c r="D122" s="142"/>
      <c r="E122" s="142"/>
      <c r="F122" s="142"/>
      <c r="G122" s="142"/>
      <c r="H122" s="142"/>
      <c r="I122" s="142"/>
      <c r="J122" s="142"/>
      <c r="K122" s="142"/>
      <c r="L122" s="142"/>
      <c r="M122" s="142"/>
    </row>
    <row r="123" spans="3:13">
      <c r="C123" s="142"/>
      <c r="D123" s="142"/>
      <c r="E123" s="142"/>
      <c r="F123" s="142"/>
      <c r="G123" s="142"/>
      <c r="H123" s="142"/>
      <c r="I123" s="142"/>
      <c r="J123" s="142"/>
      <c r="K123" s="142"/>
      <c r="L123" s="142"/>
      <c r="M123" s="142"/>
    </row>
    <row r="124" spans="3:13">
      <c r="C124" s="142"/>
      <c r="D124" s="142"/>
      <c r="E124" s="142"/>
      <c r="F124" s="142"/>
      <c r="G124" s="142"/>
      <c r="H124" s="142"/>
      <c r="I124" s="142"/>
      <c r="J124" s="142"/>
      <c r="K124" s="142"/>
      <c r="L124" s="142"/>
      <c r="M124" s="142"/>
    </row>
    <row r="125" spans="3:13">
      <c r="C125" s="142"/>
      <c r="D125" s="142"/>
      <c r="E125" s="142"/>
      <c r="F125" s="142"/>
      <c r="G125" s="142"/>
      <c r="H125" s="142"/>
      <c r="I125" s="142"/>
      <c r="J125" s="142"/>
      <c r="K125" s="142"/>
      <c r="L125" s="142"/>
      <c r="M125" s="142"/>
    </row>
  </sheetData>
  <protectedRanges>
    <protectedRange sqref="C10:L19" name="نطاق1"/>
    <protectedRange sqref="C20:L28" name="نطاق1_1"/>
  </protectedRanges>
  <mergeCells count="50">
    <mergeCell ref="A27:B27"/>
    <mergeCell ref="P27:Q27"/>
    <mergeCell ref="A28:B28"/>
    <mergeCell ref="P28:Q28"/>
    <mergeCell ref="A29:B29"/>
    <mergeCell ref="P29:Q29"/>
    <mergeCell ref="A24:B24"/>
    <mergeCell ref="P24:Q24"/>
    <mergeCell ref="A25:B25"/>
    <mergeCell ref="P25:Q25"/>
    <mergeCell ref="A26:B26"/>
    <mergeCell ref="P26:Q26"/>
    <mergeCell ref="A21:B21"/>
    <mergeCell ref="P21:Q21"/>
    <mergeCell ref="A22:B22"/>
    <mergeCell ref="P22:Q22"/>
    <mergeCell ref="A23:B23"/>
    <mergeCell ref="P23:Q23"/>
    <mergeCell ref="A13:A18"/>
    <mergeCell ref="Q13:Q18"/>
    <mergeCell ref="A19:B19"/>
    <mergeCell ref="P19:Q19"/>
    <mergeCell ref="A20:B20"/>
    <mergeCell ref="P20:Q20"/>
    <mergeCell ref="A12:B12"/>
    <mergeCell ref="P12:Q12"/>
    <mergeCell ref="M5:O5"/>
    <mergeCell ref="P5:Q8"/>
    <mergeCell ref="C6:D6"/>
    <mergeCell ref="E6:F6"/>
    <mergeCell ref="G6:H6"/>
    <mergeCell ref="I6:J6"/>
    <mergeCell ref="K6:L6"/>
    <mergeCell ref="M6:O6"/>
    <mergeCell ref="P9:Q9"/>
    <mergeCell ref="A10:B10"/>
    <mergeCell ref="P10:Q10"/>
    <mergeCell ref="A11:B11"/>
    <mergeCell ref="P11:Q11"/>
    <mergeCell ref="A9:B9"/>
    <mergeCell ref="A1:Q2"/>
    <mergeCell ref="A3:Q3"/>
    <mergeCell ref="A4:C4"/>
    <mergeCell ref="P4:Q4"/>
    <mergeCell ref="A5:B8"/>
    <mergeCell ref="C5:D5"/>
    <mergeCell ref="E5:F5"/>
    <mergeCell ref="G5:H5"/>
    <mergeCell ref="I5:J5"/>
    <mergeCell ref="K5:L5"/>
  </mergeCells>
  <printOptions horizontalCentered="1"/>
  <pageMargins left="1" right="1" top="1" bottom="1" header="1" footer="1"/>
  <pageSetup paperSize="9" scale="80" firstPageNumber="34" orientation="landscape" useFirstPageNumber="1"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theme="9" tint="-0.499984740745262"/>
  </sheetPr>
  <dimension ref="A1:Z117"/>
  <sheetViews>
    <sheetView rightToLeft="1" view="pageBreakPreview" zoomScale="75" zoomScaleNormal="75" zoomScaleSheetLayoutView="75" workbookViewId="0">
      <selection activeCell="X16" sqref="X16"/>
    </sheetView>
  </sheetViews>
  <sheetFormatPr defaultRowHeight="12.75"/>
  <cols>
    <col min="1" max="1" width="4.85546875" style="82" customWidth="1"/>
    <col min="2" max="2" width="11.140625" style="82" customWidth="1"/>
    <col min="3" max="15" width="9" style="82" customWidth="1"/>
    <col min="16" max="16" width="15.85546875" style="82" customWidth="1"/>
    <col min="17" max="17" width="4.5703125" style="82" customWidth="1"/>
    <col min="18" max="16384" width="9.140625" style="82"/>
  </cols>
  <sheetData>
    <row r="1" spans="1:26" ht="14.25" customHeight="1">
      <c r="A1" s="1205" t="s">
        <v>1256</v>
      </c>
      <c r="B1" s="1205"/>
      <c r="C1" s="1205"/>
      <c r="D1" s="1205"/>
      <c r="E1" s="1205"/>
      <c r="F1" s="1205"/>
      <c r="G1" s="1205"/>
      <c r="H1" s="1205"/>
      <c r="I1" s="1205"/>
      <c r="J1" s="1205"/>
      <c r="K1" s="1205"/>
      <c r="L1" s="1205"/>
      <c r="M1" s="1205"/>
      <c r="N1" s="1205"/>
      <c r="O1" s="1205"/>
      <c r="P1" s="1205"/>
      <c r="Q1" s="1205"/>
      <c r="R1" s="81"/>
      <c r="S1" s="81"/>
      <c r="T1" s="81"/>
      <c r="U1" s="81"/>
      <c r="V1" s="81"/>
      <c r="W1" s="81"/>
      <c r="X1" s="81"/>
      <c r="Y1" s="81"/>
      <c r="Z1" s="81"/>
    </row>
    <row r="2" spans="1:26" ht="14.25" customHeight="1">
      <c r="A2" s="1205"/>
      <c r="B2" s="1205"/>
      <c r="C2" s="1205"/>
      <c r="D2" s="1205"/>
      <c r="E2" s="1205"/>
      <c r="F2" s="1205"/>
      <c r="G2" s="1205"/>
      <c r="H2" s="1205"/>
      <c r="I2" s="1205"/>
      <c r="J2" s="1205"/>
      <c r="K2" s="1205"/>
      <c r="L2" s="1205"/>
      <c r="M2" s="1205"/>
      <c r="N2" s="1205"/>
      <c r="O2" s="1205"/>
      <c r="P2" s="1205"/>
      <c r="Q2" s="1205"/>
    </row>
    <row r="3" spans="1:26" ht="36.75" customHeight="1">
      <c r="A3" s="1193" t="s">
        <v>763</v>
      </c>
      <c r="B3" s="1193"/>
      <c r="C3" s="1193"/>
      <c r="D3" s="1193"/>
      <c r="E3" s="1193"/>
      <c r="F3" s="1193"/>
      <c r="G3" s="1193"/>
      <c r="H3" s="1193"/>
      <c r="I3" s="1193"/>
      <c r="J3" s="1193"/>
      <c r="K3" s="1193"/>
      <c r="L3" s="1193"/>
      <c r="M3" s="1193"/>
      <c r="N3" s="1193"/>
      <c r="O3" s="1193"/>
      <c r="P3" s="1193"/>
      <c r="Q3" s="1193"/>
    </row>
    <row r="4" spans="1:26" ht="18.75" customHeight="1" thickBot="1">
      <c r="A4" s="1153" t="s">
        <v>1049</v>
      </c>
      <c r="B4" s="1153"/>
      <c r="C4" s="1153"/>
      <c r="D4" s="200"/>
      <c r="E4" s="200"/>
      <c r="F4" s="200"/>
      <c r="G4" s="200"/>
      <c r="H4" s="200"/>
      <c r="I4" s="200"/>
      <c r="J4" s="200"/>
      <c r="K4" s="200"/>
      <c r="L4" s="200"/>
      <c r="M4" s="200"/>
      <c r="N4" s="200"/>
      <c r="O4" s="200"/>
      <c r="P4" s="1154" t="s">
        <v>638</v>
      </c>
      <c r="Q4" s="1154"/>
    </row>
    <row r="5" spans="1:26" ht="22.5" customHeight="1" thickTop="1">
      <c r="A5" s="1140" t="s">
        <v>40</v>
      </c>
      <c r="B5" s="1140"/>
      <c r="C5" s="1188" t="s">
        <v>44</v>
      </c>
      <c r="D5" s="1188"/>
      <c r="E5" s="1188" t="s">
        <v>587</v>
      </c>
      <c r="F5" s="1188"/>
      <c r="G5" s="1188" t="s">
        <v>46</v>
      </c>
      <c r="H5" s="1188"/>
      <c r="I5" s="1188" t="s">
        <v>47</v>
      </c>
      <c r="J5" s="1188"/>
      <c r="K5" s="1188" t="s">
        <v>48</v>
      </c>
      <c r="L5" s="1188"/>
      <c r="M5" s="1188" t="s">
        <v>341</v>
      </c>
      <c r="N5" s="1188"/>
      <c r="O5" s="1188"/>
      <c r="P5" s="1164" t="s">
        <v>168</v>
      </c>
      <c r="Q5" s="1164"/>
      <c r="R5" s="408"/>
    </row>
    <row r="6" spans="1:26" ht="18.75" customHeight="1">
      <c r="A6" s="1141"/>
      <c r="B6" s="1141"/>
      <c r="C6" s="1168" t="s">
        <v>202</v>
      </c>
      <c r="D6" s="1168"/>
      <c r="E6" s="1168" t="s">
        <v>203</v>
      </c>
      <c r="F6" s="1168"/>
      <c r="G6" s="1168" t="s">
        <v>204</v>
      </c>
      <c r="H6" s="1168"/>
      <c r="I6" s="1168" t="s">
        <v>205</v>
      </c>
      <c r="J6" s="1168"/>
      <c r="K6" s="1168" t="s">
        <v>206</v>
      </c>
      <c r="L6" s="1168"/>
      <c r="M6" s="1168" t="s">
        <v>169</v>
      </c>
      <c r="N6" s="1168"/>
      <c r="O6" s="1168"/>
      <c r="P6" s="1165"/>
      <c r="Q6" s="1165"/>
      <c r="R6" s="408"/>
    </row>
    <row r="7" spans="1:26" ht="19.5" customHeight="1">
      <c r="A7" s="1141"/>
      <c r="B7" s="1141"/>
      <c r="C7" s="850" t="s">
        <v>33</v>
      </c>
      <c r="D7" s="850" t="s">
        <v>34</v>
      </c>
      <c r="E7" s="850" t="s">
        <v>33</v>
      </c>
      <c r="F7" s="850" t="s">
        <v>34</v>
      </c>
      <c r="G7" s="850" t="s">
        <v>33</v>
      </c>
      <c r="H7" s="850" t="s">
        <v>34</v>
      </c>
      <c r="I7" s="850" t="s">
        <v>33</v>
      </c>
      <c r="J7" s="850" t="s">
        <v>34</v>
      </c>
      <c r="K7" s="850" t="s">
        <v>33</v>
      </c>
      <c r="L7" s="850" t="s">
        <v>34</v>
      </c>
      <c r="M7" s="850" t="s">
        <v>33</v>
      </c>
      <c r="N7" s="850" t="s">
        <v>34</v>
      </c>
      <c r="O7" s="850" t="s">
        <v>32</v>
      </c>
      <c r="P7" s="1165"/>
      <c r="Q7" s="1165"/>
      <c r="R7" s="408"/>
    </row>
    <row r="8" spans="1:26" ht="21" customHeight="1" thickBot="1">
      <c r="A8" s="1142"/>
      <c r="B8" s="1142"/>
      <c r="C8" s="856" t="s">
        <v>173</v>
      </c>
      <c r="D8" s="853" t="s">
        <v>172</v>
      </c>
      <c r="E8" s="856" t="s">
        <v>173</v>
      </c>
      <c r="F8" s="853" t="s">
        <v>172</v>
      </c>
      <c r="G8" s="856" t="s">
        <v>173</v>
      </c>
      <c r="H8" s="853" t="s">
        <v>172</v>
      </c>
      <c r="I8" s="856" t="s">
        <v>173</v>
      </c>
      <c r="J8" s="853" t="s">
        <v>172</v>
      </c>
      <c r="K8" s="856" t="s">
        <v>173</v>
      </c>
      <c r="L8" s="853" t="s">
        <v>172</v>
      </c>
      <c r="M8" s="856" t="s">
        <v>173</v>
      </c>
      <c r="N8" s="853" t="s">
        <v>172</v>
      </c>
      <c r="O8" s="853" t="s">
        <v>169</v>
      </c>
      <c r="P8" s="1166"/>
      <c r="Q8" s="1166"/>
      <c r="R8" s="408"/>
      <c r="Z8" s="82" t="s">
        <v>305</v>
      </c>
    </row>
    <row r="9" spans="1:26" ht="18.95" customHeight="1">
      <c r="A9" s="1204" t="s">
        <v>52</v>
      </c>
      <c r="B9" s="1204"/>
      <c r="C9" s="912">
        <v>51</v>
      </c>
      <c r="D9" s="846">
        <v>59</v>
      </c>
      <c r="E9" s="912">
        <v>49</v>
      </c>
      <c r="F9" s="846">
        <v>44</v>
      </c>
      <c r="G9" s="912">
        <v>31</v>
      </c>
      <c r="H9" s="846">
        <v>22</v>
      </c>
      <c r="I9" s="912">
        <v>16</v>
      </c>
      <c r="J9" s="846">
        <v>13</v>
      </c>
      <c r="K9" s="912">
        <v>3</v>
      </c>
      <c r="L9" s="846">
        <v>3</v>
      </c>
      <c r="M9" s="231">
        <f>SUM(C9,E9,G9,I9,K9)</f>
        <v>150</v>
      </c>
      <c r="N9" s="231">
        <f>SUM(D9,F9,H9,J9,L9)</f>
        <v>141</v>
      </c>
      <c r="O9" s="231">
        <f>SUM(M9:N9)</f>
        <v>291</v>
      </c>
      <c r="P9" s="1199" t="s">
        <v>583</v>
      </c>
      <c r="Q9" s="1199"/>
      <c r="R9" s="408"/>
    </row>
    <row r="10" spans="1:26" ht="18.95" customHeight="1">
      <c r="A10" s="1170" t="s">
        <v>53</v>
      </c>
      <c r="B10" s="1170"/>
      <c r="C10" s="157">
        <v>0</v>
      </c>
      <c r="D10" s="157">
        <v>0</v>
      </c>
      <c r="E10" s="157">
        <v>0</v>
      </c>
      <c r="F10" s="157">
        <v>0</v>
      </c>
      <c r="G10" s="157">
        <v>0</v>
      </c>
      <c r="H10" s="157">
        <v>0</v>
      </c>
      <c r="I10" s="157">
        <v>0</v>
      </c>
      <c r="J10" s="157">
        <v>0</v>
      </c>
      <c r="K10" s="157">
        <v>0</v>
      </c>
      <c r="L10" s="157">
        <v>0</v>
      </c>
      <c r="M10" s="697">
        <f t="shared" ref="M10:M28" si="0">SUM(C10,E10,G10,I10,K10)</f>
        <v>0</v>
      </c>
      <c r="N10" s="697">
        <f t="shared" ref="N10:N28" si="1">SUM(D10,F10,H10,J10,L10)</f>
        <v>0</v>
      </c>
      <c r="O10" s="697">
        <f t="shared" ref="O10:O28" si="2">SUM(M10:N10)</f>
        <v>0</v>
      </c>
      <c r="P10" s="1159" t="s">
        <v>284</v>
      </c>
      <c r="Q10" s="1159"/>
      <c r="R10" s="408"/>
    </row>
    <row r="11" spans="1:26" ht="18.95" customHeight="1">
      <c r="A11" s="1170" t="s">
        <v>54</v>
      </c>
      <c r="B11" s="1170"/>
      <c r="C11" s="157">
        <v>31</v>
      </c>
      <c r="D11" s="157">
        <v>25</v>
      </c>
      <c r="E11" s="157">
        <v>33</v>
      </c>
      <c r="F11" s="157">
        <v>5</v>
      </c>
      <c r="G11" s="157">
        <v>14</v>
      </c>
      <c r="H11" s="157">
        <v>2</v>
      </c>
      <c r="I11" s="157">
        <v>7</v>
      </c>
      <c r="J11" s="157">
        <v>1</v>
      </c>
      <c r="K11" s="157">
        <v>1</v>
      </c>
      <c r="L11" s="157">
        <v>1</v>
      </c>
      <c r="M11" s="697">
        <f t="shared" si="0"/>
        <v>86</v>
      </c>
      <c r="N11" s="697">
        <f t="shared" si="1"/>
        <v>34</v>
      </c>
      <c r="O11" s="697">
        <f t="shared" si="2"/>
        <v>120</v>
      </c>
      <c r="P11" s="1178" t="s">
        <v>175</v>
      </c>
      <c r="Q11" s="1178"/>
      <c r="R11" s="408"/>
    </row>
    <row r="12" spans="1:26" ht="18.95" customHeight="1">
      <c r="A12" s="1170" t="s">
        <v>55</v>
      </c>
      <c r="B12" s="1170"/>
      <c r="C12" s="157">
        <v>3</v>
      </c>
      <c r="D12" s="157">
        <v>5</v>
      </c>
      <c r="E12" s="157">
        <v>4</v>
      </c>
      <c r="F12" s="157">
        <v>14</v>
      </c>
      <c r="G12" s="157">
        <v>4</v>
      </c>
      <c r="H12" s="157">
        <v>5</v>
      </c>
      <c r="I12" s="157">
        <v>2</v>
      </c>
      <c r="J12" s="157">
        <v>2</v>
      </c>
      <c r="K12" s="157">
        <v>1</v>
      </c>
      <c r="L12" s="157">
        <v>0</v>
      </c>
      <c r="M12" s="697">
        <f t="shared" si="0"/>
        <v>14</v>
      </c>
      <c r="N12" s="697">
        <f t="shared" si="1"/>
        <v>26</v>
      </c>
      <c r="O12" s="697">
        <f t="shared" si="2"/>
        <v>40</v>
      </c>
      <c r="P12" s="1178" t="s">
        <v>676</v>
      </c>
      <c r="Q12" s="1178"/>
      <c r="R12" s="408"/>
    </row>
    <row r="13" spans="1:26" ht="18.95" customHeight="1">
      <c r="A13" s="1160" t="s">
        <v>279</v>
      </c>
      <c r="B13" s="186" t="s">
        <v>261</v>
      </c>
      <c r="C13" s="157">
        <v>59</v>
      </c>
      <c r="D13" s="157">
        <v>25</v>
      </c>
      <c r="E13" s="157">
        <v>32</v>
      </c>
      <c r="F13" s="157">
        <v>37</v>
      </c>
      <c r="G13" s="157">
        <v>30</v>
      </c>
      <c r="H13" s="157">
        <v>4</v>
      </c>
      <c r="I13" s="157">
        <v>8</v>
      </c>
      <c r="J13" s="157">
        <v>2</v>
      </c>
      <c r="K13" s="157">
        <v>4</v>
      </c>
      <c r="L13" s="157">
        <v>1</v>
      </c>
      <c r="M13" s="697">
        <f t="shared" si="0"/>
        <v>133</v>
      </c>
      <c r="N13" s="697">
        <f t="shared" si="1"/>
        <v>69</v>
      </c>
      <c r="O13" s="697">
        <f t="shared" si="2"/>
        <v>202</v>
      </c>
      <c r="P13" s="456" t="s">
        <v>288</v>
      </c>
      <c r="Q13" s="1179" t="s">
        <v>167</v>
      </c>
      <c r="R13" s="408"/>
    </row>
    <row r="14" spans="1:26" ht="18.95" customHeight="1">
      <c r="A14" s="1161"/>
      <c r="B14" s="186" t="s">
        <v>263</v>
      </c>
      <c r="C14" s="157">
        <v>19</v>
      </c>
      <c r="D14" s="157">
        <v>12</v>
      </c>
      <c r="E14" s="157">
        <v>10</v>
      </c>
      <c r="F14" s="157">
        <v>10</v>
      </c>
      <c r="G14" s="157">
        <v>10</v>
      </c>
      <c r="H14" s="157">
        <v>1</v>
      </c>
      <c r="I14" s="157">
        <v>1</v>
      </c>
      <c r="J14" s="157">
        <v>0</v>
      </c>
      <c r="K14" s="157">
        <v>0</v>
      </c>
      <c r="L14" s="157">
        <v>0</v>
      </c>
      <c r="M14" s="697">
        <f t="shared" si="0"/>
        <v>40</v>
      </c>
      <c r="N14" s="697">
        <f t="shared" si="1"/>
        <v>23</v>
      </c>
      <c r="O14" s="697">
        <f t="shared" si="2"/>
        <v>63</v>
      </c>
      <c r="P14" s="456" t="s">
        <v>289</v>
      </c>
      <c r="Q14" s="1180"/>
      <c r="R14" s="408"/>
    </row>
    <row r="15" spans="1:26" ht="18.95" customHeight="1">
      <c r="A15" s="1161"/>
      <c r="B15" s="186" t="s">
        <v>262</v>
      </c>
      <c r="C15" s="157">
        <v>0</v>
      </c>
      <c r="D15" s="157">
        <v>0</v>
      </c>
      <c r="E15" s="157">
        <v>54</v>
      </c>
      <c r="F15" s="157">
        <v>53</v>
      </c>
      <c r="G15" s="157">
        <v>35</v>
      </c>
      <c r="H15" s="157">
        <v>16</v>
      </c>
      <c r="I15" s="157">
        <v>23</v>
      </c>
      <c r="J15" s="157">
        <v>13</v>
      </c>
      <c r="K15" s="157">
        <v>9</v>
      </c>
      <c r="L15" s="157">
        <v>3</v>
      </c>
      <c r="M15" s="697">
        <f t="shared" si="0"/>
        <v>121</v>
      </c>
      <c r="N15" s="697">
        <f t="shared" si="1"/>
        <v>85</v>
      </c>
      <c r="O15" s="697">
        <f t="shared" si="2"/>
        <v>206</v>
      </c>
      <c r="P15" s="456" t="s">
        <v>290</v>
      </c>
      <c r="Q15" s="1180"/>
      <c r="R15" s="408"/>
    </row>
    <row r="16" spans="1:26" ht="18.95" customHeight="1">
      <c r="A16" s="1161"/>
      <c r="B16" s="186" t="s">
        <v>264</v>
      </c>
      <c r="C16" s="157">
        <v>24</v>
      </c>
      <c r="D16" s="157">
        <v>10</v>
      </c>
      <c r="E16" s="157">
        <v>19</v>
      </c>
      <c r="F16" s="157">
        <v>4</v>
      </c>
      <c r="G16" s="157">
        <v>11</v>
      </c>
      <c r="H16" s="157">
        <v>1</v>
      </c>
      <c r="I16" s="157">
        <v>4</v>
      </c>
      <c r="J16" s="157">
        <v>1</v>
      </c>
      <c r="K16" s="157">
        <v>1</v>
      </c>
      <c r="L16" s="157">
        <v>4</v>
      </c>
      <c r="M16" s="697">
        <f t="shared" si="0"/>
        <v>59</v>
      </c>
      <c r="N16" s="697">
        <f t="shared" si="1"/>
        <v>20</v>
      </c>
      <c r="O16" s="697">
        <f t="shared" si="2"/>
        <v>79</v>
      </c>
      <c r="P16" s="456" t="s">
        <v>291</v>
      </c>
      <c r="Q16" s="1180"/>
      <c r="R16" s="408"/>
    </row>
    <row r="17" spans="1:18" ht="18.95" customHeight="1">
      <c r="A17" s="1161"/>
      <c r="B17" s="186" t="s">
        <v>266</v>
      </c>
      <c r="C17" s="157">
        <v>48</v>
      </c>
      <c r="D17" s="157">
        <v>23</v>
      </c>
      <c r="E17" s="157">
        <v>25</v>
      </c>
      <c r="F17" s="157">
        <v>20</v>
      </c>
      <c r="G17" s="157">
        <v>19</v>
      </c>
      <c r="H17" s="157">
        <v>11</v>
      </c>
      <c r="I17" s="157">
        <v>10</v>
      </c>
      <c r="J17" s="157">
        <v>9</v>
      </c>
      <c r="K17" s="157">
        <v>8</v>
      </c>
      <c r="L17" s="157">
        <v>7</v>
      </c>
      <c r="M17" s="697">
        <f t="shared" si="0"/>
        <v>110</v>
      </c>
      <c r="N17" s="697">
        <f t="shared" si="1"/>
        <v>70</v>
      </c>
      <c r="O17" s="697">
        <f t="shared" si="2"/>
        <v>180</v>
      </c>
      <c r="P17" s="456" t="s">
        <v>292</v>
      </c>
      <c r="Q17" s="1180"/>
      <c r="R17" s="408"/>
    </row>
    <row r="18" spans="1:18" ht="18.95" customHeight="1">
      <c r="A18" s="1162"/>
      <c r="B18" s="186" t="s">
        <v>265</v>
      </c>
      <c r="C18" s="157">
        <v>21</v>
      </c>
      <c r="D18" s="157">
        <v>13</v>
      </c>
      <c r="E18" s="157">
        <v>11</v>
      </c>
      <c r="F18" s="157">
        <v>16</v>
      </c>
      <c r="G18" s="157">
        <v>9</v>
      </c>
      <c r="H18" s="157">
        <v>8</v>
      </c>
      <c r="I18" s="157">
        <v>7</v>
      </c>
      <c r="J18" s="157">
        <v>6</v>
      </c>
      <c r="K18" s="157">
        <v>8</v>
      </c>
      <c r="L18" s="157">
        <v>2</v>
      </c>
      <c r="M18" s="697">
        <f t="shared" si="0"/>
        <v>56</v>
      </c>
      <c r="N18" s="697">
        <f t="shared" si="1"/>
        <v>45</v>
      </c>
      <c r="O18" s="697">
        <f t="shared" si="2"/>
        <v>101</v>
      </c>
      <c r="P18" s="456" t="s">
        <v>293</v>
      </c>
      <c r="Q18" s="1180"/>
      <c r="R18" s="408"/>
    </row>
    <row r="19" spans="1:18" ht="18.95" customHeight="1">
      <c r="A19" s="1170" t="s">
        <v>63</v>
      </c>
      <c r="B19" s="1170"/>
      <c r="C19" s="848">
        <v>22</v>
      </c>
      <c r="D19" s="848">
        <v>0</v>
      </c>
      <c r="E19" s="848">
        <v>26</v>
      </c>
      <c r="F19" s="86">
        <v>32</v>
      </c>
      <c r="G19" s="848">
        <v>17</v>
      </c>
      <c r="H19" s="848">
        <v>28</v>
      </c>
      <c r="I19" s="86">
        <v>0</v>
      </c>
      <c r="J19" s="848">
        <v>0</v>
      </c>
      <c r="K19" s="848">
        <v>0</v>
      </c>
      <c r="L19" s="86">
        <v>0</v>
      </c>
      <c r="M19" s="697">
        <f t="shared" si="0"/>
        <v>65</v>
      </c>
      <c r="N19" s="697">
        <f t="shared" si="1"/>
        <v>60</v>
      </c>
      <c r="O19" s="697">
        <f t="shared" si="2"/>
        <v>125</v>
      </c>
      <c r="P19" s="1178" t="s">
        <v>297</v>
      </c>
      <c r="Q19" s="1178"/>
      <c r="R19" s="408"/>
    </row>
    <row r="20" spans="1:18" ht="18.95" customHeight="1">
      <c r="A20" s="1170" t="s">
        <v>64</v>
      </c>
      <c r="B20" s="1170"/>
      <c r="C20" s="157">
        <v>31</v>
      </c>
      <c r="D20" s="157">
        <v>58</v>
      </c>
      <c r="E20" s="157">
        <v>24</v>
      </c>
      <c r="F20" s="157">
        <v>45</v>
      </c>
      <c r="G20" s="157">
        <v>10</v>
      </c>
      <c r="H20" s="157">
        <v>34</v>
      </c>
      <c r="I20" s="157">
        <v>2</v>
      </c>
      <c r="J20" s="157">
        <v>11</v>
      </c>
      <c r="K20" s="157">
        <v>0</v>
      </c>
      <c r="L20" s="157">
        <v>1</v>
      </c>
      <c r="M20" s="697">
        <f t="shared" si="0"/>
        <v>67</v>
      </c>
      <c r="N20" s="697">
        <f t="shared" si="1"/>
        <v>149</v>
      </c>
      <c r="O20" s="697">
        <f t="shared" si="2"/>
        <v>216</v>
      </c>
      <c r="P20" s="1178" t="s">
        <v>177</v>
      </c>
      <c r="Q20" s="1178"/>
      <c r="R20" s="408"/>
    </row>
    <row r="21" spans="1:18" ht="18.95" customHeight="1">
      <c r="A21" s="1170" t="s">
        <v>65</v>
      </c>
      <c r="B21" s="1170"/>
      <c r="C21" s="157">
        <v>36</v>
      </c>
      <c r="D21" s="157">
        <v>7</v>
      </c>
      <c r="E21" s="157">
        <v>34</v>
      </c>
      <c r="F21" s="157">
        <v>22</v>
      </c>
      <c r="G21" s="157">
        <v>20</v>
      </c>
      <c r="H21" s="157">
        <v>14</v>
      </c>
      <c r="I21" s="157">
        <v>19</v>
      </c>
      <c r="J21" s="157">
        <v>11</v>
      </c>
      <c r="K21" s="157">
        <v>13</v>
      </c>
      <c r="L21" s="157">
        <v>0</v>
      </c>
      <c r="M21" s="697">
        <f t="shared" si="0"/>
        <v>122</v>
      </c>
      <c r="N21" s="697">
        <f t="shared" si="1"/>
        <v>54</v>
      </c>
      <c r="O21" s="697">
        <f t="shared" si="2"/>
        <v>176</v>
      </c>
      <c r="P21" s="1178" t="s">
        <v>178</v>
      </c>
      <c r="Q21" s="1178"/>
      <c r="R21" s="408"/>
    </row>
    <row r="22" spans="1:18" ht="18.95" customHeight="1">
      <c r="A22" s="1170" t="s">
        <v>66</v>
      </c>
      <c r="B22" s="1170"/>
      <c r="C22" s="157">
        <v>23</v>
      </c>
      <c r="D22" s="157">
        <v>56</v>
      </c>
      <c r="E22" s="157">
        <v>40</v>
      </c>
      <c r="F22" s="157">
        <v>68</v>
      </c>
      <c r="G22" s="157">
        <v>20</v>
      </c>
      <c r="H22" s="157">
        <v>30</v>
      </c>
      <c r="I22" s="157">
        <v>15</v>
      </c>
      <c r="J22" s="157">
        <v>16</v>
      </c>
      <c r="K22" s="157">
        <v>2</v>
      </c>
      <c r="L22" s="157">
        <v>7</v>
      </c>
      <c r="M22" s="697">
        <f t="shared" si="0"/>
        <v>100</v>
      </c>
      <c r="N22" s="697">
        <f t="shared" si="1"/>
        <v>177</v>
      </c>
      <c r="O22" s="697">
        <f t="shared" si="2"/>
        <v>277</v>
      </c>
      <c r="P22" s="1178" t="s">
        <v>285</v>
      </c>
      <c r="Q22" s="1178"/>
      <c r="R22" s="408"/>
    </row>
    <row r="23" spans="1:18" ht="18.95" customHeight="1">
      <c r="A23" s="1170" t="s">
        <v>133</v>
      </c>
      <c r="B23" s="1170"/>
      <c r="C23" s="157">
        <v>22</v>
      </c>
      <c r="D23" s="157">
        <v>20</v>
      </c>
      <c r="E23" s="157">
        <v>8</v>
      </c>
      <c r="F23" s="157">
        <v>15</v>
      </c>
      <c r="G23" s="157">
        <v>9</v>
      </c>
      <c r="H23" s="157">
        <v>8</v>
      </c>
      <c r="I23" s="157">
        <v>2</v>
      </c>
      <c r="J23" s="157">
        <v>2</v>
      </c>
      <c r="K23" s="157">
        <v>0</v>
      </c>
      <c r="L23" s="157">
        <v>1</v>
      </c>
      <c r="M23" s="697">
        <f t="shared" si="0"/>
        <v>41</v>
      </c>
      <c r="N23" s="697">
        <f t="shared" si="1"/>
        <v>46</v>
      </c>
      <c r="O23" s="697">
        <f t="shared" si="2"/>
        <v>87</v>
      </c>
      <c r="P23" s="1178" t="s">
        <v>853</v>
      </c>
      <c r="Q23" s="1178"/>
      <c r="R23" s="408"/>
    </row>
    <row r="24" spans="1:18" ht="18.95" customHeight="1">
      <c r="A24" s="1170" t="s">
        <v>68</v>
      </c>
      <c r="B24" s="1170"/>
      <c r="C24" s="157">
        <v>0</v>
      </c>
      <c r="D24" s="157">
        <v>0</v>
      </c>
      <c r="E24" s="157">
        <v>0</v>
      </c>
      <c r="F24" s="157">
        <v>0</v>
      </c>
      <c r="G24" s="157">
        <v>0</v>
      </c>
      <c r="H24" s="157">
        <v>0</v>
      </c>
      <c r="I24" s="157">
        <v>0</v>
      </c>
      <c r="J24" s="157">
        <v>0</v>
      </c>
      <c r="K24" s="157">
        <v>0</v>
      </c>
      <c r="L24" s="157">
        <v>0</v>
      </c>
      <c r="M24" s="697">
        <f t="shared" si="0"/>
        <v>0</v>
      </c>
      <c r="N24" s="697">
        <f t="shared" si="1"/>
        <v>0</v>
      </c>
      <c r="O24" s="697">
        <f t="shared" si="2"/>
        <v>0</v>
      </c>
      <c r="P24" s="1178" t="s">
        <v>287</v>
      </c>
      <c r="Q24" s="1178"/>
      <c r="R24" s="408"/>
    </row>
    <row r="25" spans="1:18" ht="18.95" customHeight="1">
      <c r="A25" s="1170" t="s">
        <v>69</v>
      </c>
      <c r="B25" s="1170"/>
      <c r="C25" s="157">
        <v>11</v>
      </c>
      <c r="D25" s="157">
        <v>4</v>
      </c>
      <c r="E25" s="157">
        <v>19</v>
      </c>
      <c r="F25" s="157">
        <v>8</v>
      </c>
      <c r="G25" s="157">
        <v>16</v>
      </c>
      <c r="H25" s="157">
        <v>6</v>
      </c>
      <c r="I25" s="157">
        <v>14</v>
      </c>
      <c r="J25" s="157">
        <v>7</v>
      </c>
      <c r="K25" s="157">
        <v>4</v>
      </c>
      <c r="L25" s="157">
        <v>5</v>
      </c>
      <c r="M25" s="697">
        <f t="shared" si="0"/>
        <v>64</v>
      </c>
      <c r="N25" s="697">
        <f t="shared" si="1"/>
        <v>30</v>
      </c>
      <c r="O25" s="697">
        <f t="shared" si="2"/>
        <v>94</v>
      </c>
      <c r="P25" s="1178" t="s">
        <v>182</v>
      </c>
      <c r="Q25" s="1178"/>
      <c r="R25" s="408"/>
    </row>
    <row r="26" spans="1:18" ht="18.95" customHeight="1">
      <c r="A26" s="1170" t="s">
        <v>70</v>
      </c>
      <c r="B26" s="1170"/>
      <c r="C26" s="157">
        <v>13</v>
      </c>
      <c r="D26" s="157">
        <v>10</v>
      </c>
      <c r="E26" s="157">
        <v>19</v>
      </c>
      <c r="F26" s="157">
        <v>18</v>
      </c>
      <c r="G26" s="157">
        <v>20</v>
      </c>
      <c r="H26" s="157">
        <v>22</v>
      </c>
      <c r="I26" s="157">
        <v>10</v>
      </c>
      <c r="J26" s="157">
        <v>11</v>
      </c>
      <c r="K26" s="157">
        <v>6</v>
      </c>
      <c r="L26" s="157">
        <v>7</v>
      </c>
      <c r="M26" s="697">
        <f t="shared" si="0"/>
        <v>68</v>
      </c>
      <c r="N26" s="697">
        <f t="shared" si="1"/>
        <v>68</v>
      </c>
      <c r="O26" s="697">
        <f t="shared" si="2"/>
        <v>136</v>
      </c>
      <c r="P26" s="1178" t="s">
        <v>183</v>
      </c>
      <c r="Q26" s="1178"/>
      <c r="R26" s="408"/>
    </row>
    <row r="27" spans="1:18" ht="18.95" customHeight="1">
      <c r="A27" s="1170" t="s">
        <v>71</v>
      </c>
      <c r="B27" s="1170"/>
      <c r="C27" s="157">
        <v>39</v>
      </c>
      <c r="D27" s="157">
        <v>16</v>
      </c>
      <c r="E27" s="157">
        <v>21</v>
      </c>
      <c r="F27" s="157">
        <v>8</v>
      </c>
      <c r="G27" s="157">
        <v>18</v>
      </c>
      <c r="H27" s="157">
        <v>6</v>
      </c>
      <c r="I27" s="157">
        <v>0</v>
      </c>
      <c r="J27" s="157">
        <v>3</v>
      </c>
      <c r="K27" s="157">
        <v>0</v>
      </c>
      <c r="L27" s="157">
        <v>0</v>
      </c>
      <c r="M27" s="697">
        <f t="shared" si="0"/>
        <v>78</v>
      </c>
      <c r="N27" s="697">
        <f t="shared" si="1"/>
        <v>33</v>
      </c>
      <c r="O27" s="697">
        <f t="shared" si="2"/>
        <v>111</v>
      </c>
      <c r="P27" s="1178" t="s">
        <v>671</v>
      </c>
      <c r="Q27" s="1178"/>
      <c r="R27" s="408"/>
    </row>
    <row r="28" spans="1:18" ht="18.95" customHeight="1" thickBot="1">
      <c r="A28" s="1191" t="s">
        <v>72</v>
      </c>
      <c r="B28" s="1191"/>
      <c r="C28" s="230">
        <v>122</v>
      </c>
      <c r="D28" s="230">
        <v>77</v>
      </c>
      <c r="E28" s="230">
        <v>0</v>
      </c>
      <c r="F28" s="230">
        <v>0</v>
      </c>
      <c r="G28" s="230">
        <v>0</v>
      </c>
      <c r="H28" s="230">
        <v>0</v>
      </c>
      <c r="I28" s="230">
        <v>0</v>
      </c>
      <c r="J28" s="230">
        <v>0</v>
      </c>
      <c r="K28" s="230">
        <v>0</v>
      </c>
      <c r="L28" s="230">
        <v>0</v>
      </c>
      <c r="M28" s="857">
        <f t="shared" si="0"/>
        <v>122</v>
      </c>
      <c r="N28" s="857">
        <f t="shared" si="1"/>
        <v>77</v>
      </c>
      <c r="O28" s="857">
        <f t="shared" si="2"/>
        <v>199</v>
      </c>
      <c r="P28" s="1267" t="s">
        <v>327</v>
      </c>
      <c r="Q28" s="1267"/>
      <c r="R28" s="408"/>
    </row>
    <row r="29" spans="1:18" ht="18" customHeight="1" thickBot="1">
      <c r="A29" s="1174" t="s">
        <v>32</v>
      </c>
      <c r="B29" s="1174"/>
      <c r="C29" s="854">
        <f>SUM(C9:C28)</f>
        <v>575</v>
      </c>
      <c r="D29" s="854">
        <f t="shared" ref="D29:O29" si="3">SUM(D9:D28)</f>
        <v>420</v>
      </c>
      <c r="E29" s="854">
        <f t="shared" si="3"/>
        <v>428</v>
      </c>
      <c r="F29" s="854">
        <f t="shared" si="3"/>
        <v>419</v>
      </c>
      <c r="G29" s="854">
        <f t="shared" si="3"/>
        <v>293</v>
      </c>
      <c r="H29" s="854">
        <f t="shared" si="3"/>
        <v>218</v>
      </c>
      <c r="I29" s="854">
        <f t="shared" si="3"/>
        <v>140</v>
      </c>
      <c r="J29" s="854">
        <f t="shared" si="3"/>
        <v>108</v>
      </c>
      <c r="K29" s="854">
        <f t="shared" si="3"/>
        <v>60</v>
      </c>
      <c r="L29" s="854">
        <f t="shared" si="3"/>
        <v>42</v>
      </c>
      <c r="M29" s="854">
        <f t="shared" si="3"/>
        <v>1496</v>
      </c>
      <c r="N29" s="854">
        <f t="shared" si="3"/>
        <v>1207</v>
      </c>
      <c r="O29" s="854">
        <f t="shared" si="3"/>
        <v>2703</v>
      </c>
      <c r="P29" s="1175" t="s">
        <v>169</v>
      </c>
      <c r="Q29" s="1175"/>
      <c r="R29" s="408"/>
    </row>
    <row r="30" spans="1:18" ht="16.5" thickTop="1">
      <c r="C30" s="171"/>
      <c r="D30" s="171"/>
      <c r="E30" s="171"/>
      <c r="F30" s="171"/>
      <c r="G30" s="171"/>
      <c r="H30" s="171"/>
      <c r="I30" s="171"/>
      <c r="J30" s="171"/>
      <c r="K30" s="171"/>
      <c r="L30" s="171"/>
      <c r="M30" s="171"/>
      <c r="N30" s="171"/>
      <c r="O30" s="171"/>
      <c r="P30" s="408"/>
      <c r="Q30" s="408"/>
      <c r="R30" s="408"/>
    </row>
    <row r="31" spans="1:18" ht="15.75">
      <c r="C31" s="171"/>
      <c r="D31" s="171"/>
      <c r="E31" s="171"/>
      <c r="F31" s="171"/>
      <c r="G31" s="171"/>
      <c r="H31" s="171"/>
      <c r="I31" s="171"/>
      <c r="J31" s="171"/>
      <c r="K31" s="171"/>
      <c r="L31" s="171"/>
      <c r="M31" s="171"/>
      <c r="N31" s="171"/>
      <c r="O31" s="171"/>
      <c r="P31" s="408"/>
      <c r="Q31" s="408"/>
      <c r="R31" s="408"/>
    </row>
    <row r="32" spans="1:18" ht="15.75">
      <c r="C32" s="171"/>
      <c r="D32" s="171"/>
      <c r="E32" s="171"/>
      <c r="F32" s="171"/>
      <c r="G32" s="171"/>
      <c r="H32" s="171"/>
      <c r="I32" s="171"/>
      <c r="J32" s="171"/>
      <c r="K32" s="171"/>
      <c r="L32" s="171"/>
      <c r="M32" s="171"/>
      <c r="N32" s="171"/>
      <c r="O32" s="171"/>
      <c r="P32" s="408"/>
      <c r="Q32" s="408"/>
      <c r="R32" s="408"/>
    </row>
    <row r="33" spans="3:18" ht="15.75">
      <c r="C33" s="171"/>
      <c r="D33" s="171"/>
      <c r="E33" s="171"/>
      <c r="F33" s="171"/>
      <c r="G33" s="171"/>
      <c r="H33" s="171"/>
      <c r="I33" s="171"/>
      <c r="J33" s="171"/>
      <c r="K33" s="171"/>
      <c r="L33" s="171"/>
      <c r="M33" s="171"/>
      <c r="N33" s="171"/>
      <c r="O33" s="171"/>
      <c r="P33" s="408"/>
      <c r="Q33" s="408"/>
      <c r="R33" s="408"/>
    </row>
    <row r="34" spans="3:18" ht="15.75">
      <c r="C34" s="171"/>
      <c r="D34" s="171"/>
      <c r="E34" s="171"/>
      <c r="F34" s="171"/>
      <c r="G34" s="171"/>
      <c r="H34" s="171"/>
      <c r="I34" s="171"/>
      <c r="J34" s="171"/>
      <c r="K34" s="171"/>
      <c r="L34" s="171"/>
      <c r="M34" s="171"/>
      <c r="N34" s="171"/>
      <c r="O34" s="171"/>
      <c r="P34" s="408"/>
      <c r="Q34" s="408"/>
      <c r="R34" s="408"/>
    </row>
    <row r="35" spans="3:18" ht="15.75">
      <c r="P35" s="408"/>
      <c r="Q35" s="408"/>
      <c r="R35" s="408"/>
    </row>
    <row r="36" spans="3:18" ht="15.75">
      <c r="P36" s="408"/>
      <c r="Q36" s="408"/>
      <c r="R36" s="408"/>
    </row>
    <row r="37" spans="3:18" ht="15.75">
      <c r="P37" s="408"/>
      <c r="Q37" s="408"/>
      <c r="R37" s="408"/>
    </row>
    <row r="38" spans="3:18" ht="15.75">
      <c r="P38" s="408"/>
      <c r="Q38" s="408"/>
      <c r="R38" s="408"/>
    </row>
    <row r="39" spans="3:18" ht="15.75">
      <c r="P39" s="408"/>
      <c r="Q39" s="408"/>
      <c r="R39" s="408"/>
    </row>
    <row r="40" spans="3:18" ht="15.75">
      <c r="P40" s="408"/>
      <c r="Q40" s="408"/>
      <c r="R40" s="408"/>
    </row>
    <row r="41" spans="3:18" ht="15.75">
      <c r="P41" s="408"/>
      <c r="Q41" s="408"/>
      <c r="R41" s="408"/>
    </row>
    <row r="42" spans="3:18" ht="15.75">
      <c r="P42" s="408"/>
      <c r="Q42" s="408"/>
      <c r="R42" s="408"/>
    </row>
    <row r="43" spans="3:18" ht="15.75">
      <c r="P43" s="408"/>
      <c r="Q43" s="408"/>
      <c r="R43" s="408"/>
    </row>
    <row r="44" spans="3:18" ht="15.75">
      <c r="P44" s="408"/>
      <c r="Q44" s="408"/>
      <c r="R44" s="408"/>
    </row>
    <row r="45" spans="3:18" ht="15.75">
      <c r="P45" s="408"/>
      <c r="Q45" s="408"/>
      <c r="R45" s="408"/>
    </row>
    <row r="46" spans="3:18" ht="15.75">
      <c r="P46" s="408"/>
      <c r="Q46" s="408"/>
      <c r="R46" s="408"/>
    </row>
    <row r="47" spans="3:18" ht="15.75">
      <c r="P47" s="408"/>
      <c r="Q47" s="408"/>
      <c r="R47" s="408"/>
    </row>
    <row r="48" spans="3:18" ht="15.75">
      <c r="P48" s="408"/>
      <c r="Q48" s="408"/>
      <c r="R48" s="408"/>
    </row>
    <row r="49" spans="16:18" ht="15.75">
      <c r="P49" s="408"/>
      <c r="Q49" s="408"/>
      <c r="R49" s="408"/>
    </row>
    <row r="50" spans="16:18" ht="15.75">
      <c r="P50" s="408"/>
      <c r="Q50" s="408"/>
      <c r="R50" s="408"/>
    </row>
    <row r="51" spans="16:18" ht="15.75">
      <c r="P51" s="408"/>
      <c r="Q51" s="408"/>
      <c r="R51" s="408"/>
    </row>
    <row r="52" spans="16:18" ht="15.75">
      <c r="P52" s="408"/>
      <c r="Q52" s="408"/>
      <c r="R52" s="408"/>
    </row>
    <row r="53" spans="16:18" ht="15.75">
      <c r="P53" s="408"/>
      <c r="Q53" s="408"/>
      <c r="R53" s="408"/>
    </row>
    <row r="54" spans="16:18" ht="15.75">
      <c r="P54" s="408"/>
      <c r="Q54" s="408"/>
      <c r="R54" s="408"/>
    </row>
    <row r="55" spans="16:18" ht="15.75">
      <c r="P55" s="408"/>
      <c r="Q55" s="408"/>
      <c r="R55" s="408"/>
    </row>
    <row r="56" spans="16:18" ht="15.75">
      <c r="P56" s="408"/>
      <c r="Q56" s="408"/>
      <c r="R56" s="408"/>
    </row>
    <row r="57" spans="16:18" ht="15.75">
      <c r="P57" s="408"/>
      <c r="Q57" s="408"/>
      <c r="R57" s="408"/>
    </row>
    <row r="58" spans="16:18" ht="15.75">
      <c r="P58" s="408"/>
      <c r="Q58" s="408"/>
      <c r="R58" s="408"/>
    </row>
    <row r="59" spans="16:18" ht="15.75">
      <c r="P59" s="408"/>
      <c r="Q59" s="408"/>
      <c r="R59" s="408"/>
    </row>
    <row r="60" spans="16:18" ht="15.75">
      <c r="P60" s="408"/>
      <c r="Q60" s="408"/>
      <c r="R60" s="408"/>
    </row>
    <row r="61" spans="16:18" ht="15.75">
      <c r="P61" s="408"/>
      <c r="Q61" s="408"/>
      <c r="R61" s="408"/>
    </row>
    <row r="62" spans="16:18" ht="15.75">
      <c r="P62" s="408"/>
      <c r="Q62" s="408"/>
      <c r="R62" s="408"/>
    </row>
    <row r="63" spans="16:18" ht="15.75">
      <c r="P63" s="408"/>
      <c r="Q63" s="408"/>
      <c r="R63" s="408"/>
    </row>
    <row r="64" spans="16:18" ht="15.75">
      <c r="P64" s="408"/>
      <c r="Q64" s="408"/>
      <c r="R64" s="408"/>
    </row>
    <row r="65" spans="16:18" ht="15.75">
      <c r="P65" s="408"/>
      <c r="Q65" s="408"/>
      <c r="R65" s="408"/>
    </row>
    <row r="66" spans="16:18" ht="15.75">
      <c r="P66" s="408"/>
      <c r="Q66" s="408"/>
      <c r="R66" s="408"/>
    </row>
    <row r="67" spans="16:18" ht="15.75">
      <c r="P67" s="408"/>
      <c r="Q67" s="408"/>
      <c r="R67" s="408"/>
    </row>
    <row r="68" spans="16:18" ht="15.75">
      <c r="P68" s="408"/>
      <c r="Q68" s="408"/>
      <c r="R68" s="408"/>
    </row>
    <row r="69" spans="16:18" ht="15.75">
      <c r="P69" s="408"/>
      <c r="Q69" s="408"/>
      <c r="R69" s="408"/>
    </row>
    <row r="70" spans="16:18" ht="15.75">
      <c r="P70" s="408"/>
      <c r="Q70" s="408"/>
      <c r="R70" s="408"/>
    </row>
    <row r="71" spans="16:18" ht="15.75">
      <c r="P71" s="408"/>
      <c r="Q71" s="408"/>
      <c r="R71" s="408"/>
    </row>
    <row r="72" spans="16:18" ht="15.75">
      <c r="P72" s="408"/>
      <c r="Q72" s="408"/>
      <c r="R72" s="408"/>
    </row>
    <row r="73" spans="16:18" ht="15.75">
      <c r="P73" s="408"/>
      <c r="Q73" s="408"/>
      <c r="R73" s="408"/>
    </row>
    <row r="74" spans="16:18" ht="15.75">
      <c r="P74" s="408"/>
      <c r="Q74" s="408"/>
      <c r="R74" s="408"/>
    </row>
    <row r="75" spans="16:18" ht="15.75">
      <c r="P75" s="408"/>
      <c r="Q75" s="408"/>
      <c r="R75" s="408"/>
    </row>
    <row r="76" spans="16:18" ht="15.75">
      <c r="P76" s="408"/>
      <c r="Q76" s="408"/>
      <c r="R76" s="408"/>
    </row>
    <row r="77" spans="16:18" ht="15.75">
      <c r="P77" s="408"/>
      <c r="Q77" s="408"/>
      <c r="R77" s="408"/>
    </row>
    <row r="78" spans="16:18" ht="15.75">
      <c r="P78" s="408"/>
      <c r="Q78" s="408"/>
      <c r="R78" s="408"/>
    </row>
    <row r="79" spans="16:18" ht="15.75">
      <c r="P79" s="408"/>
      <c r="Q79" s="408"/>
      <c r="R79" s="408"/>
    </row>
    <row r="80" spans="16:18" ht="15.75">
      <c r="P80" s="408"/>
      <c r="Q80" s="408"/>
      <c r="R80" s="408"/>
    </row>
    <row r="81" spans="16:18" ht="15.75">
      <c r="P81" s="408"/>
      <c r="Q81" s="408"/>
      <c r="R81" s="408"/>
    </row>
    <row r="82" spans="16:18" ht="15.75">
      <c r="P82" s="408"/>
      <c r="Q82" s="408"/>
      <c r="R82" s="408"/>
    </row>
    <row r="83" spans="16:18" ht="15.75">
      <c r="P83" s="408"/>
      <c r="Q83" s="408"/>
      <c r="R83" s="408"/>
    </row>
    <row r="84" spans="16:18" ht="15.75">
      <c r="P84" s="408"/>
      <c r="Q84" s="408"/>
      <c r="R84" s="408"/>
    </row>
    <row r="85" spans="16:18" ht="15.75">
      <c r="P85" s="408"/>
      <c r="Q85" s="408"/>
      <c r="R85" s="408"/>
    </row>
    <row r="86" spans="16:18" ht="15.75">
      <c r="P86" s="408"/>
      <c r="Q86" s="408"/>
      <c r="R86" s="408"/>
    </row>
    <row r="87" spans="16:18" ht="15.75">
      <c r="P87" s="408"/>
      <c r="Q87" s="408"/>
      <c r="R87" s="408"/>
    </row>
    <row r="88" spans="16:18" ht="15.75">
      <c r="P88" s="408"/>
      <c r="Q88" s="408"/>
      <c r="R88" s="408"/>
    </row>
    <row r="89" spans="16:18" ht="15.75">
      <c r="P89" s="408"/>
      <c r="Q89" s="408"/>
      <c r="R89" s="408"/>
    </row>
    <row r="90" spans="16:18" ht="15.75">
      <c r="P90" s="408"/>
      <c r="Q90" s="408"/>
      <c r="R90" s="408"/>
    </row>
    <row r="91" spans="16:18" ht="15.75">
      <c r="P91" s="408"/>
      <c r="Q91" s="408"/>
      <c r="R91" s="408"/>
    </row>
    <row r="92" spans="16:18" ht="15.75">
      <c r="P92" s="408"/>
      <c r="Q92" s="408"/>
      <c r="R92" s="408"/>
    </row>
    <row r="93" spans="16:18" ht="15.75">
      <c r="P93" s="408"/>
      <c r="Q93" s="408"/>
      <c r="R93" s="408"/>
    </row>
    <row r="94" spans="16:18" ht="15.75">
      <c r="P94" s="408"/>
      <c r="Q94" s="408"/>
      <c r="R94" s="408"/>
    </row>
    <row r="95" spans="16:18" ht="15.75">
      <c r="P95" s="408"/>
      <c r="Q95" s="408"/>
      <c r="R95" s="408"/>
    </row>
    <row r="96" spans="16:18" ht="15.75">
      <c r="P96" s="408"/>
      <c r="Q96" s="408"/>
      <c r="R96" s="408"/>
    </row>
    <row r="97" spans="16:18" ht="15.75">
      <c r="P97" s="408"/>
      <c r="Q97" s="408"/>
      <c r="R97" s="408"/>
    </row>
    <row r="98" spans="16:18" ht="15.75">
      <c r="P98" s="408"/>
      <c r="Q98" s="408"/>
      <c r="R98" s="408"/>
    </row>
    <row r="99" spans="16:18" ht="15.75">
      <c r="P99" s="408"/>
      <c r="Q99" s="408"/>
      <c r="R99" s="408"/>
    </row>
    <row r="100" spans="16:18" ht="15.75">
      <c r="P100" s="408"/>
      <c r="Q100" s="408"/>
      <c r="R100" s="408"/>
    </row>
    <row r="101" spans="16:18" ht="15.75">
      <c r="P101" s="408"/>
      <c r="Q101" s="408"/>
      <c r="R101" s="408"/>
    </row>
    <row r="102" spans="16:18" ht="15.75">
      <c r="P102" s="408"/>
      <c r="Q102" s="408"/>
      <c r="R102" s="408"/>
    </row>
    <row r="103" spans="16:18" ht="15.75">
      <c r="P103" s="408"/>
      <c r="Q103" s="408"/>
      <c r="R103" s="408"/>
    </row>
    <row r="104" spans="16:18" ht="15.75">
      <c r="P104" s="408"/>
      <c r="Q104" s="408"/>
      <c r="R104" s="408"/>
    </row>
    <row r="105" spans="16:18" ht="15.75">
      <c r="P105" s="408"/>
      <c r="Q105" s="408"/>
      <c r="R105" s="408"/>
    </row>
    <row r="106" spans="16:18" ht="15.75">
      <c r="P106" s="408"/>
      <c r="Q106" s="408"/>
      <c r="R106" s="408"/>
    </row>
    <row r="107" spans="16:18" ht="15.75">
      <c r="P107" s="408"/>
      <c r="Q107" s="408"/>
      <c r="R107" s="408"/>
    </row>
    <row r="108" spans="16:18" ht="15.75">
      <c r="P108" s="408"/>
      <c r="Q108" s="408"/>
      <c r="R108" s="408"/>
    </row>
    <row r="109" spans="16:18" ht="15.75">
      <c r="P109" s="408"/>
      <c r="Q109" s="408"/>
      <c r="R109" s="408"/>
    </row>
    <row r="110" spans="16:18" ht="15.75">
      <c r="P110" s="408"/>
      <c r="Q110" s="408"/>
      <c r="R110" s="408"/>
    </row>
    <row r="111" spans="16:18" ht="15.75">
      <c r="P111" s="408"/>
      <c r="Q111" s="408"/>
      <c r="R111" s="408"/>
    </row>
    <row r="112" spans="16:18" ht="15.75">
      <c r="P112" s="408"/>
      <c r="Q112" s="408"/>
      <c r="R112" s="408"/>
    </row>
    <row r="113" spans="3:18" ht="15.75">
      <c r="P113" s="408"/>
      <c r="Q113" s="408"/>
      <c r="R113" s="408"/>
    </row>
    <row r="114" spans="3:18" ht="15.75">
      <c r="C114" s="142"/>
      <c r="D114" s="142"/>
      <c r="E114" s="142"/>
      <c r="F114" s="142"/>
      <c r="G114" s="142"/>
      <c r="H114" s="142"/>
      <c r="I114" s="142"/>
      <c r="J114" s="142"/>
      <c r="K114" s="142"/>
      <c r="L114" s="142"/>
      <c r="M114" s="142"/>
      <c r="P114" s="408"/>
      <c r="Q114" s="408"/>
      <c r="R114" s="408"/>
    </row>
    <row r="115" spans="3:18" ht="15.75">
      <c r="C115" s="142"/>
      <c r="D115" s="142"/>
      <c r="E115" s="142"/>
      <c r="F115" s="142"/>
      <c r="G115" s="142"/>
      <c r="H115" s="142"/>
      <c r="I115" s="142"/>
      <c r="J115" s="142"/>
      <c r="K115" s="142"/>
      <c r="L115" s="142"/>
      <c r="M115" s="142"/>
      <c r="P115" s="408"/>
      <c r="Q115" s="408"/>
      <c r="R115" s="408"/>
    </row>
    <row r="116" spans="3:18">
      <c r="C116" s="142"/>
      <c r="D116" s="142"/>
      <c r="E116" s="142"/>
      <c r="F116" s="142"/>
      <c r="G116" s="142"/>
      <c r="H116" s="142"/>
      <c r="I116" s="142"/>
      <c r="J116" s="142"/>
      <c r="K116" s="142"/>
      <c r="L116" s="142"/>
      <c r="M116" s="142"/>
    </row>
    <row r="117" spans="3:18">
      <c r="C117" s="142"/>
      <c r="D117" s="142"/>
      <c r="E117" s="142"/>
      <c r="F117" s="142"/>
      <c r="G117" s="142"/>
      <c r="H117" s="142"/>
      <c r="I117" s="142"/>
      <c r="J117" s="142"/>
      <c r="K117" s="142"/>
      <c r="L117" s="142"/>
      <c r="M117" s="142"/>
    </row>
  </sheetData>
  <protectedRanges>
    <protectedRange sqref="C10:L19" name="نطاق1"/>
    <protectedRange sqref="C20:L28" name="نطاق1_1"/>
  </protectedRanges>
  <mergeCells count="50">
    <mergeCell ref="A27:B27"/>
    <mergeCell ref="P27:Q27"/>
    <mergeCell ref="A28:B28"/>
    <mergeCell ref="P28:Q28"/>
    <mergeCell ref="A29:B29"/>
    <mergeCell ref="P29:Q29"/>
    <mergeCell ref="A24:B24"/>
    <mergeCell ref="P24:Q24"/>
    <mergeCell ref="A25:B25"/>
    <mergeCell ref="P25:Q25"/>
    <mergeCell ref="A26:B26"/>
    <mergeCell ref="P26:Q26"/>
    <mergeCell ref="A21:B21"/>
    <mergeCell ref="P21:Q21"/>
    <mergeCell ref="A22:B22"/>
    <mergeCell ref="P22:Q22"/>
    <mergeCell ref="A23:B23"/>
    <mergeCell ref="P23:Q23"/>
    <mergeCell ref="A13:A18"/>
    <mergeCell ref="Q13:Q18"/>
    <mergeCell ref="A19:B19"/>
    <mergeCell ref="P19:Q19"/>
    <mergeCell ref="A20:B20"/>
    <mergeCell ref="P20:Q20"/>
    <mergeCell ref="A12:B12"/>
    <mergeCell ref="P12:Q12"/>
    <mergeCell ref="M5:O5"/>
    <mergeCell ref="P5:Q8"/>
    <mergeCell ref="C6:D6"/>
    <mergeCell ref="E6:F6"/>
    <mergeCell ref="G6:H6"/>
    <mergeCell ref="I6:J6"/>
    <mergeCell ref="K6:L6"/>
    <mergeCell ref="M6:O6"/>
    <mergeCell ref="P9:Q9"/>
    <mergeCell ref="A10:B10"/>
    <mergeCell ref="P10:Q10"/>
    <mergeCell ref="A11:B11"/>
    <mergeCell ref="P11:Q11"/>
    <mergeCell ref="A9:B9"/>
    <mergeCell ref="A1:Q2"/>
    <mergeCell ref="A3:Q3"/>
    <mergeCell ref="A4:C4"/>
    <mergeCell ref="P4:Q4"/>
    <mergeCell ref="A5:B8"/>
    <mergeCell ref="C5:D5"/>
    <mergeCell ref="E5:F5"/>
    <mergeCell ref="G5:H5"/>
    <mergeCell ref="I5:J5"/>
    <mergeCell ref="K5:L5"/>
  </mergeCells>
  <printOptions horizontalCentered="1"/>
  <pageMargins left="1" right="1" top="1" bottom="1" header="1" footer="1"/>
  <pageSetup paperSize="9" scale="80" firstPageNumber="34" orientation="landscape" useFirstPageNumber="1" verticalDpi="120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theme="9" tint="-0.499984740745262"/>
  </sheetPr>
  <dimension ref="A1:Z124"/>
  <sheetViews>
    <sheetView rightToLeft="1" view="pageBreakPreview" zoomScale="75" zoomScaleNormal="75" zoomScaleSheetLayoutView="75" workbookViewId="0">
      <selection activeCell="X16" sqref="X16"/>
    </sheetView>
  </sheetViews>
  <sheetFormatPr defaultRowHeight="12.75"/>
  <cols>
    <col min="1" max="1" width="8" style="82" customWidth="1"/>
    <col min="2" max="2" width="12.28515625" style="82" customWidth="1"/>
    <col min="3" max="15" width="8.5703125" style="82" customWidth="1"/>
    <col min="16" max="16" width="15.28515625" style="82" customWidth="1"/>
    <col min="17" max="17" width="6.5703125" style="82" customWidth="1"/>
    <col min="18" max="16384" width="9.140625" style="82"/>
  </cols>
  <sheetData>
    <row r="1" spans="1:26" ht="14.25" customHeight="1">
      <c r="A1" s="1206" t="s">
        <v>1257</v>
      </c>
      <c r="B1" s="1206"/>
      <c r="C1" s="1206"/>
      <c r="D1" s="1206"/>
      <c r="E1" s="1206"/>
      <c r="F1" s="1206"/>
      <c r="G1" s="1206"/>
      <c r="H1" s="1206"/>
      <c r="I1" s="1206"/>
      <c r="J1" s="1206"/>
      <c r="K1" s="1206"/>
      <c r="L1" s="1206"/>
      <c r="M1" s="1206"/>
      <c r="N1" s="1206"/>
      <c r="O1" s="1206"/>
      <c r="P1" s="1206"/>
      <c r="Q1" s="1206"/>
      <c r="R1" s="81"/>
      <c r="S1" s="81"/>
      <c r="T1" s="81"/>
      <c r="U1" s="81"/>
      <c r="V1" s="81"/>
      <c r="W1" s="81"/>
      <c r="X1" s="81"/>
      <c r="Y1" s="81"/>
      <c r="Z1" s="81"/>
    </row>
    <row r="2" spans="1:26" ht="14.25" customHeight="1">
      <c r="A2" s="1206"/>
      <c r="B2" s="1206"/>
      <c r="C2" s="1206"/>
      <c r="D2" s="1206"/>
      <c r="E2" s="1206"/>
      <c r="F2" s="1206"/>
      <c r="G2" s="1206"/>
      <c r="H2" s="1206"/>
      <c r="I2" s="1206"/>
      <c r="J2" s="1206"/>
      <c r="K2" s="1206"/>
      <c r="L2" s="1206"/>
      <c r="M2" s="1206"/>
      <c r="N2" s="1206"/>
      <c r="O2" s="1206"/>
      <c r="P2" s="1206"/>
      <c r="Q2" s="1206"/>
    </row>
    <row r="3" spans="1:26" ht="36.75" customHeight="1">
      <c r="A3" s="1193" t="s">
        <v>764</v>
      </c>
      <c r="B3" s="1193"/>
      <c r="C3" s="1193"/>
      <c r="D3" s="1193"/>
      <c r="E3" s="1193"/>
      <c r="F3" s="1193"/>
      <c r="G3" s="1193"/>
      <c r="H3" s="1193"/>
      <c r="I3" s="1193"/>
      <c r="J3" s="1193"/>
      <c r="K3" s="1193"/>
      <c r="L3" s="1193"/>
      <c r="M3" s="1193"/>
      <c r="N3" s="1193"/>
      <c r="O3" s="1193"/>
      <c r="P3" s="1193"/>
      <c r="Q3" s="1193"/>
    </row>
    <row r="4" spans="1:26" ht="22.5" customHeight="1" thickBot="1">
      <c r="A4" s="1153" t="s">
        <v>772</v>
      </c>
      <c r="B4" s="1153"/>
      <c r="C4" s="1153"/>
      <c r="D4" s="200"/>
      <c r="E4" s="200"/>
      <c r="F4" s="200"/>
      <c r="G4" s="200"/>
      <c r="H4" s="200"/>
      <c r="I4" s="200"/>
      <c r="J4" s="200"/>
      <c r="K4" s="200"/>
      <c r="L4" s="200"/>
      <c r="M4" s="200"/>
      <c r="N4" s="200"/>
      <c r="O4" s="200"/>
      <c r="P4" s="1154" t="s">
        <v>773</v>
      </c>
      <c r="Q4" s="1154"/>
    </row>
    <row r="5" spans="1:26" ht="18.95" customHeight="1" thickTop="1">
      <c r="A5" s="1140" t="s">
        <v>40</v>
      </c>
      <c r="B5" s="1140"/>
      <c r="C5" s="1188" t="s">
        <v>74</v>
      </c>
      <c r="D5" s="1188"/>
      <c r="E5" s="1188" t="s">
        <v>46</v>
      </c>
      <c r="F5" s="1188"/>
      <c r="G5" s="1188" t="s">
        <v>47</v>
      </c>
      <c r="H5" s="1188"/>
      <c r="I5" s="1188" t="s">
        <v>588</v>
      </c>
      <c r="J5" s="1188"/>
      <c r="K5" s="1188" t="s">
        <v>589</v>
      </c>
      <c r="L5" s="1188"/>
      <c r="M5" s="1188" t="s">
        <v>1344</v>
      </c>
      <c r="N5" s="1188"/>
      <c r="O5" s="1188"/>
      <c r="P5" s="1164" t="s">
        <v>168</v>
      </c>
      <c r="Q5" s="1164"/>
    </row>
    <row r="6" spans="1:26" ht="18.95" customHeight="1">
      <c r="A6" s="1141"/>
      <c r="B6" s="1141"/>
      <c r="C6" s="1168" t="s">
        <v>203</v>
      </c>
      <c r="D6" s="1168"/>
      <c r="E6" s="1168" t="s">
        <v>204</v>
      </c>
      <c r="F6" s="1168"/>
      <c r="G6" s="1168" t="s">
        <v>205</v>
      </c>
      <c r="H6" s="1168"/>
      <c r="I6" s="1168" t="s">
        <v>206</v>
      </c>
      <c r="J6" s="1168"/>
      <c r="K6" s="1168" t="s">
        <v>207</v>
      </c>
      <c r="L6" s="1168"/>
      <c r="M6" s="1168" t="s">
        <v>169</v>
      </c>
      <c r="N6" s="1168"/>
      <c r="O6" s="1168"/>
      <c r="P6" s="1165"/>
      <c r="Q6" s="1165"/>
    </row>
    <row r="7" spans="1:26" ht="18.95" customHeight="1">
      <c r="A7" s="1141"/>
      <c r="B7" s="1141"/>
      <c r="C7" s="850" t="s">
        <v>33</v>
      </c>
      <c r="D7" s="850" t="s">
        <v>34</v>
      </c>
      <c r="E7" s="850" t="s">
        <v>33</v>
      </c>
      <c r="F7" s="850" t="s">
        <v>34</v>
      </c>
      <c r="G7" s="850" t="s">
        <v>33</v>
      </c>
      <c r="H7" s="850" t="s">
        <v>34</v>
      </c>
      <c r="I7" s="850" t="s">
        <v>33</v>
      </c>
      <c r="J7" s="850" t="s">
        <v>34</v>
      </c>
      <c r="K7" s="850" t="s">
        <v>33</v>
      </c>
      <c r="L7" s="850" t="s">
        <v>34</v>
      </c>
      <c r="M7" s="850" t="s">
        <v>33</v>
      </c>
      <c r="N7" s="850" t="s">
        <v>34</v>
      </c>
      <c r="O7" s="850" t="s">
        <v>35</v>
      </c>
      <c r="P7" s="1165"/>
      <c r="Q7" s="1165"/>
    </row>
    <row r="8" spans="1:26" ht="18.95" customHeight="1" thickBot="1">
      <c r="A8" s="1142"/>
      <c r="B8" s="1142"/>
      <c r="C8" s="856" t="s">
        <v>173</v>
      </c>
      <c r="D8" s="853" t="s">
        <v>172</v>
      </c>
      <c r="E8" s="856" t="s">
        <v>173</v>
      </c>
      <c r="F8" s="853" t="s">
        <v>172</v>
      </c>
      <c r="G8" s="856" t="s">
        <v>173</v>
      </c>
      <c r="H8" s="853" t="s">
        <v>172</v>
      </c>
      <c r="I8" s="856" t="s">
        <v>173</v>
      </c>
      <c r="J8" s="853" t="s">
        <v>172</v>
      </c>
      <c r="K8" s="856" t="s">
        <v>173</v>
      </c>
      <c r="L8" s="853" t="s">
        <v>172</v>
      </c>
      <c r="M8" s="856" t="s">
        <v>173</v>
      </c>
      <c r="N8" s="853" t="s">
        <v>172</v>
      </c>
      <c r="O8" s="853" t="s">
        <v>169</v>
      </c>
      <c r="P8" s="1166"/>
      <c r="Q8" s="1166"/>
      <c r="Z8" s="82" t="s">
        <v>305</v>
      </c>
    </row>
    <row r="9" spans="1:26" ht="18.95" customHeight="1">
      <c r="A9" s="1204" t="s">
        <v>52</v>
      </c>
      <c r="B9" s="1204"/>
      <c r="C9" s="857">
        <v>0</v>
      </c>
      <c r="D9" s="850">
        <v>0</v>
      </c>
      <c r="E9" s="857">
        <v>0</v>
      </c>
      <c r="F9" s="850">
        <v>0</v>
      </c>
      <c r="G9" s="857">
        <v>0</v>
      </c>
      <c r="H9" s="850">
        <v>0</v>
      </c>
      <c r="I9" s="857">
        <v>0</v>
      </c>
      <c r="J9" s="850">
        <v>0</v>
      </c>
      <c r="K9" s="857">
        <v>0</v>
      </c>
      <c r="L9" s="850">
        <v>0</v>
      </c>
      <c r="M9" s="857">
        <f>SUM(C9,E9,G9,I9,K9)</f>
        <v>0</v>
      </c>
      <c r="N9" s="857">
        <f>SUM(D9,F9,H9,J9,L9)</f>
        <v>0</v>
      </c>
      <c r="O9" s="857">
        <f>SUM(M9:N9)</f>
        <v>0</v>
      </c>
      <c r="P9" s="1199" t="s">
        <v>583</v>
      </c>
      <c r="Q9" s="1199"/>
    </row>
    <row r="10" spans="1:26" ht="18.95" customHeight="1">
      <c r="A10" s="1170" t="s">
        <v>53</v>
      </c>
      <c r="B10" s="1170"/>
      <c r="C10" s="157">
        <v>0</v>
      </c>
      <c r="D10" s="157">
        <v>0</v>
      </c>
      <c r="E10" s="157">
        <v>0</v>
      </c>
      <c r="F10" s="157">
        <v>0</v>
      </c>
      <c r="G10" s="157">
        <v>0</v>
      </c>
      <c r="H10" s="157">
        <v>0</v>
      </c>
      <c r="I10" s="157">
        <v>0</v>
      </c>
      <c r="J10" s="157">
        <v>0</v>
      </c>
      <c r="K10" s="157">
        <v>0</v>
      </c>
      <c r="L10" s="157">
        <v>0</v>
      </c>
      <c r="M10" s="697">
        <f t="shared" ref="M10:M28" si="0">SUM(C10,E10,G10,I10,K10)</f>
        <v>0</v>
      </c>
      <c r="N10" s="697">
        <f t="shared" ref="N10:N28" si="1">SUM(D10,F10,H10,J10,L10)</f>
        <v>0</v>
      </c>
      <c r="O10" s="697">
        <f t="shared" ref="O10:O28" si="2">SUM(M10:N10)</f>
        <v>0</v>
      </c>
      <c r="P10" s="1159" t="s">
        <v>284</v>
      </c>
      <c r="Q10" s="1159"/>
    </row>
    <row r="11" spans="1:26" ht="18.95" customHeight="1">
      <c r="A11" s="1170" t="s">
        <v>54</v>
      </c>
      <c r="B11" s="1170"/>
      <c r="C11" s="157">
        <v>0</v>
      </c>
      <c r="D11" s="157">
        <v>1</v>
      </c>
      <c r="E11" s="157">
        <v>0</v>
      </c>
      <c r="F11" s="157">
        <v>2</v>
      </c>
      <c r="G11" s="157">
        <v>2</v>
      </c>
      <c r="H11" s="157">
        <v>0</v>
      </c>
      <c r="I11" s="157">
        <v>1</v>
      </c>
      <c r="J11" s="157">
        <v>0</v>
      </c>
      <c r="K11" s="157">
        <v>0</v>
      </c>
      <c r="L11" s="157">
        <v>0</v>
      </c>
      <c r="M11" s="697">
        <f t="shared" si="0"/>
        <v>3</v>
      </c>
      <c r="N11" s="697">
        <f t="shared" si="1"/>
        <v>3</v>
      </c>
      <c r="O11" s="697">
        <f t="shared" si="2"/>
        <v>6</v>
      </c>
      <c r="P11" s="1178" t="s">
        <v>175</v>
      </c>
      <c r="Q11" s="1178"/>
    </row>
    <row r="12" spans="1:26" ht="18.95" customHeight="1">
      <c r="A12" s="1170" t="s">
        <v>55</v>
      </c>
      <c r="B12" s="1170"/>
      <c r="C12" s="157">
        <v>0</v>
      </c>
      <c r="D12" s="157">
        <v>0</v>
      </c>
      <c r="E12" s="157">
        <v>0</v>
      </c>
      <c r="F12" s="157">
        <v>0</v>
      </c>
      <c r="G12" s="157">
        <v>0</v>
      </c>
      <c r="H12" s="157">
        <v>0</v>
      </c>
      <c r="I12" s="157">
        <v>0</v>
      </c>
      <c r="J12" s="157">
        <v>0</v>
      </c>
      <c r="K12" s="157">
        <v>0</v>
      </c>
      <c r="L12" s="157">
        <v>0</v>
      </c>
      <c r="M12" s="697">
        <f t="shared" si="0"/>
        <v>0</v>
      </c>
      <c r="N12" s="697">
        <f t="shared" si="1"/>
        <v>0</v>
      </c>
      <c r="O12" s="697">
        <f t="shared" si="2"/>
        <v>0</v>
      </c>
      <c r="P12" s="1178" t="s">
        <v>676</v>
      </c>
      <c r="Q12" s="1178"/>
    </row>
    <row r="13" spans="1:26" ht="18.95" customHeight="1">
      <c r="A13" s="1189" t="s">
        <v>279</v>
      </c>
      <c r="B13" s="186" t="s">
        <v>261</v>
      </c>
      <c r="C13" s="157">
        <v>0</v>
      </c>
      <c r="D13" s="157">
        <v>0</v>
      </c>
      <c r="E13" s="157">
        <v>0</v>
      </c>
      <c r="F13" s="157">
        <v>0</v>
      </c>
      <c r="G13" s="157">
        <v>0</v>
      </c>
      <c r="H13" s="157">
        <v>0</v>
      </c>
      <c r="I13" s="157">
        <v>0</v>
      </c>
      <c r="J13" s="157">
        <v>0</v>
      </c>
      <c r="K13" s="157">
        <v>0</v>
      </c>
      <c r="L13" s="157">
        <v>0</v>
      </c>
      <c r="M13" s="697">
        <f t="shared" si="0"/>
        <v>0</v>
      </c>
      <c r="N13" s="697">
        <f t="shared" si="1"/>
        <v>0</v>
      </c>
      <c r="O13" s="697">
        <f t="shared" si="2"/>
        <v>0</v>
      </c>
      <c r="P13" s="456" t="s">
        <v>288</v>
      </c>
      <c r="Q13" s="1220" t="s">
        <v>167</v>
      </c>
    </row>
    <row r="14" spans="1:26" ht="18.95" customHeight="1">
      <c r="A14" s="1189"/>
      <c r="B14" s="186" t="s">
        <v>263</v>
      </c>
      <c r="C14" s="157">
        <v>0</v>
      </c>
      <c r="D14" s="157">
        <v>0</v>
      </c>
      <c r="E14" s="157">
        <v>0</v>
      </c>
      <c r="F14" s="157">
        <v>0</v>
      </c>
      <c r="G14" s="157">
        <v>0</v>
      </c>
      <c r="H14" s="157">
        <v>0</v>
      </c>
      <c r="I14" s="157">
        <v>0</v>
      </c>
      <c r="J14" s="157">
        <v>0</v>
      </c>
      <c r="K14" s="157">
        <v>0</v>
      </c>
      <c r="L14" s="157">
        <v>0</v>
      </c>
      <c r="M14" s="697">
        <f t="shared" si="0"/>
        <v>0</v>
      </c>
      <c r="N14" s="697">
        <f t="shared" si="1"/>
        <v>0</v>
      </c>
      <c r="O14" s="697">
        <f t="shared" si="2"/>
        <v>0</v>
      </c>
      <c r="P14" s="456" t="s">
        <v>289</v>
      </c>
      <c r="Q14" s="1220"/>
    </row>
    <row r="15" spans="1:26" ht="18.95" customHeight="1">
      <c r="A15" s="1189"/>
      <c r="B15" s="186" t="s">
        <v>262</v>
      </c>
      <c r="C15" s="157">
        <v>0</v>
      </c>
      <c r="D15" s="157">
        <v>0</v>
      </c>
      <c r="E15" s="157">
        <v>0</v>
      </c>
      <c r="F15" s="157">
        <v>0</v>
      </c>
      <c r="G15" s="157">
        <v>0</v>
      </c>
      <c r="H15" s="157">
        <v>0</v>
      </c>
      <c r="I15" s="157">
        <v>0</v>
      </c>
      <c r="J15" s="157">
        <v>0</v>
      </c>
      <c r="K15" s="157">
        <v>0</v>
      </c>
      <c r="L15" s="157">
        <v>0</v>
      </c>
      <c r="M15" s="697">
        <f t="shared" si="0"/>
        <v>0</v>
      </c>
      <c r="N15" s="697">
        <f t="shared" si="1"/>
        <v>0</v>
      </c>
      <c r="O15" s="697">
        <f t="shared" si="2"/>
        <v>0</v>
      </c>
      <c r="P15" s="456" t="s">
        <v>290</v>
      </c>
      <c r="Q15" s="1220"/>
    </row>
    <row r="16" spans="1:26" ht="18.95" customHeight="1">
      <c r="A16" s="1189"/>
      <c r="B16" s="186" t="s">
        <v>264</v>
      </c>
      <c r="C16" s="157">
        <v>3</v>
      </c>
      <c r="D16" s="157">
        <v>1</v>
      </c>
      <c r="E16" s="157">
        <v>0</v>
      </c>
      <c r="F16" s="157">
        <v>0</v>
      </c>
      <c r="G16" s="157">
        <v>0</v>
      </c>
      <c r="H16" s="157">
        <v>0</v>
      </c>
      <c r="I16" s="157">
        <v>0</v>
      </c>
      <c r="J16" s="157">
        <v>0</v>
      </c>
      <c r="K16" s="157">
        <v>0</v>
      </c>
      <c r="L16" s="157">
        <v>0</v>
      </c>
      <c r="M16" s="697">
        <f t="shared" si="0"/>
        <v>3</v>
      </c>
      <c r="N16" s="697">
        <f t="shared" si="1"/>
        <v>1</v>
      </c>
      <c r="O16" s="697">
        <f t="shared" si="2"/>
        <v>4</v>
      </c>
      <c r="P16" s="456" t="s">
        <v>291</v>
      </c>
      <c r="Q16" s="1220"/>
    </row>
    <row r="17" spans="1:19" ht="18.95" customHeight="1">
      <c r="A17" s="1189"/>
      <c r="B17" s="186" t="s">
        <v>266</v>
      </c>
      <c r="C17" s="157">
        <v>0</v>
      </c>
      <c r="D17" s="157">
        <v>0</v>
      </c>
      <c r="E17" s="157">
        <v>0</v>
      </c>
      <c r="F17" s="157">
        <v>0</v>
      </c>
      <c r="G17" s="157">
        <v>3</v>
      </c>
      <c r="H17" s="157">
        <v>2</v>
      </c>
      <c r="I17" s="157">
        <v>0</v>
      </c>
      <c r="J17" s="157">
        <v>0</v>
      </c>
      <c r="K17" s="157">
        <v>0</v>
      </c>
      <c r="L17" s="157">
        <v>0</v>
      </c>
      <c r="M17" s="697">
        <f t="shared" si="0"/>
        <v>3</v>
      </c>
      <c r="N17" s="697">
        <f t="shared" si="1"/>
        <v>2</v>
      </c>
      <c r="O17" s="697">
        <f t="shared" si="2"/>
        <v>5</v>
      </c>
      <c r="P17" s="456" t="s">
        <v>292</v>
      </c>
      <c r="Q17" s="1220"/>
    </row>
    <row r="18" spans="1:19" ht="18.95" customHeight="1">
      <c r="A18" s="1189"/>
      <c r="B18" s="186" t="s">
        <v>265</v>
      </c>
      <c r="C18" s="157">
        <v>0</v>
      </c>
      <c r="D18" s="157">
        <v>0</v>
      </c>
      <c r="E18" s="157">
        <v>0</v>
      </c>
      <c r="F18" s="157">
        <v>0</v>
      </c>
      <c r="G18" s="157">
        <v>0</v>
      </c>
      <c r="H18" s="157">
        <v>0</v>
      </c>
      <c r="I18" s="157">
        <v>0</v>
      </c>
      <c r="J18" s="157">
        <v>0</v>
      </c>
      <c r="K18" s="157">
        <v>0</v>
      </c>
      <c r="L18" s="157">
        <v>0</v>
      </c>
      <c r="M18" s="697">
        <f t="shared" si="0"/>
        <v>0</v>
      </c>
      <c r="N18" s="697">
        <f t="shared" si="1"/>
        <v>0</v>
      </c>
      <c r="O18" s="697">
        <f t="shared" si="2"/>
        <v>0</v>
      </c>
      <c r="P18" s="456" t="s">
        <v>293</v>
      </c>
      <c r="Q18" s="1220"/>
    </row>
    <row r="19" spans="1:19" ht="18.95" customHeight="1">
      <c r="A19" s="1170" t="s">
        <v>63</v>
      </c>
      <c r="B19" s="1170"/>
      <c r="C19" s="848">
        <v>9</v>
      </c>
      <c r="D19" s="848">
        <v>45</v>
      </c>
      <c r="E19" s="848">
        <v>12</v>
      </c>
      <c r="F19" s="86">
        <v>17</v>
      </c>
      <c r="G19" s="848">
        <v>0</v>
      </c>
      <c r="H19" s="848">
        <v>0</v>
      </c>
      <c r="I19" s="86">
        <v>0</v>
      </c>
      <c r="J19" s="848">
        <v>0</v>
      </c>
      <c r="K19" s="848">
        <v>0</v>
      </c>
      <c r="L19" s="86">
        <v>0</v>
      </c>
      <c r="M19" s="697">
        <f t="shared" si="0"/>
        <v>21</v>
      </c>
      <c r="N19" s="697">
        <f t="shared" si="1"/>
        <v>62</v>
      </c>
      <c r="O19" s="697">
        <f t="shared" si="2"/>
        <v>83</v>
      </c>
      <c r="P19" s="1178" t="s">
        <v>297</v>
      </c>
      <c r="Q19" s="1178"/>
    </row>
    <row r="20" spans="1:19" ht="18.95" customHeight="1">
      <c r="A20" s="1170" t="s">
        <v>64</v>
      </c>
      <c r="B20" s="1170"/>
      <c r="C20" s="157">
        <v>0</v>
      </c>
      <c r="D20" s="157">
        <v>8</v>
      </c>
      <c r="E20" s="157">
        <v>0</v>
      </c>
      <c r="F20" s="157">
        <v>0</v>
      </c>
      <c r="G20" s="157">
        <v>0</v>
      </c>
      <c r="H20" s="157">
        <v>0</v>
      </c>
      <c r="I20" s="157">
        <v>0</v>
      </c>
      <c r="J20" s="157">
        <v>0</v>
      </c>
      <c r="K20" s="157">
        <v>0</v>
      </c>
      <c r="L20" s="157">
        <v>0</v>
      </c>
      <c r="M20" s="697">
        <f t="shared" si="0"/>
        <v>0</v>
      </c>
      <c r="N20" s="697">
        <f t="shared" si="1"/>
        <v>8</v>
      </c>
      <c r="O20" s="697">
        <f t="shared" si="2"/>
        <v>8</v>
      </c>
      <c r="P20" s="1178" t="s">
        <v>177</v>
      </c>
      <c r="Q20" s="1178"/>
    </row>
    <row r="21" spans="1:19" ht="18.95" customHeight="1">
      <c r="A21" s="1170" t="s">
        <v>65</v>
      </c>
      <c r="B21" s="1170"/>
      <c r="C21" s="157">
        <v>0</v>
      </c>
      <c r="D21" s="157">
        <v>0</v>
      </c>
      <c r="E21" s="157">
        <v>0</v>
      </c>
      <c r="F21" s="157">
        <v>0</v>
      </c>
      <c r="G21" s="157">
        <v>0</v>
      </c>
      <c r="H21" s="157">
        <v>0</v>
      </c>
      <c r="I21" s="157">
        <v>0</v>
      </c>
      <c r="J21" s="157">
        <v>0</v>
      </c>
      <c r="K21" s="157">
        <v>0</v>
      </c>
      <c r="L21" s="157">
        <v>0</v>
      </c>
      <c r="M21" s="697">
        <f t="shared" si="0"/>
        <v>0</v>
      </c>
      <c r="N21" s="697">
        <f t="shared" si="1"/>
        <v>0</v>
      </c>
      <c r="O21" s="697">
        <f t="shared" si="2"/>
        <v>0</v>
      </c>
      <c r="P21" s="1178" t="s">
        <v>178</v>
      </c>
      <c r="Q21" s="1178"/>
    </row>
    <row r="22" spans="1:19" ht="18.95" customHeight="1">
      <c r="A22" s="1170" t="s">
        <v>66</v>
      </c>
      <c r="B22" s="1170"/>
      <c r="C22" s="157">
        <v>0</v>
      </c>
      <c r="D22" s="157">
        <v>0</v>
      </c>
      <c r="E22" s="157">
        <v>0</v>
      </c>
      <c r="F22" s="157">
        <v>0</v>
      </c>
      <c r="G22" s="157">
        <v>0</v>
      </c>
      <c r="H22" s="157">
        <v>0</v>
      </c>
      <c r="I22" s="157">
        <v>0</v>
      </c>
      <c r="J22" s="157">
        <v>9</v>
      </c>
      <c r="K22" s="157">
        <v>0</v>
      </c>
      <c r="L22" s="157">
        <v>3</v>
      </c>
      <c r="M22" s="697">
        <f t="shared" si="0"/>
        <v>0</v>
      </c>
      <c r="N22" s="697">
        <f t="shared" si="1"/>
        <v>12</v>
      </c>
      <c r="O22" s="697">
        <f t="shared" si="2"/>
        <v>12</v>
      </c>
      <c r="P22" s="1178" t="s">
        <v>285</v>
      </c>
      <c r="Q22" s="1178"/>
    </row>
    <row r="23" spans="1:19" ht="18.95" customHeight="1">
      <c r="A23" s="1170" t="s">
        <v>133</v>
      </c>
      <c r="B23" s="1170"/>
      <c r="C23" s="157">
        <v>0</v>
      </c>
      <c r="D23" s="157">
        <v>0</v>
      </c>
      <c r="E23" s="157">
        <v>0</v>
      </c>
      <c r="F23" s="157">
        <v>0</v>
      </c>
      <c r="G23" s="157">
        <v>0</v>
      </c>
      <c r="H23" s="157">
        <v>0</v>
      </c>
      <c r="I23" s="157">
        <v>0</v>
      </c>
      <c r="J23" s="157">
        <v>0</v>
      </c>
      <c r="K23" s="157">
        <v>0</v>
      </c>
      <c r="L23" s="157">
        <v>0</v>
      </c>
      <c r="M23" s="697">
        <f t="shared" si="0"/>
        <v>0</v>
      </c>
      <c r="N23" s="697">
        <f t="shared" si="1"/>
        <v>0</v>
      </c>
      <c r="O23" s="697">
        <f t="shared" si="2"/>
        <v>0</v>
      </c>
      <c r="P23" s="1178" t="s">
        <v>853</v>
      </c>
      <c r="Q23" s="1178"/>
    </row>
    <row r="24" spans="1:19" ht="18.95" customHeight="1">
      <c r="A24" s="1170" t="s">
        <v>68</v>
      </c>
      <c r="B24" s="1170"/>
      <c r="C24" s="157">
        <v>0</v>
      </c>
      <c r="D24" s="157">
        <v>0</v>
      </c>
      <c r="E24" s="157">
        <v>0</v>
      </c>
      <c r="F24" s="157">
        <v>0</v>
      </c>
      <c r="G24" s="157">
        <v>0</v>
      </c>
      <c r="H24" s="157">
        <v>0</v>
      </c>
      <c r="I24" s="157">
        <v>0</v>
      </c>
      <c r="J24" s="157">
        <v>0</v>
      </c>
      <c r="K24" s="157">
        <v>0</v>
      </c>
      <c r="L24" s="157">
        <v>0</v>
      </c>
      <c r="M24" s="697">
        <f t="shared" si="0"/>
        <v>0</v>
      </c>
      <c r="N24" s="697">
        <f t="shared" si="1"/>
        <v>0</v>
      </c>
      <c r="O24" s="697">
        <f t="shared" si="2"/>
        <v>0</v>
      </c>
      <c r="P24" s="1178" t="s">
        <v>287</v>
      </c>
      <c r="Q24" s="1178"/>
    </row>
    <row r="25" spans="1:19" ht="18.95" customHeight="1">
      <c r="A25" s="1170" t="s">
        <v>69</v>
      </c>
      <c r="B25" s="1170"/>
      <c r="C25" s="157">
        <v>0</v>
      </c>
      <c r="D25" s="157">
        <v>0</v>
      </c>
      <c r="E25" s="157">
        <v>0</v>
      </c>
      <c r="F25" s="157">
        <v>0</v>
      </c>
      <c r="G25" s="157">
        <v>0</v>
      </c>
      <c r="H25" s="157">
        <v>0</v>
      </c>
      <c r="I25" s="157">
        <v>0</v>
      </c>
      <c r="J25" s="157">
        <v>0</v>
      </c>
      <c r="K25" s="157">
        <v>0</v>
      </c>
      <c r="L25" s="157">
        <v>0</v>
      </c>
      <c r="M25" s="697">
        <f t="shared" si="0"/>
        <v>0</v>
      </c>
      <c r="N25" s="697">
        <f t="shared" si="1"/>
        <v>0</v>
      </c>
      <c r="O25" s="697">
        <f t="shared" si="2"/>
        <v>0</v>
      </c>
      <c r="P25" s="1178" t="s">
        <v>182</v>
      </c>
      <c r="Q25" s="1178"/>
    </row>
    <row r="26" spans="1:19" ht="18.95" customHeight="1">
      <c r="A26" s="1170" t="s">
        <v>70</v>
      </c>
      <c r="B26" s="1170"/>
      <c r="C26" s="157">
        <v>0</v>
      </c>
      <c r="D26" s="157">
        <v>0</v>
      </c>
      <c r="E26" s="157">
        <v>0</v>
      </c>
      <c r="F26" s="157">
        <v>0</v>
      </c>
      <c r="G26" s="157">
        <v>0</v>
      </c>
      <c r="H26" s="157">
        <v>0</v>
      </c>
      <c r="I26" s="157">
        <v>0</v>
      </c>
      <c r="J26" s="157">
        <v>0</v>
      </c>
      <c r="K26" s="157">
        <v>0</v>
      </c>
      <c r="L26" s="157">
        <v>0</v>
      </c>
      <c r="M26" s="697">
        <f t="shared" si="0"/>
        <v>0</v>
      </c>
      <c r="N26" s="697">
        <f t="shared" si="1"/>
        <v>0</v>
      </c>
      <c r="O26" s="697">
        <f t="shared" si="2"/>
        <v>0</v>
      </c>
      <c r="P26" s="1178" t="s">
        <v>183</v>
      </c>
      <c r="Q26" s="1178"/>
    </row>
    <row r="27" spans="1:19" ht="18.95" customHeight="1">
      <c r="A27" s="1170" t="s">
        <v>71</v>
      </c>
      <c r="B27" s="1170"/>
      <c r="C27" s="157">
        <v>0</v>
      </c>
      <c r="D27" s="157">
        <v>0</v>
      </c>
      <c r="E27" s="157">
        <v>0</v>
      </c>
      <c r="F27" s="157">
        <v>0</v>
      </c>
      <c r="G27" s="157">
        <v>0</v>
      </c>
      <c r="H27" s="157">
        <v>0</v>
      </c>
      <c r="I27" s="157">
        <v>0</v>
      </c>
      <c r="J27" s="157">
        <v>0</v>
      </c>
      <c r="K27" s="157">
        <v>0</v>
      </c>
      <c r="L27" s="157">
        <v>0</v>
      </c>
      <c r="M27" s="697">
        <f t="shared" si="0"/>
        <v>0</v>
      </c>
      <c r="N27" s="697">
        <f t="shared" si="1"/>
        <v>0</v>
      </c>
      <c r="O27" s="697">
        <f t="shared" si="2"/>
        <v>0</v>
      </c>
      <c r="P27" s="1178" t="s">
        <v>671</v>
      </c>
      <c r="Q27" s="1178"/>
    </row>
    <row r="28" spans="1:19" ht="18.95" customHeight="1" thickBot="1">
      <c r="A28" s="1172" t="s">
        <v>72</v>
      </c>
      <c r="B28" s="1172"/>
      <c r="C28" s="230">
        <v>112</v>
      </c>
      <c r="D28" s="230">
        <v>54</v>
      </c>
      <c r="E28" s="230">
        <v>0</v>
      </c>
      <c r="F28" s="230">
        <v>0</v>
      </c>
      <c r="G28" s="230">
        <v>0</v>
      </c>
      <c r="H28" s="230">
        <v>0</v>
      </c>
      <c r="I28" s="230">
        <v>0</v>
      </c>
      <c r="J28" s="230">
        <v>0</v>
      </c>
      <c r="K28" s="230">
        <v>0</v>
      </c>
      <c r="L28" s="230">
        <v>0</v>
      </c>
      <c r="M28" s="857">
        <f t="shared" si="0"/>
        <v>112</v>
      </c>
      <c r="N28" s="857">
        <f t="shared" si="1"/>
        <v>54</v>
      </c>
      <c r="O28" s="857">
        <f t="shared" si="2"/>
        <v>166</v>
      </c>
      <c r="P28" s="1267" t="s">
        <v>327</v>
      </c>
      <c r="Q28" s="1267"/>
      <c r="S28" s="82" t="s">
        <v>305</v>
      </c>
    </row>
    <row r="29" spans="1:19" ht="18.95" customHeight="1" thickBot="1">
      <c r="A29" s="1174" t="s">
        <v>32</v>
      </c>
      <c r="B29" s="1174"/>
      <c r="C29" s="854">
        <f>SUM(C9:C28)</f>
        <v>124</v>
      </c>
      <c r="D29" s="854">
        <f t="shared" ref="D29:O29" si="3">SUM(D9:D28)</f>
        <v>109</v>
      </c>
      <c r="E29" s="854">
        <f t="shared" si="3"/>
        <v>12</v>
      </c>
      <c r="F29" s="854">
        <f t="shared" si="3"/>
        <v>19</v>
      </c>
      <c r="G29" s="854">
        <f t="shared" si="3"/>
        <v>5</v>
      </c>
      <c r="H29" s="854">
        <f t="shared" si="3"/>
        <v>2</v>
      </c>
      <c r="I29" s="854">
        <f t="shared" si="3"/>
        <v>1</v>
      </c>
      <c r="J29" s="854">
        <f t="shared" si="3"/>
        <v>9</v>
      </c>
      <c r="K29" s="854">
        <f t="shared" si="3"/>
        <v>0</v>
      </c>
      <c r="L29" s="854">
        <f t="shared" si="3"/>
        <v>3</v>
      </c>
      <c r="M29" s="854">
        <f t="shared" si="3"/>
        <v>142</v>
      </c>
      <c r="N29" s="854">
        <f t="shared" si="3"/>
        <v>142</v>
      </c>
      <c r="O29" s="854">
        <f t="shared" si="3"/>
        <v>284</v>
      </c>
      <c r="P29" s="1175" t="s">
        <v>169</v>
      </c>
      <c r="Q29" s="1175"/>
    </row>
    <row r="30" spans="1:19" ht="18.95" customHeight="1" thickTop="1">
      <c r="A30" s="640"/>
      <c r="B30" s="640"/>
      <c r="C30" s="648"/>
      <c r="D30" s="648"/>
      <c r="E30" s="648"/>
      <c r="F30" s="648"/>
      <c r="G30" s="648"/>
      <c r="H30" s="648"/>
      <c r="I30" s="648"/>
      <c r="J30" s="648"/>
      <c r="K30" s="648"/>
      <c r="L30" s="648"/>
      <c r="M30" s="648"/>
      <c r="N30" s="648"/>
      <c r="O30" s="648"/>
      <c r="P30" s="646"/>
      <c r="Q30" s="646"/>
    </row>
    <row r="31" spans="1:19" ht="18.95" customHeight="1">
      <c r="A31" s="640"/>
      <c r="B31" s="640"/>
      <c r="C31" s="648"/>
      <c r="D31" s="648"/>
      <c r="E31" s="648"/>
      <c r="F31" s="648"/>
      <c r="G31" s="648"/>
      <c r="H31" s="648"/>
      <c r="I31" s="648"/>
      <c r="J31" s="648"/>
      <c r="K31" s="648"/>
      <c r="L31" s="648"/>
      <c r="M31" s="648"/>
      <c r="N31" s="648"/>
      <c r="O31" s="648"/>
      <c r="P31" s="646"/>
      <c r="Q31" s="646"/>
    </row>
    <row r="32" spans="1:19" ht="18.95" customHeight="1">
      <c r="A32" s="640"/>
      <c r="B32" s="640"/>
      <c r="C32" s="648"/>
      <c r="D32" s="648"/>
      <c r="E32" s="648"/>
      <c r="F32" s="648"/>
      <c r="G32" s="648"/>
      <c r="H32" s="648"/>
      <c r="I32" s="648"/>
      <c r="J32" s="648"/>
      <c r="K32" s="648"/>
      <c r="L32" s="648"/>
      <c r="M32" s="648"/>
      <c r="N32" s="648"/>
      <c r="O32" s="648"/>
      <c r="P32" s="646"/>
      <c r="Q32" s="646"/>
    </row>
    <row r="33" spans="1:17" ht="18.95" customHeight="1">
      <c r="A33" s="640"/>
      <c r="B33" s="640"/>
      <c r="C33" s="648"/>
      <c r="D33" s="648"/>
      <c r="E33" s="648"/>
      <c r="F33" s="648"/>
      <c r="G33" s="648"/>
      <c r="H33" s="648"/>
      <c r="I33" s="648"/>
      <c r="J33" s="648"/>
      <c r="K33" s="648"/>
      <c r="L33" s="648"/>
      <c r="M33" s="648"/>
      <c r="N33" s="648"/>
      <c r="O33" s="648"/>
      <c r="P33" s="646"/>
      <c r="Q33" s="646"/>
    </row>
    <row r="34" spans="1:17" ht="18.95" customHeight="1">
      <c r="A34" s="640"/>
      <c r="B34" s="640"/>
      <c r="C34" s="648"/>
      <c r="D34" s="648"/>
      <c r="E34" s="648"/>
      <c r="F34" s="648"/>
      <c r="G34" s="648"/>
      <c r="H34" s="648"/>
      <c r="I34" s="648"/>
      <c r="J34" s="648"/>
      <c r="K34" s="648"/>
      <c r="L34" s="648"/>
      <c r="M34" s="648"/>
      <c r="N34" s="648"/>
      <c r="O34" s="648"/>
      <c r="P34" s="646"/>
      <c r="Q34" s="646"/>
    </row>
    <row r="35" spans="1:17" ht="18.95" customHeight="1">
      <c r="A35" s="640"/>
      <c r="B35" s="640"/>
      <c r="C35" s="648"/>
      <c r="D35" s="648"/>
      <c r="E35" s="648"/>
      <c r="F35" s="648"/>
      <c r="G35" s="648"/>
      <c r="H35" s="648"/>
      <c r="I35" s="648"/>
      <c r="J35" s="648"/>
      <c r="K35" s="648"/>
      <c r="L35" s="648"/>
      <c r="M35" s="648"/>
      <c r="N35" s="648"/>
      <c r="O35" s="648"/>
      <c r="P35" s="646"/>
      <c r="Q35" s="646"/>
    </row>
    <row r="36" spans="1:17" ht="18.95" customHeight="1">
      <c r="A36" s="640"/>
      <c r="B36" s="640"/>
      <c r="C36" s="648"/>
      <c r="D36" s="648"/>
      <c r="E36" s="648"/>
      <c r="F36" s="648"/>
      <c r="G36" s="648"/>
      <c r="H36" s="648"/>
      <c r="I36" s="648"/>
      <c r="J36" s="648"/>
      <c r="K36" s="648"/>
      <c r="L36" s="648"/>
      <c r="M36" s="648"/>
      <c r="N36" s="648"/>
      <c r="O36" s="648"/>
      <c r="P36" s="646"/>
      <c r="Q36" s="646"/>
    </row>
    <row r="37" spans="1:17">
      <c r="C37" s="171"/>
      <c r="D37" s="171"/>
      <c r="E37" s="171"/>
      <c r="F37" s="171"/>
      <c r="G37" s="171"/>
      <c r="H37" s="171"/>
      <c r="I37" s="171"/>
      <c r="J37" s="171"/>
      <c r="K37" s="171"/>
      <c r="L37" s="171"/>
      <c r="M37" s="171"/>
      <c r="N37" s="171"/>
      <c r="O37" s="171"/>
      <c r="P37" s="332"/>
      <c r="Q37" s="332"/>
    </row>
    <row r="38" spans="1:17">
      <c r="P38" s="332"/>
      <c r="Q38" s="332"/>
    </row>
    <row r="121" spans="3:13">
      <c r="C121" s="142"/>
      <c r="D121" s="142"/>
      <c r="E121" s="142"/>
      <c r="F121" s="142"/>
      <c r="G121" s="142"/>
      <c r="H121" s="142"/>
      <c r="I121" s="142"/>
      <c r="J121" s="142"/>
      <c r="K121" s="142"/>
      <c r="L121" s="142"/>
      <c r="M121" s="142"/>
    </row>
    <row r="122" spans="3:13">
      <c r="C122" s="142"/>
      <c r="D122" s="142"/>
      <c r="E122" s="142"/>
      <c r="F122" s="142"/>
      <c r="G122" s="142"/>
      <c r="H122" s="142"/>
      <c r="I122" s="142"/>
      <c r="J122" s="142"/>
      <c r="K122" s="142"/>
      <c r="L122" s="142"/>
      <c r="M122" s="142"/>
    </row>
    <row r="123" spans="3:13">
      <c r="C123" s="142"/>
      <c r="D123" s="142"/>
      <c r="E123" s="142"/>
      <c r="F123" s="142"/>
      <c r="G123" s="142"/>
      <c r="H123" s="142"/>
      <c r="I123" s="142"/>
      <c r="J123" s="142"/>
      <c r="K123" s="142"/>
      <c r="L123" s="142"/>
      <c r="M123" s="142"/>
    </row>
    <row r="124" spans="3:13">
      <c r="C124" s="142"/>
      <c r="D124" s="142"/>
      <c r="E124" s="142"/>
      <c r="F124" s="142"/>
      <c r="G124" s="142"/>
      <c r="H124" s="142"/>
      <c r="I124" s="142"/>
      <c r="J124" s="142"/>
      <c r="K124" s="142"/>
      <c r="L124" s="142"/>
      <c r="M124" s="142"/>
    </row>
  </sheetData>
  <protectedRanges>
    <protectedRange sqref="C10:L19" name="نطاق1"/>
    <protectedRange sqref="C20:L28" name="نطاق1_1"/>
  </protectedRanges>
  <mergeCells count="50">
    <mergeCell ref="A27:B27"/>
    <mergeCell ref="P27:Q27"/>
    <mergeCell ref="A28:B28"/>
    <mergeCell ref="P28:Q28"/>
    <mergeCell ref="A29:B29"/>
    <mergeCell ref="P29:Q29"/>
    <mergeCell ref="A24:B24"/>
    <mergeCell ref="P24:Q24"/>
    <mergeCell ref="A25:B25"/>
    <mergeCell ref="P25:Q25"/>
    <mergeCell ref="A26:B26"/>
    <mergeCell ref="P26:Q26"/>
    <mergeCell ref="A21:B21"/>
    <mergeCell ref="P21:Q21"/>
    <mergeCell ref="A22:B22"/>
    <mergeCell ref="P22:Q22"/>
    <mergeCell ref="A23:B23"/>
    <mergeCell ref="P23:Q23"/>
    <mergeCell ref="A13:A18"/>
    <mergeCell ref="Q13:Q18"/>
    <mergeCell ref="A19:B19"/>
    <mergeCell ref="P19:Q19"/>
    <mergeCell ref="A20:B20"/>
    <mergeCell ref="P20:Q20"/>
    <mergeCell ref="A12:B12"/>
    <mergeCell ref="P12:Q12"/>
    <mergeCell ref="M5:O5"/>
    <mergeCell ref="P5:Q8"/>
    <mergeCell ref="C6:D6"/>
    <mergeCell ref="E6:F6"/>
    <mergeCell ref="G6:H6"/>
    <mergeCell ref="I6:J6"/>
    <mergeCell ref="K6:L6"/>
    <mergeCell ref="M6:O6"/>
    <mergeCell ref="P9:Q9"/>
    <mergeCell ref="A10:B10"/>
    <mergeCell ref="P10:Q10"/>
    <mergeCell ref="A11:B11"/>
    <mergeCell ref="P11:Q11"/>
    <mergeCell ref="A9:B9"/>
    <mergeCell ref="A1:Q2"/>
    <mergeCell ref="A3:Q3"/>
    <mergeCell ref="A4:C4"/>
    <mergeCell ref="P4:Q4"/>
    <mergeCell ref="A5:B8"/>
    <mergeCell ref="C5:D5"/>
    <mergeCell ref="E5:F5"/>
    <mergeCell ref="G5:H5"/>
    <mergeCell ref="I5:J5"/>
    <mergeCell ref="K5:L5"/>
  </mergeCells>
  <printOptions horizontalCentered="1"/>
  <pageMargins left="1" right="1" top="1" bottom="1" header="1" footer="1"/>
  <pageSetup paperSize="9" scale="80" firstPageNumber="34" orientation="landscape" useFirstPageNumber="1"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theme="9" tint="-0.499984740745262"/>
  </sheetPr>
  <dimension ref="A1:Z118"/>
  <sheetViews>
    <sheetView rightToLeft="1" view="pageBreakPreview" zoomScale="80" zoomScaleNormal="75" zoomScaleSheetLayoutView="80" workbookViewId="0">
      <selection activeCell="A28" sqref="A28:B28"/>
    </sheetView>
  </sheetViews>
  <sheetFormatPr defaultRowHeight="12.75"/>
  <cols>
    <col min="1" max="1" width="4.85546875" style="82" customWidth="1"/>
    <col min="2" max="2" width="13.140625" style="82" customWidth="1"/>
    <col min="3" max="15" width="9" style="82" customWidth="1"/>
    <col min="16" max="16" width="15.85546875" style="82" customWidth="1"/>
    <col min="17" max="17" width="5.5703125" style="82" customWidth="1"/>
    <col min="18" max="16384" width="9.140625" style="82"/>
  </cols>
  <sheetData>
    <row r="1" spans="1:26" ht="14.25" customHeight="1">
      <c r="A1" s="1205" t="s">
        <v>1258</v>
      </c>
      <c r="B1" s="1205"/>
      <c r="C1" s="1205"/>
      <c r="D1" s="1205"/>
      <c r="E1" s="1205"/>
      <c r="F1" s="1205"/>
      <c r="G1" s="1205"/>
      <c r="H1" s="1205"/>
      <c r="I1" s="1205"/>
      <c r="J1" s="1205"/>
      <c r="K1" s="1205"/>
      <c r="L1" s="1205"/>
      <c r="M1" s="1205"/>
      <c r="N1" s="1205"/>
      <c r="O1" s="1205"/>
      <c r="P1" s="1205"/>
      <c r="Q1" s="1205"/>
      <c r="R1" s="81"/>
      <c r="S1" s="81"/>
      <c r="T1" s="81"/>
      <c r="U1" s="81"/>
      <c r="V1" s="81"/>
      <c r="W1" s="81"/>
      <c r="X1" s="81"/>
      <c r="Y1" s="81"/>
      <c r="Z1" s="81"/>
    </row>
    <row r="2" spans="1:26" ht="10.5" customHeight="1">
      <c r="A2" s="1205"/>
      <c r="B2" s="1205"/>
      <c r="C2" s="1205"/>
      <c r="D2" s="1205"/>
      <c r="E2" s="1205"/>
      <c r="F2" s="1205"/>
      <c r="G2" s="1205"/>
      <c r="H2" s="1205"/>
      <c r="I2" s="1205"/>
      <c r="J2" s="1205"/>
      <c r="K2" s="1205"/>
      <c r="L2" s="1205"/>
      <c r="M2" s="1205"/>
      <c r="N2" s="1205"/>
      <c r="O2" s="1205"/>
      <c r="P2" s="1205"/>
      <c r="Q2" s="1205"/>
    </row>
    <row r="3" spans="1:26" ht="20.25" customHeight="1">
      <c r="A3" s="1193" t="s">
        <v>765</v>
      </c>
      <c r="B3" s="1193"/>
      <c r="C3" s="1193"/>
      <c r="D3" s="1193"/>
      <c r="E3" s="1193"/>
      <c r="F3" s="1193"/>
      <c r="G3" s="1193"/>
      <c r="H3" s="1193"/>
      <c r="I3" s="1193"/>
      <c r="J3" s="1193"/>
      <c r="K3" s="1193"/>
      <c r="L3" s="1193"/>
      <c r="M3" s="1193"/>
      <c r="N3" s="1193"/>
      <c r="O3" s="1193"/>
      <c r="P3" s="1193"/>
      <c r="Q3" s="1193"/>
    </row>
    <row r="4" spans="1:26" ht="19.5" customHeight="1" thickBot="1">
      <c r="A4" s="1153" t="s">
        <v>947</v>
      </c>
      <c r="B4" s="1153"/>
      <c r="C4" s="1153"/>
      <c r="D4" s="200"/>
      <c r="E4" s="200"/>
      <c r="F4" s="200"/>
      <c r="G4" s="200"/>
      <c r="H4" s="200"/>
      <c r="I4" s="200"/>
      <c r="J4" s="200"/>
      <c r="K4" s="200"/>
      <c r="L4" s="200"/>
      <c r="M4" s="200"/>
      <c r="N4" s="200"/>
      <c r="O4" s="200"/>
      <c r="P4" s="1154" t="s">
        <v>639</v>
      </c>
      <c r="Q4" s="1154"/>
    </row>
    <row r="5" spans="1:26" ht="20.25" customHeight="1" thickTop="1">
      <c r="A5" s="1140" t="s">
        <v>40</v>
      </c>
      <c r="B5" s="1140"/>
      <c r="C5" s="1188" t="s">
        <v>590</v>
      </c>
      <c r="D5" s="1188"/>
      <c r="E5" s="1188" t="s">
        <v>47</v>
      </c>
      <c r="F5" s="1188"/>
      <c r="G5" s="1188" t="s">
        <v>48</v>
      </c>
      <c r="H5" s="1188"/>
      <c r="I5" s="1188" t="s">
        <v>49</v>
      </c>
      <c r="J5" s="1188"/>
      <c r="K5" s="1188" t="s">
        <v>50</v>
      </c>
      <c r="L5" s="1188"/>
      <c r="M5" s="1188" t="s">
        <v>341</v>
      </c>
      <c r="N5" s="1188"/>
      <c r="O5" s="1188"/>
      <c r="P5" s="1164" t="s">
        <v>168</v>
      </c>
      <c r="Q5" s="1164"/>
    </row>
    <row r="6" spans="1:26" ht="20.25" customHeight="1">
      <c r="A6" s="1141"/>
      <c r="B6" s="1141"/>
      <c r="C6" s="1168" t="s">
        <v>204</v>
      </c>
      <c r="D6" s="1168"/>
      <c r="E6" s="1168" t="s">
        <v>205</v>
      </c>
      <c r="F6" s="1168"/>
      <c r="G6" s="1168" t="s">
        <v>206</v>
      </c>
      <c r="H6" s="1168"/>
      <c r="I6" s="1168" t="s">
        <v>207</v>
      </c>
      <c r="J6" s="1168"/>
      <c r="K6" s="1168" t="s">
        <v>215</v>
      </c>
      <c r="L6" s="1168"/>
      <c r="M6" s="1168" t="s">
        <v>169</v>
      </c>
      <c r="N6" s="1168"/>
      <c r="O6" s="1168"/>
      <c r="P6" s="1165"/>
      <c r="Q6" s="1165"/>
    </row>
    <row r="7" spans="1:26" ht="20.25" customHeight="1">
      <c r="A7" s="1141"/>
      <c r="B7" s="1141"/>
      <c r="C7" s="892" t="s">
        <v>33</v>
      </c>
      <c r="D7" s="892" t="s">
        <v>34</v>
      </c>
      <c r="E7" s="892" t="s">
        <v>33</v>
      </c>
      <c r="F7" s="892" t="s">
        <v>34</v>
      </c>
      <c r="G7" s="892" t="s">
        <v>33</v>
      </c>
      <c r="H7" s="892" t="s">
        <v>34</v>
      </c>
      <c r="I7" s="892" t="s">
        <v>33</v>
      </c>
      <c r="J7" s="892" t="s">
        <v>34</v>
      </c>
      <c r="K7" s="892" t="s">
        <v>33</v>
      </c>
      <c r="L7" s="892" t="s">
        <v>34</v>
      </c>
      <c r="M7" s="892" t="s">
        <v>33</v>
      </c>
      <c r="N7" s="892" t="s">
        <v>34</v>
      </c>
      <c r="O7" s="892" t="s">
        <v>35</v>
      </c>
      <c r="P7" s="1165"/>
      <c r="Q7" s="1165"/>
    </row>
    <row r="8" spans="1:26" ht="20.25" customHeight="1" thickBot="1">
      <c r="A8" s="1142"/>
      <c r="B8" s="1142"/>
      <c r="C8" s="895" t="s">
        <v>173</v>
      </c>
      <c r="D8" s="894" t="s">
        <v>172</v>
      </c>
      <c r="E8" s="895" t="s">
        <v>173</v>
      </c>
      <c r="F8" s="894" t="s">
        <v>172</v>
      </c>
      <c r="G8" s="895" t="s">
        <v>173</v>
      </c>
      <c r="H8" s="894" t="s">
        <v>172</v>
      </c>
      <c r="I8" s="895" t="s">
        <v>173</v>
      </c>
      <c r="J8" s="894" t="s">
        <v>172</v>
      </c>
      <c r="K8" s="895" t="s">
        <v>173</v>
      </c>
      <c r="L8" s="894" t="s">
        <v>172</v>
      </c>
      <c r="M8" s="895" t="s">
        <v>173</v>
      </c>
      <c r="N8" s="894" t="s">
        <v>172</v>
      </c>
      <c r="O8" s="894" t="s">
        <v>169</v>
      </c>
      <c r="P8" s="1166"/>
      <c r="Q8" s="1166"/>
      <c r="Z8" s="82" t="s">
        <v>305</v>
      </c>
    </row>
    <row r="9" spans="1:26" ht="18.95" customHeight="1">
      <c r="A9" s="1204" t="s">
        <v>52</v>
      </c>
      <c r="B9" s="1204"/>
      <c r="C9" s="896">
        <v>0</v>
      </c>
      <c r="D9" s="892">
        <v>0</v>
      </c>
      <c r="E9" s="896">
        <v>0</v>
      </c>
      <c r="F9" s="892">
        <v>0</v>
      </c>
      <c r="G9" s="896">
        <v>0</v>
      </c>
      <c r="H9" s="892">
        <v>0</v>
      </c>
      <c r="I9" s="896">
        <v>0</v>
      </c>
      <c r="J9" s="892">
        <v>0</v>
      </c>
      <c r="K9" s="896">
        <v>0</v>
      </c>
      <c r="L9" s="892">
        <v>0</v>
      </c>
      <c r="M9" s="896">
        <f>SUM(C9,E9,G9,I9,K9)</f>
        <v>0</v>
      </c>
      <c r="N9" s="896">
        <f>SUM(D9,F9,H9,J9,L9)</f>
        <v>0</v>
      </c>
      <c r="O9" s="896">
        <f>SUM(M9:N9)</f>
        <v>0</v>
      </c>
      <c r="P9" s="1199" t="s">
        <v>583</v>
      </c>
      <c r="Q9" s="1199"/>
    </row>
    <row r="10" spans="1:26" ht="18.95" customHeight="1">
      <c r="A10" s="1437" t="s">
        <v>53</v>
      </c>
      <c r="B10" s="1438"/>
      <c r="C10" s="157">
        <v>0</v>
      </c>
      <c r="D10" s="157">
        <v>0</v>
      </c>
      <c r="E10" s="157">
        <v>0</v>
      </c>
      <c r="F10" s="157">
        <v>0</v>
      </c>
      <c r="G10" s="157">
        <v>0</v>
      </c>
      <c r="H10" s="157">
        <v>0</v>
      </c>
      <c r="I10" s="157">
        <v>0</v>
      </c>
      <c r="J10" s="157">
        <v>0</v>
      </c>
      <c r="K10" s="157">
        <v>0</v>
      </c>
      <c r="L10" s="157">
        <v>0</v>
      </c>
      <c r="M10" s="697">
        <f t="shared" ref="M10:M28" si="0">SUM(C10,E10,G10,I10,K10)</f>
        <v>0</v>
      </c>
      <c r="N10" s="697">
        <f t="shared" ref="N10:N28" si="1">SUM(D10,F10,H10,J10,L10)</f>
        <v>0</v>
      </c>
      <c r="O10" s="697">
        <f t="shared" ref="O10:O28" si="2">SUM(M10:N10)</f>
        <v>0</v>
      </c>
      <c r="P10" s="1439" t="s">
        <v>284</v>
      </c>
      <c r="Q10" s="1440"/>
    </row>
    <row r="11" spans="1:26" ht="18.95" customHeight="1">
      <c r="A11" s="1437" t="s">
        <v>54</v>
      </c>
      <c r="B11" s="1438"/>
      <c r="C11" s="157">
        <v>0</v>
      </c>
      <c r="D11" s="157">
        <v>0</v>
      </c>
      <c r="E11" s="157">
        <v>0</v>
      </c>
      <c r="F11" s="157">
        <v>0</v>
      </c>
      <c r="G11" s="157">
        <v>0</v>
      </c>
      <c r="H11" s="157">
        <v>0</v>
      </c>
      <c r="I11" s="157">
        <v>0</v>
      </c>
      <c r="J11" s="157">
        <v>0</v>
      </c>
      <c r="K11" s="157">
        <v>0</v>
      </c>
      <c r="L11" s="157">
        <v>0</v>
      </c>
      <c r="M11" s="697">
        <f t="shared" si="0"/>
        <v>0</v>
      </c>
      <c r="N11" s="697">
        <f t="shared" si="1"/>
        <v>0</v>
      </c>
      <c r="O11" s="697">
        <f t="shared" si="2"/>
        <v>0</v>
      </c>
      <c r="P11" s="1441" t="s">
        <v>175</v>
      </c>
      <c r="Q11" s="1442"/>
    </row>
    <row r="12" spans="1:26" ht="18.95" customHeight="1">
      <c r="A12" s="1437" t="s">
        <v>55</v>
      </c>
      <c r="B12" s="1438"/>
      <c r="C12" s="157">
        <v>0</v>
      </c>
      <c r="D12" s="157">
        <v>0</v>
      </c>
      <c r="E12" s="157">
        <v>0</v>
      </c>
      <c r="F12" s="157">
        <v>0</v>
      </c>
      <c r="G12" s="157">
        <v>0</v>
      </c>
      <c r="H12" s="157">
        <v>0</v>
      </c>
      <c r="I12" s="157">
        <v>0</v>
      </c>
      <c r="J12" s="157">
        <v>0</v>
      </c>
      <c r="K12" s="157">
        <v>0</v>
      </c>
      <c r="L12" s="157">
        <v>0</v>
      </c>
      <c r="M12" s="697">
        <f t="shared" si="0"/>
        <v>0</v>
      </c>
      <c r="N12" s="697">
        <f t="shared" si="1"/>
        <v>0</v>
      </c>
      <c r="O12" s="697">
        <f t="shared" si="2"/>
        <v>0</v>
      </c>
      <c r="P12" s="1178" t="s">
        <v>676</v>
      </c>
      <c r="Q12" s="1178"/>
    </row>
    <row r="13" spans="1:26" ht="18.95" customHeight="1">
      <c r="A13" s="1189" t="s">
        <v>279</v>
      </c>
      <c r="B13" s="186" t="s">
        <v>261</v>
      </c>
      <c r="C13" s="157">
        <v>0</v>
      </c>
      <c r="D13" s="157">
        <v>0</v>
      </c>
      <c r="E13" s="157">
        <v>0</v>
      </c>
      <c r="F13" s="157">
        <v>0</v>
      </c>
      <c r="G13" s="157">
        <v>0</v>
      </c>
      <c r="H13" s="157">
        <v>0</v>
      </c>
      <c r="I13" s="157">
        <v>0</v>
      </c>
      <c r="J13" s="157">
        <v>0</v>
      </c>
      <c r="K13" s="157">
        <v>0</v>
      </c>
      <c r="L13" s="157">
        <v>0</v>
      </c>
      <c r="M13" s="697">
        <f t="shared" si="0"/>
        <v>0</v>
      </c>
      <c r="N13" s="697">
        <f t="shared" si="1"/>
        <v>0</v>
      </c>
      <c r="O13" s="697">
        <f t="shared" si="2"/>
        <v>0</v>
      </c>
      <c r="P13" s="456" t="s">
        <v>288</v>
      </c>
      <c r="Q13" s="1220" t="s">
        <v>167</v>
      </c>
    </row>
    <row r="14" spans="1:26" ht="18.95" customHeight="1">
      <c r="A14" s="1189"/>
      <c r="B14" s="186" t="s">
        <v>263</v>
      </c>
      <c r="C14" s="157">
        <v>1</v>
      </c>
      <c r="D14" s="157">
        <v>5</v>
      </c>
      <c r="E14" s="157">
        <v>2</v>
      </c>
      <c r="F14" s="157">
        <v>4</v>
      </c>
      <c r="G14" s="157">
        <v>1</v>
      </c>
      <c r="H14" s="157">
        <v>3</v>
      </c>
      <c r="I14" s="157">
        <v>0</v>
      </c>
      <c r="J14" s="157">
        <v>0</v>
      </c>
      <c r="K14" s="157">
        <v>0</v>
      </c>
      <c r="L14" s="157">
        <v>0</v>
      </c>
      <c r="M14" s="697">
        <f t="shared" si="0"/>
        <v>4</v>
      </c>
      <c r="N14" s="697">
        <f t="shared" si="1"/>
        <v>12</v>
      </c>
      <c r="O14" s="697">
        <f t="shared" si="2"/>
        <v>16</v>
      </c>
      <c r="P14" s="456" t="s">
        <v>289</v>
      </c>
      <c r="Q14" s="1220"/>
    </row>
    <row r="15" spans="1:26" ht="18.95" customHeight="1">
      <c r="A15" s="1189"/>
      <c r="B15" s="186" t="s">
        <v>262</v>
      </c>
      <c r="C15" s="157">
        <v>0</v>
      </c>
      <c r="D15" s="157">
        <v>0</v>
      </c>
      <c r="E15" s="157">
        <v>0</v>
      </c>
      <c r="F15" s="157">
        <v>0</v>
      </c>
      <c r="G15" s="157">
        <v>0</v>
      </c>
      <c r="H15" s="157">
        <v>0</v>
      </c>
      <c r="I15" s="157">
        <v>0</v>
      </c>
      <c r="J15" s="157">
        <v>0</v>
      </c>
      <c r="K15" s="157">
        <v>0</v>
      </c>
      <c r="L15" s="157">
        <v>0</v>
      </c>
      <c r="M15" s="697">
        <f t="shared" si="0"/>
        <v>0</v>
      </c>
      <c r="N15" s="697">
        <f t="shared" si="1"/>
        <v>0</v>
      </c>
      <c r="O15" s="697">
        <f t="shared" si="2"/>
        <v>0</v>
      </c>
      <c r="P15" s="456" t="s">
        <v>290</v>
      </c>
      <c r="Q15" s="1220"/>
    </row>
    <row r="16" spans="1:26" ht="18.95" customHeight="1">
      <c r="A16" s="1189"/>
      <c r="B16" s="186" t="s">
        <v>264</v>
      </c>
      <c r="C16" s="157">
        <v>0</v>
      </c>
      <c r="D16" s="157">
        <v>0</v>
      </c>
      <c r="E16" s="157">
        <v>0</v>
      </c>
      <c r="F16" s="157">
        <v>0</v>
      </c>
      <c r="G16" s="157">
        <v>0</v>
      </c>
      <c r="H16" s="157">
        <v>0</v>
      </c>
      <c r="I16" s="157">
        <v>0</v>
      </c>
      <c r="J16" s="157">
        <v>0</v>
      </c>
      <c r="K16" s="157">
        <v>0</v>
      </c>
      <c r="L16" s="157">
        <v>0</v>
      </c>
      <c r="M16" s="697">
        <f t="shared" si="0"/>
        <v>0</v>
      </c>
      <c r="N16" s="697">
        <f t="shared" si="1"/>
        <v>0</v>
      </c>
      <c r="O16" s="697">
        <f t="shared" si="2"/>
        <v>0</v>
      </c>
      <c r="P16" s="456" t="s">
        <v>291</v>
      </c>
      <c r="Q16" s="1220"/>
    </row>
    <row r="17" spans="1:17" ht="18.95" customHeight="1">
      <c r="A17" s="1189"/>
      <c r="B17" s="186" t="s">
        <v>266</v>
      </c>
      <c r="C17" s="157">
        <v>0</v>
      </c>
      <c r="D17" s="157">
        <v>0</v>
      </c>
      <c r="E17" s="157">
        <v>1</v>
      </c>
      <c r="F17" s="157">
        <v>0</v>
      </c>
      <c r="G17" s="157">
        <v>0</v>
      </c>
      <c r="H17" s="157">
        <v>0</v>
      </c>
      <c r="I17" s="157">
        <v>0</v>
      </c>
      <c r="J17" s="157">
        <v>0</v>
      </c>
      <c r="K17" s="157">
        <v>0</v>
      </c>
      <c r="L17" s="157">
        <v>0</v>
      </c>
      <c r="M17" s="697">
        <f t="shared" si="0"/>
        <v>1</v>
      </c>
      <c r="N17" s="697">
        <f t="shared" si="1"/>
        <v>0</v>
      </c>
      <c r="O17" s="697">
        <f t="shared" si="2"/>
        <v>1</v>
      </c>
      <c r="P17" s="456" t="s">
        <v>292</v>
      </c>
      <c r="Q17" s="1220"/>
    </row>
    <row r="18" spans="1:17" ht="18.95" customHeight="1">
      <c r="A18" s="1189"/>
      <c r="B18" s="186" t="s">
        <v>265</v>
      </c>
      <c r="C18" s="157">
        <v>0</v>
      </c>
      <c r="D18" s="157">
        <v>0</v>
      </c>
      <c r="E18" s="157">
        <v>0</v>
      </c>
      <c r="F18" s="157">
        <v>0</v>
      </c>
      <c r="G18" s="157">
        <v>0</v>
      </c>
      <c r="H18" s="157">
        <v>0</v>
      </c>
      <c r="I18" s="157">
        <v>0</v>
      </c>
      <c r="J18" s="157">
        <v>0</v>
      </c>
      <c r="K18" s="157">
        <v>0</v>
      </c>
      <c r="L18" s="157">
        <v>0</v>
      </c>
      <c r="M18" s="697">
        <f t="shared" si="0"/>
        <v>0</v>
      </c>
      <c r="N18" s="697">
        <f t="shared" si="1"/>
        <v>0</v>
      </c>
      <c r="O18" s="697">
        <f t="shared" si="2"/>
        <v>0</v>
      </c>
      <c r="P18" s="456" t="s">
        <v>293</v>
      </c>
      <c r="Q18" s="1220"/>
    </row>
    <row r="19" spans="1:17" ht="18.95" customHeight="1">
      <c r="A19" s="1437" t="s">
        <v>63</v>
      </c>
      <c r="B19" s="1438"/>
      <c r="C19" s="891">
        <v>0</v>
      </c>
      <c r="D19" s="891">
        <v>0</v>
      </c>
      <c r="E19" s="891">
        <v>0</v>
      </c>
      <c r="F19" s="86">
        <v>0</v>
      </c>
      <c r="G19" s="891">
        <v>11</v>
      </c>
      <c r="H19" s="891">
        <v>18</v>
      </c>
      <c r="I19" s="86">
        <v>10</v>
      </c>
      <c r="J19" s="891">
        <v>19</v>
      </c>
      <c r="K19" s="891">
        <v>0</v>
      </c>
      <c r="L19" s="86">
        <v>0</v>
      </c>
      <c r="M19" s="697">
        <f t="shared" si="0"/>
        <v>21</v>
      </c>
      <c r="N19" s="697">
        <f t="shared" si="1"/>
        <v>37</v>
      </c>
      <c r="O19" s="697">
        <f t="shared" si="2"/>
        <v>58</v>
      </c>
      <c r="P19" s="1441" t="s">
        <v>297</v>
      </c>
      <c r="Q19" s="1442"/>
    </row>
    <row r="20" spans="1:17" ht="18.95" customHeight="1">
      <c r="A20" s="1437" t="s">
        <v>64</v>
      </c>
      <c r="B20" s="1438"/>
      <c r="C20" s="157">
        <v>0</v>
      </c>
      <c r="D20" s="157">
        <v>0</v>
      </c>
      <c r="E20" s="157">
        <v>0</v>
      </c>
      <c r="F20" s="157">
        <v>0</v>
      </c>
      <c r="G20" s="157">
        <v>0</v>
      </c>
      <c r="H20" s="157">
        <v>0</v>
      </c>
      <c r="I20" s="157">
        <v>0</v>
      </c>
      <c r="J20" s="157">
        <v>0</v>
      </c>
      <c r="K20" s="157">
        <v>0</v>
      </c>
      <c r="L20" s="157">
        <v>0</v>
      </c>
      <c r="M20" s="697">
        <f t="shared" si="0"/>
        <v>0</v>
      </c>
      <c r="N20" s="697">
        <f t="shared" si="1"/>
        <v>0</v>
      </c>
      <c r="O20" s="697">
        <f t="shared" si="2"/>
        <v>0</v>
      </c>
      <c r="P20" s="1441" t="s">
        <v>177</v>
      </c>
      <c r="Q20" s="1442"/>
    </row>
    <row r="21" spans="1:17" ht="18.95" customHeight="1">
      <c r="A21" s="1437" t="s">
        <v>65</v>
      </c>
      <c r="B21" s="1438"/>
      <c r="C21" s="157">
        <v>0</v>
      </c>
      <c r="D21" s="157">
        <v>0</v>
      </c>
      <c r="E21" s="157">
        <v>0</v>
      </c>
      <c r="F21" s="157">
        <v>0</v>
      </c>
      <c r="G21" s="157">
        <v>0</v>
      </c>
      <c r="H21" s="157">
        <v>0</v>
      </c>
      <c r="I21" s="157">
        <v>1</v>
      </c>
      <c r="J21" s="157">
        <v>0</v>
      </c>
      <c r="K21" s="157">
        <v>0</v>
      </c>
      <c r="L21" s="157">
        <v>0</v>
      </c>
      <c r="M21" s="697">
        <f t="shared" si="0"/>
        <v>1</v>
      </c>
      <c r="N21" s="697">
        <f t="shared" si="1"/>
        <v>0</v>
      </c>
      <c r="O21" s="697">
        <f t="shared" si="2"/>
        <v>1</v>
      </c>
      <c r="P21" s="1441" t="s">
        <v>178</v>
      </c>
      <c r="Q21" s="1442"/>
    </row>
    <row r="22" spans="1:17" ht="18.95" customHeight="1">
      <c r="A22" s="1437" t="s">
        <v>66</v>
      </c>
      <c r="B22" s="1438"/>
      <c r="C22" s="157">
        <v>0</v>
      </c>
      <c r="D22" s="157">
        <v>0</v>
      </c>
      <c r="E22" s="157">
        <v>0</v>
      </c>
      <c r="F22" s="157">
        <v>1</v>
      </c>
      <c r="G22" s="157">
        <v>0</v>
      </c>
      <c r="H22" s="157">
        <v>14</v>
      </c>
      <c r="I22" s="157">
        <v>0</v>
      </c>
      <c r="J22" s="157">
        <v>6</v>
      </c>
      <c r="K22" s="157">
        <v>0</v>
      </c>
      <c r="L22" s="157">
        <v>3</v>
      </c>
      <c r="M22" s="697">
        <f t="shared" si="0"/>
        <v>0</v>
      </c>
      <c r="N22" s="697">
        <f t="shared" si="1"/>
        <v>24</v>
      </c>
      <c r="O22" s="697">
        <f t="shared" si="2"/>
        <v>24</v>
      </c>
      <c r="P22" s="1441" t="s">
        <v>285</v>
      </c>
      <c r="Q22" s="1442"/>
    </row>
    <row r="23" spans="1:17" ht="18.95" customHeight="1">
      <c r="A23" s="1437" t="s">
        <v>133</v>
      </c>
      <c r="B23" s="1438"/>
      <c r="C23" s="157">
        <v>0</v>
      </c>
      <c r="D23" s="157">
        <v>0</v>
      </c>
      <c r="E23" s="157">
        <v>0</v>
      </c>
      <c r="F23" s="157">
        <v>0</v>
      </c>
      <c r="G23" s="157">
        <v>0</v>
      </c>
      <c r="H23" s="157">
        <v>0</v>
      </c>
      <c r="I23" s="157">
        <v>0</v>
      </c>
      <c r="J23" s="157">
        <v>0</v>
      </c>
      <c r="K23" s="157">
        <v>0</v>
      </c>
      <c r="L23" s="157">
        <v>0</v>
      </c>
      <c r="M23" s="697">
        <f t="shared" si="0"/>
        <v>0</v>
      </c>
      <c r="N23" s="697">
        <f t="shared" si="1"/>
        <v>0</v>
      </c>
      <c r="O23" s="697">
        <f t="shared" si="2"/>
        <v>0</v>
      </c>
      <c r="P23" s="1178" t="s">
        <v>853</v>
      </c>
      <c r="Q23" s="1178"/>
    </row>
    <row r="24" spans="1:17" ht="18.95" customHeight="1">
      <c r="A24" s="1437" t="s">
        <v>68</v>
      </c>
      <c r="B24" s="1438"/>
      <c r="C24" s="157">
        <v>0</v>
      </c>
      <c r="D24" s="157">
        <v>0</v>
      </c>
      <c r="E24" s="157">
        <v>0</v>
      </c>
      <c r="F24" s="157">
        <v>0</v>
      </c>
      <c r="G24" s="157">
        <v>0</v>
      </c>
      <c r="H24" s="157">
        <v>0</v>
      </c>
      <c r="I24" s="157">
        <v>0</v>
      </c>
      <c r="J24" s="157">
        <v>0</v>
      </c>
      <c r="K24" s="157">
        <v>0</v>
      </c>
      <c r="L24" s="157">
        <v>0</v>
      </c>
      <c r="M24" s="697">
        <f t="shared" si="0"/>
        <v>0</v>
      </c>
      <c r="N24" s="697">
        <f t="shared" si="1"/>
        <v>0</v>
      </c>
      <c r="O24" s="697">
        <f t="shared" si="2"/>
        <v>0</v>
      </c>
      <c r="P24" s="1178" t="s">
        <v>287</v>
      </c>
      <c r="Q24" s="1178"/>
    </row>
    <row r="25" spans="1:17" ht="18.95" customHeight="1">
      <c r="A25" s="1437" t="s">
        <v>69</v>
      </c>
      <c r="B25" s="1438"/>
      <c r="C25" s="157">
        <v>0</v>
      </c>
      <c r="D25" s="157">
        <v>0</v>
      </c>
      <c r="E25" s="157">
        <v>0</v>
      </c>
      <c r="F25" s="157">
        <v>0</v>
      </c>
      <c r="G25" s="157">
        <v>0</v>
      </c>
      <c r="H25" s="157">
        <v>0</v>
      </c>
      <c r="I25" s="157">
        <v>0</v>
      </c>
      <c r="J25" s="157">
        <v>0</v>
      </c>
      <c r="K25" s="157">
        <v>0</v>
      </c>
      <c r="L25" s="157">
        <v>0</v>
      </c>
      <c r="M25" s="697">
        <f t="shared" si="0"/>
        <v>0</v>
      </c>
      <c r="N25" s="697">
        <f t="shared" si="1"/>
        <v>0</v>
      </c>
      <c r="O25" s="697">
        <f t="shared" si="2"/>
        <v>0</v>
      </c>
      <c r="P25" s="1178" t="s">
        <v>182</v>
      </c>
      <c r="Q25" s="1178"/>
    </row>
    <row r="26" spans="1:17" ht="18.95" customHeight="1">
      <c r="A26" s="1437" t="s">
        <v>70</v>
      </c>
      <c r="B26" s="1438"/>
      <c r="C26" s="157">
        <v>0</v>
      </c>
      <c r="D26" s="157">
        <v>0</v>
      </c>
      <c r="E26" s="157">
        <v>0</v>
      </c>
      <c r="F26" s="157">
        <v>0</v>
      </c>
      <c r="G26" s="157">
        <v>0</v>
      </c>
      <c r="H26" s="157">
        <v>0</v>
      </c>
      <c r="I26" s="157">
        <v>0</v>
      </c>
      <c r="J26" s="157">
        <v>0</v>
      </c>
      <c r="K26" s="157">
        <v>0</v>
      </c>
      <c r="L26" s="157">
        <v>0</v>
      </c>
      <c r="M26" s="697">
        <f t="shared" si="0"/>
        <v>0</v>
      </c>
      <c r="N26" s="697">
        <f t="shared" si="1"/>
        <v>0</v>
      </c>
      <c r="O26" s="697">
        <f t="shared" si="2"/>
        <v>0</v>
      </c>
      <c r="P26" s="1178" t="s">
        <v>183</v>
      </c>
      <c r="Q26" s="1178"/>
    </row>
    <row r="27" spans="1:17" ht="18.95" customHeight="1">
      <c r="A27" s="1437" t="s">
        <v>71</v>
      </c>
      <c r="B27" s="1438"/>
      <c r="C27" s="157">
        <v>0</v>
      </c>
      <c r="D27" s="157">
        <v>0</v>
      </c>
      <c r="E27" s="157">
        <v>0</v>
      </c>
      <c r="F27" s="157">
        <v>0</v>
      </c>
      <c r="G27" s="157">
        <v>0</v>
      </c>
      <c r="H27" s="157">
        <v>0</v>
      </c>
      <c r="I27" s="157">
        <v>0</v>
      </c>
      <c r="J27" s="157">
        <v>0</v>
      </c>
      <c r="K27" s="157">
        <v>0</v>
      </c>
      <c r="L27" s="157">
        <v>0</v>
      </c>
      <c r="M27" s="697">
        <f t="shared" si="0"/>
        <v>0</v>
      </c>
      <c r="N27" s="697">
        <f t="shared" si="1"/>
        <v>0</v>
      </c>
      <c r="O27" s="697">
        <f t="shared" si="2"/>
        <v>0</v>
      </c>
      <c r="P27" s="1178" t="s">
        <v>671</v>
      </c>
      <c r="Q27" s="1178"/>
    </row>
    <row r="28" spans="1:17" ht="18.95" customHeight="1" thickBot="1">
      <c r="A28" s="1191" t="s">
        <v>72</v>
      </c>
      <c r="B28" s="1191"/>
      <c r="C28" s="898">
        <v>26</v>
      </c>
      <c r="D28" s="898">
        <v>1</v>
      </c>
      <c r="E28" s="898">
        <v>0</v>
      </c>
      <c r="F28" s="898">
        <v>0</v>
      </c>
      <c r="G28" s="898">
        <v>0</v>
      </c>
      <c r="H28" s="898">
        <v>0</v>
      </c>
      <c r="I28" s="898">
        <v>0</v>
      </c>
      <c r="J28" s="898">
        <v>0</v>
      </c>
      <c r="K28" s="898">
        <v>0</v>
      </c>
      <c r="L28" s="898">
        <v>0</v>
      </c>
      <c r="M28" s="896">
        <f t="shared" si="0"/>
        <v>26</v>
      </c>
      <c r="N28" s="896">
        <f t="shared" si="1"/>
        <v>1</v>
      </c>
      <c r="O28" s="896">
        <f t="shared" si="2"/>
        <v>27</v>
      </c>
      <c r="P28" s="1267" t="s">
        <v>327</v>
      </c>
      <c r="Q28" s="1267"/>
    </row>
    <row r="29" spans="1:17" ht="18.95" customHeight="1" thickBot="1">
      <c r="A29" s="1174" t="s">
        <v>32</v>
      </c>
      <c r="B29" s="1174"/>
      <c r="C29" s="893">
        <f>SUM(C9:C28)</f>
        <v>27</v>
      </c>
      <c r="D29" s="893">
        <f t="shared" ref="D29:O29" si="3">SUM(D9:D28)</f>
        <v>6</v>
      </c>
      <c r="E29" s="893">
        <f t="shared" si="3"/>
        <v>3</v>
      </c>
      <c r="F29" s="893">
        <f t="shared" si="3"/>
        <v>5</v>
      </c>
      <c r="G29" s="893">
        <f t="shared" si="3"/>
        <v>12</v>
      </c>
      <c r="H29" s="893">
        <f t="shared" si="3"/>
        <v>35</v>
      </c>
      <c r="I29" s="893">
        <f t="shared" si="3"/>
        <v>11</v>
      </c>
      <c r="J29" s="893">
        <f t="shared" si="3"/>
        <v>25</v>
      </c>
      <c r="K29" s="893">
        <f t="shared" si="3"/>
        <v>0</v>
      </c>
      <c r="L29" s="893">
        <f t="shared" si="3"/>
        <v>3</v>
      </c>
      <c r="M29" s="893">
        <f t="shared" si="3"/>
        <v>53</v>
      </c>
      <c r="N29" s="893">
        <f t="shared" si="3"/>
        <v>74</v>
      </c>
      <c r="O29" s="893">
        <f t="shared" si="3"/>
        <v>127</v>
      </c>
      <c r="P29" s="1175" t="s">
        <v>169</v>
      </c>
      <c r="Q29" s="1175"/>
    </row>
    <row r="30" spans="1:17" ht="16.5" thickTop="1">
      <c r="C30" s="171"/>
      <c r="D30" s="171"/>
      <c r="E30" s="171"/>
      <c r="F30" s="171"/>
      <c r="G30" s="171"/>
      <c r="H30" s="171"/>
      <c r="I30" s="171"/>
      <c r="J30" s="171"/>
      <c r="K30" s="171"/>
      <c r="L30" s="171"/>
      <c r="M30" s="171"/>
      <c r="N30" s="171"/>
      <c r="O30" s="171"/>
      <c r="P30" s="408"/>
      <c r="Q30" s="408"/>
    </row>
    <row r="31" spans="1:17" ht="15.75">
      <c r="C31" s="171"/>
      <c r="D31" s="171"/>
      <c r="E31" s="171"/>
      <c r="F31" s="171"/>
      <c r="G31" s="171"/>
      <c r="H31" s="171"/>
      <c r="I31" s="171"/>
      <c r="J31" s="171"/>
      <c r="K31" s="171"/>
      <c r="L31" s="171"/>
      <c r="M31" s="171"/>
      <c r="N31" s="171"/>
      <c r="O31" s="171"/>
      <c r="P31" s="408"/>
      <c r="Q31" s="408"/>
    </row>
    <row r="32" spans="1:17" ht="15.75">
      <c r="C32" s="171"/>
      <c r="D32" s="171"/>
      <c r="E32" s="171"/>
      <c r="F32" s="171"/>
      <c r="G32" s="171"/>
      <c r="H32" s="171"/>
      <c r="I32" s="171"/>
      <c r="J32" s="171"/>
      <c r="K32" s="171"/>
      <c r="L32" s="171"/>
      <c r="M32" s="171"/>
      <c r="N32" s="171"/>
      <c r="O32" s="171"/>
      <c r="P32" s="408"/>
      <c r="Q32" s="408"/>
    </row>
    <row r="33" spans="3:17" ht="15.75">
      <c r="C33" s="171"/>
      <c r="D33" s="171"/>
      <c r="E33" s="171"/>
      <c r="F33" s="171"/>
      <c r="G33" s="171"/>
      <c r="H33" s="171"/>
      <c r="I33" s="171"/>
      <c r="J33" s="171"/>
      <c r="K33" s="171"/>
      <c r="L33" s="171"/>
      <c r="M33" s="171"/>
      <c r="N33" s="171"/>
      <c r="O33" s="171"/>
      <c r="P33" s="408"/>
      <c r="Q33" s="408"/>
    </row>
    <row r="34" spans="3:17" ht="15.75">
      <c r="C34" s="171"/>
      <c r="D34" s="171"/>
      <c r="E34" s="171"/>
      <c r="F34" s="171"/>
      <c r="G34" s="171"/>
      <c r="H34" s="171"/>
      <c r="I34" s="171"/>
      <c r="J34" s="171"/>
      <c r="K34" s="171"/>
      <c r="L34" s="171"/>
      <c r="M34" s="171"/>
      <c r="N34" s="171"/>
      <c r="O34" s="171"/>
      <c r="P34" s="408"/>
      <c r="Q34" s="408"/>
    </row>
    <row r="35" spans="3:17" ht="15.75">
      <c r="C35" s="171"/>
      <c r="D35" s="171"/>
      <c r="E35" s="171"/>
      <c r="F35" s="171"/>
      <c r="G35" s="171"/>
      <c r="H35" s="171"/>
      <c r="I35" s="171"/>
      <c r="J35" s="171"/>
      <c r="K35" s="171"/>
      <c r="L35" s="171"/>
      <c r="M35" s="171"/>
      <c r="N35" s="171"/>
      <c r="O35" s="171"/>
      <c r="P35" s="408"/>
      <c r="Q35" s="408"/>
    </row>
    <row r="36" spans="3:17" ht="15.75">
      <c r="C36" s="171"/>
      <c r="D36" s="171"/>
      <c r="E36" s="171"/>
      <c r="F36" s="171"/>
      <c r="G36" s="171"/>
      <c r="H36" s="171"/>
      <c r="I36" s="171"/>
      <c r="J36" s="171"/>
      <c r="K36" s="171"/>
      <c r="L36" s="171"/>
      <c r="M36" s="171"/>
      <c r="N36" s="171"/>
      <c r="O36" s="171"/>
      <c r="P36" s="408"/>
      <c r="Q36" s="408"/>
    </row>
    <row r="37" spans="3:17" ht="15.75">
      <c r="C37" s="171"/>
      <c r="D37" s="171"/>
      <c r="E37" s="171"/>
      <c r="F37" s="171"/>
      <c r="G37" s="171"/>
      <c r="H37" s="171"/>
      <c r="I37" s="171"/>
      <c r="J37" s="171"/>
      <c r="K37" s="171"/>
      <c r="L37" s="171"/>
      <c r="M37" s="171"/>
      <c r="N37" s="171"/>
      <c r="O37" s="171"/>
      <c r="P37" s="408"/>
      <c r="Q37" s="408"/>
    </row>
    <row r="38" spans="3:17" ht="15.75">
      <c r="C38" s="171"/>
      <c r="D38" s="171"/>
      <c r="E38" s="171"/>
      <c r="F38" s="171"/>
      <c r="G38" s="171"/>
      <c r="H38" s="171"/>
      <c r="I38" s="171"/>
      <c r="J38" s="171"/>
      <c r="K38" s="171"/>
      <c r="L38" s="171"/>
      <c r="M38" s="171"/>
      <c r="N38" s="171"/>
      <c r="O38" s="171"/>
      <c r="P38" s="408"/>
      <c r="Q38" s="408"/>
    </row>
    <row r="39" spans="3:17" ht="15.75">
      <c r="C39" s="171"/>
      <c r="D39" s="171"/>
      <c r="E39" s="171"/>
      <c r="F39" s="171"/>
      <c r="G39" s="171"/>
      <c r="H39" s="171"/>
      <c r="I39" s="171"/>
      <c r="J39" s="171"/>
      <c r="K39" s="171"/>
      <c r="L39" s="171"/>
      <c r="M39" s="171"/>
      <c r="N39" s="171"/>
      <c r="O39" s="171"/>
      <c r="P39" s="408"/>
      <c r="Q39" s="408"/>
    </row>
    <row r="40" spans="3:17" ht="15.75">
      <c r="C40" s="171"/>
      <c r="D40" s="171"/>
      <c r="E40" s="171"/>
      <c r="F40" s="171"/>
      <c r="G40" s="171"/>
      <c r="H40" s="171"/>
      <c r="I40" s="171"/>
      <c r="J40" s="171"/>
      <c r="K40" s="171"/>
      <c r="L40" s="171"/>
      <c r="M40" s="171"/>
      <c r="N40" s="171"/>
      <c r="O40" s="171"/>
      <c r="P40" s="408"/>
      <c r="Q40" s="408"/>
    </row>
    <row r="41" spans="3:17" ht="15.75">
      <c r="C41" s="171"/>
      <c r="D41" s="171"/>
      <c r="E41" s="171"/>
      <c r="F41" s="171"/>
      <c r="G41" s="171"/>
      <c r="H41" s="171"/>
      <c r="I41" s="171"/>
      <c r="J41" s="171"/>
      <c r="K41" s="171"/>
      <c r="L41" s="171"/>
      <c r="M41" s="171"/>
      <c r="N41" s="171"/>
      <c r="O41" s="171"/>
      <c r="P41" s="408"/>
      <c r="Q41" s="408"/>
    </row>
    <row r="42" spans="3:17" ht="15.75">
      <c r="C42" s="171"/>
      <c r="D42" s="171"/>
      <c r="E42" s="171"/>
      <c r="F42" s="171"/>
      <c r="G42" s="171"/>
      <c r="H42" s="171"/>
      <c r="I42" s="171"/>
      <c r="J42" s="171"/>
      <c r="K42" s="171"/>
      <c r="L42" s="171"/>
      <c r="M42" s="171"/>
      <c r="N42" s="171"/>
      <c r="O42" s="171"/>
      <c r="P42" s="408"/>
      <c r="Q42" s="408"/>
    </row>
    <row r="43" spans="3:17" ht="15.75">
      <c r="C43" s="171"/>
      <c r="D43" s="171"/>
      <c r="E43" s="171"/>
      <c r="F43" s="171"/>
      <c r="G43" s="171"/>
      <c r="H43" s="171"/>
      <c r="I43" s="171"/>
      <c r="J43" s="171"/>
      <c r="K43" s="171"/>
      <c r="L43" s="171"/>
      <c r="M43" s="171"/>
      <c r="N43" s="171"/>
      <c r="O43" s="171"/>
      <c r="P43" s="408"/>
      <c r="Q43" s="408"/>
    </row>
    <row r="44" spans="3:17" ht="15.75">
      <c r="C44" s="171"/>
      <c r="D44" s="171"/>
      <c r="E44" s="171"/>
      <c r="F44" s="171"/>
      <c r="G44" s="171"/>
      <c r="H44" s="171"/>
      <c r="I44" s="171"/>
      <c r="J44" s="171"/>
      <c r="K44" s="171"/>
      <c r="L44" s="171"/>
      <c r="M44" s="171"/>
      <c r="N44" s="171"/>
      <c r="O44" s="171"/>
      <c r="P44" s="408"/>
      <c r="Q44" s="408"/>
    </row>
    <row r="45" spans="3:17" ht="15.75">
      <c r="C45" s="171"/>
      <c r="D45" s="171"/>
      <c r="E45" s="171"/>
      <c r="F45" s="171"/>
      <c r="G45" s="171"/>
      <c r="H45" s="171"/>
      <c r="I45" s="171"/>
      <c r="J45" s="171"/>
      <c r="K45" s="171"/>
      <c r="L45" s="171"/>
      <c r="M45" s="171"/>
      <c r="N45" s="171"/>
      <c r="O45" s="171"/>
      <c r="P45" s="408"/>
      <c r="Q45" s="408"/>
    </row>
    <row r="46" spans="3:17" ht="15.75">
      <c r="C46" s="171"/>
      <c r="D46" s="171"/>
      <c r="E46" s="171"/>
      <c r="F46" s="171"/>
      <c r="G46" s="171"/>
      <c r="H46" s="171"/>
      <c r="I46" s="171"/>
      <c r="J46" s="171"/>
      <c r="K46" s="171"/>
      <c r="L46" s="171"/>
      <c r="M46" s="171"/>
      <c r="N46" s="171"/>
      <c r="O46" s="171"/>
      <c r="P46" s="408"/>
      <c r="Q46" s="408"/>
    </row>
    <row r="47" spans="3:17" ht="15.75">
      <c r="C47" s="171"/>
      <c r="D47" s="171"/>
      <c r="E47" s="171"/>
      <c r="F47" s="171"/>
      <c r="G47" s="171"/>
      <c r="H47" s="171"/>
      <c r="I47" s="171"/>
      <c r="J47" s="171"/>
      <c r="K47" s="171"/>
      <c r="L47" s="171"/>
      <c r="M47" s="171"/>
      <c r="N47" s="171"/>
      <c r="O47" s="171"/>
      <c r="P47" s="408"/>
      <c r="Q47" s="408"/>
    </row>
    <row r="48" spans="3:17">
      <c r="C48" s="171"/>
      <c r="D48" s="171"/>
      <c r="E48" s="171"/>
      <c r="F48" s="171"/>
      <c r="G48" s="171"/>
      <c r="H48" s="171"/>
      <c r="I48" s="171"/>
      <c r="J48" s="171"/>
      <c r="K48" s="171"/>
      <c r="L48" s="171"/>
      <c r="M48" s="171"/>
      <c r="N48" s="171"/>
      <c r="O48" s="171"/>
    </row>
    <row r="49" spans="3:15">
      <c r="C49" s="171"/>
      <c r="D49" s="171"/>
      <c r="E49" s="171"/>
      <c r="F49" s="171"/>
      <c r="G49" s="171"/>
      <c r="H49" s="171"/>
      <c r="I49" s="171"/>
      <c r="J49" s="171"/>
      <c r="K49" s="171"/>
      <c r="L49" s="171"/>
      <c r="M49" s="171"/>
      <c r="N49" s="171"/>
      <c r="O49" s="171"/>
    </row>
    <row r="50" spans="3:15">
      <c r="C50" s="171"/>
      <c r="D50" s="171"/>
      <c r="E50" s="171"/>
      <c r="F50" s="171"/>
      <c r="G50" s="171"/>
      <c r="H50" s="171"/>
      <c r="I50" s="171"/>
      <c r="J50" s="171"/>
      <c r="K50" s="171"/>
      <c r="L50" s="171"/>
      <c r="M50" s="171"/>
      <c r="N50" s="171"/>
      <c r="O50" s="171"/>
    </row>
    <row r="51" spans="3:15">
      <c r="C51" s="171"/>
      <c r="D51" s="171"/>
      <c r="E51" s="171"/>
      <c r="F51" s="171"/>
      <c r="G51" s="171"/>
      <c r="H51" s="171"/>
      <c r="I51" s="171"/>
      <c r="J51" s="171"/>
      <c r="K51" s="171"/>
      <c r="L51" s="171"/>
      <c r="M51" s="171"/>
      <c r="N51" s="171"/>
      <c r="O51" s="171"/>
    </row>
    <row r="52" spans="3:15">
      <c r="C52" s="171"/>
      <c r="D52" s="171"/>
      <c r="E52" s="171"/>
      <c r="F52" s="171"/>
      <c r="G52" s="171"/>
      <c r="H52" s="171"/>
      <c r="I52" s="171"/>
      <c r="J52" s="171"/>
      <c r="K52" s="171"/>
      <c r="L52" s="171"/>
      <c r="M52" s="171"/>
      <c r="N52" s="171"/>
      <c r="O52" s="171"/>
    </row>
    <row r="53" spans="3:15">
      <c r="C53" s="171"/>
      <c r="D53" s="171"/>
      <c r="E53" s="171"/>
      <c r="F53" s="171"/>
      <c r="G53" s="171"/>
      <c r="H53" s="171"/>
      <c r="I53" s="171"/>
      <c r="J53" s="171"/>
      <c r="K53" s="171"/>
      <c r="L53" s="171"/>
      <c r="M53" s="171"/>
      <c r="N53" s="171"/>
      <c r="O53" s="171"/>
    </row>
    <row r="54" spans="3:15">
      <c r="C54" s="171"/>
      <c r="D54" s="171"/>
      <c r="E54" s="171"/>
      <c r="F54" s="171"/>
      <c r="G54" s="171"/>
      <c r="H54" s="171"/>
      <c r="I54" s="171"/>
      <c r="J54" s="171"/>
      <c r="K54" s="171"/>
      <c r="L54" s="171"/>
      <c r="M54" s="171"/>
      <c r="N54" s="171"/>
      <c r="O54" s="171"/>
    </row>
    <row r="55" spans="3:15">
      <c r="C55" s="171"/>
      <c r="D55" s="171"/>
      <c r="E55" s="171"/>
      <c r="F55" s="171"/>
      <c r="G55" s="171"/>
      <c r="H55" s="171"/>
      <c r="I55" s="171"/>
      <c r="J55" s="171"/>
      <c r="K55" s="171"/>
      <c r="L55" s="171"/>
      <c r="M55" s="171"/>
      <c r="N55" s="171"/>
      <c r="O55" s="171"/>
    </row>
    <row r="56" spans="3:15">
      <c r="C56" s="171"/>
      <c r="D56" s="171"/>
      <c r="E56" s="171"/>
      <c r="F56" s="171"/>
      <c r="G56" s="171"/>
      <c r="H56" s="171"/>
      <c r="I56" s="171"/>
      <c r="J56" s="171"/>
      <c r="K56" s="171"/>
      <c r="L56" s="171"/>
      <c r="M56" s="171"/>
      <c r="N56" s="171"/>
      <c r="O56" s="171"/>
    </row>
    <row r="57" spans="3:15">
      <c r="C57" s="171"/>
      <c r="D57" s="171"/>
      <c r="E57" s="171"/>
      <c r="F57" s="171"/>
      <c r="G57" s="171"/>
      <c r="H57" s="171"/>
      <c r="I57" s="171"/>
      <c r="J57" s="171"/>
      <c r="K57" s="171"/>
      <c r="L57" s="171"/>
      <c r="M57" s="171"/>
      <c r="N57" s="171"/>
      <c r="O57" s="171"/>
    </row>
    <row r="58" spans="3:15">
      <c r="C58" s="171"/>
      <c r="D58" s="171"/>
      <c r="E58" s="171"/>
      <c r="F58" s="171"/>
      <c r="G58" s="171"/>
      <c r="H58" s="171"/>
      <c r="I58" s="171"/>
      <c r="J58" s="171"/>
      <c r="K58" s="171"/>
      <c r="L58" s="171"/>
      <c r="M58" s="171"/>
      <c r="N58" s="171"/>
      <c r="O58" s="171"/>
    </row>
    <row r="59" spans="3:15">
      <c r="C59" s="171"/>
      <c r="D59" s="171"/>
      <c r="E59" s="171"/>
      <c r="F59" s="171"/>
      <c r="G59" s="171"/>
      <c r="H59" s="171"/>
      <c r="I59" s="171"/>
      <c r="J59" s="171"/>
      <c r="K59" s="171"/>
      <c r="L59" s="171"/>
      <c r="M59" s="171"/>
      <c r="N59" s="171"/>
      <c r="O59" s="171"/>
    </row>
    <row r="60" spans="3:15">
      <c r="C60" s="171"/>
      <c r="D60" s="171"/>
      <c r="E60" s="171"/>
      <c r="F60" s="171"/>
      <c r="G60" s="171"/>
      <c r="H60" s="171"/>
      <c r="I60" s="171"/>
      <c r="J60" s="171"/>
      <c r="K60" s="171"/>
      <c r="L60" s="171"/>
      <c r="M60" s="171"/>
      <c r="N60" s="171"/>
      <c r="O60" s="171"/>
    </row>
    <row r="61" spans="3:15">
      <c r="C61" s="171"/>
      <c r="D61" s="171"/>
      <c r="E61" s="171"/>
      <c r="F61" s="171"/>
      <c r="G61" s="171"/>
      <c r="H61" s="171"/>
      <c r="I61" s="171"/>
      <c r="J61" s="171"/>
      <c r="K61" s="171"/>
      <c r="L61" s="171"/>
      <c r="M61" s="171"/>
      <c r="N61" s="171"/>
      <c r="O61" s="171"/>
    </row>
    <row r="62" spans="3:15">
      <c r="C62" s="171"/>
      <c r="D62" s="171"/>
      <c r="E62" s="171"/>
      <c r="F62" s="171"/>
      <c r="G62" s="171"/>
      <c r="H62" s="171"/>
      <c r="I62" s="171"/>
      <c r="J62" s="171"/>
      <c r="K62" s="171"/>
      <c r="L62" s="171"/>
      <c r="M62" s="171"/>
      <c r="N62" s="171"/>
      <c r="O62" s="171"/>
    </row>
    <row r="63" spans="3:15">
      <c r="C63" s="171"/>
      <c r="D63" s="171"/>
      <c r="E63" s="171"/>
      <c r="F63" s="171"/>
      <c r="G63" s="171"/>
      <c r="H63" s="171"/>
      <c r="I63" s="171"/>
      <c r="J63" s="171"/>
      <c r="K63" s="171"/>
      <c r="L63" s="171"/>
      <c r="M63" s="171"/>
      <c r="N63" s="171"/>
      <c r="O63" s="171"/>
    </row>
    <row r="64" spans="3:15">
      <c r="C64" s="171"/>
      <c r="D64" s="171"/>
      <c r="E64" s="171"/>
      <c r="F64" s="171"/>
      <c r="G64" s="171"/>
      <c r="H64" s="171"/>
      <c r="I64" s="171"/>
      <c r="J64" s="171"/>
      <c r="K64" s="171"/>
      <c r="L64" s="171"/>
      <c r="M64" s="171"/>
      <c r="N64" s="171"/>
      <c r="O64" s="171"/>
    </row>
    <row r="65" spans="3:15">
      <c r="C65" s="171"/>
      <c r="D65" s="171"/>
      <c r="E65" s="171"/>
      <c r="F65" s="171"/>
      <c r="G65" s="171"/>
      <c r="H65" s="171"/>
      <c r="I65" s="171"/>
      <c r="J65" s="171"/>
      <c r="K65" s="171"/>
      <c r="L65" s="171"/>
      <c r="M65" s="171"/>
      <c r="N65" s="171"/>
      <c r="O65" s="171"/>
    </row>
    <row r="66" spans="3:15">
      <c r="C66" s="171"/>
      <c r="D66" s="171"/>
      <c r="E66" s="171"/>
      <c r="F66" s="171"/>
      <c r="G66" s="171"/>
      <c r="H66" s="171"/>
      <c r="I66" s="171"/>
      <c r="J66" s="171"/>
      <c r="K66" s="171"/>
      <c r="L66" s="171"/>
      <c r="M66" s="171"/>
      <c r="N66" s="171"/>
      <c r="O66" s="171"/>
    </row>
    <row r="67" spans="3:15">
      <c r="C67" s="171"/>
      <c r="D67" s="171"/>
      <c r="E67" s="171"/>
      <c r="F67" s="171"/>
      <c r="G67" s="171"/>
      <c r="H67" s="171"/>
      <c r="I67" s="171"/>
      <c r="J67" s="171"/>
      <c r="K67" s="171"/>
      <c r="L67" s="171"/>
      <c r="M67" s="171"/>
      <c r="N67" s="171"/>
      <c r="O67" s="171"/>
    </row>
    <row r="68" spans="3:15">
      <c r="C68" s="171"/>
      <c r="D68" s="171"/>
      <c r="E68" s="171"/>
      <c r="F68" s="171"/>
      <c r="G68" s="171"/>
      <c r="H68" s="171"/>
      <c r="I68" s="171"/>
      <c r="J68" s="171"/>
      <c r="K68" s="171"/>
      <c r="L68" s="171"/>
      <c r="M68" s="171"/>
      <c r="N68" s="171"/>
      <c r="O68" s="171"/>
    </row>
    <row r="69" spans="3:15">
      <c r="C69" s="171"/>
      <c r="D69" s="171"/>
      <c r="E69" s="171"/>
      <c r="F69" s="171"/>
      <c r="G69" s="171"/>
      <c r="H69" s="171"/>
      <c r="I69" s="171"/>
      <c r="J69" s="171"/>
      <c r="K69" s="171"/>
      <c r="L69" s="171"/>
      <c r="M69" s="171"/>
      <c r="N69" s="171"/>
      <c r="O69" s="171"/>
    </row>
    <row r="70" spans="3:15">
      <c r="C70" s="171"/>
      <c r="D70" s="171"/>
      <c r="E70" s="171"/>
      <c r="F70" s="171"/>
      <c r="G70" s="171"/>
      <c r="H70" s="171"/>
      <c r="I70" s="171"/>
      <c r="J70" s="171"/>
      <c r="K70" s="171"/>
      <c r="L70" s="171"/>
      <c r="M70" s="171"/>
      <c r="N70" s="171"/>
      <c r="O70" s="171"/>
    </row>
    <row r="71" spans="3:15">
      <c r="C71" s="171"/>
      <c r="D71" s="171"/>
      <c r="E71" s="171"/>
      <c r="F71" s="171"/>
      <c r="G71" s="171"/>
      <c r="H71" s="171"/>
      <c r="I71" s="171"/>
      <c r="J71" s="171"/>
      <c r="K71" s="171"/>
      <c r="L71" s="171"/>
      <c r="M71" s="171"/>
      <c r="N71" s="171"/>
      <c r="O71" s="171"/>
    </row>
    <row r="72" spans="3:15">
      <c r="C72" s="171"/>
      <c r="D72" s="171"/>
      <c r="E72" s="171"/>
      <c r="F72" s="171"/>
      <c r="G72" s="171"/>
      <c r="H72" s="171"/>
      <c r="I72" s="171"/>
      <c r="J72" s="171"/>
      <c r="K72" s="171"/>
      <c r="L72" s="171"/>
      <c r="M72" s="171"/>
      <c r="N72" s="171"/>
      <c r="O72" s="171"/>
    </row>
    <row r="73" spans="3:15">
      <c r="C73" s="171"/>
      <c r="D73" s="171"/>
      <c r="E73" s="171"/>
      <c r="F73" s="171"/>
      <c r="G73" s="171"/>
      <c r="H73" s="171"/>
      <c r="I73" s="171"/>
      <c r="J73" s="171"/>
      <c r="K73" s="171"/>
      <c r="L73" s="171"/>
      <c r="M73" s="171"/>
      <c r="N73" s="171"/>
      <c r="O73" s="171"/>
    </row>
    <row r="74" spans="3:15">
      <c r="C74" s="171"/>
      <c r="D74" s="171"/>
      <c r="E74" s="171"/>
      <c r="F74" s="171"/>
      <c r="G74" s="171"/>
      <c r="H74" s="171"/>
      <c r="I74" s="171"/>
      <c r="J74" s="171"/>
      <c r="K74" s="171"/>
      <c r="L74" s="171"/>
      <c r="M74" s="171"/>
      <c r="N74" s="171"/>
      <c r="O74" s="171"/>
    </row>
    <row r="75" spans="3:15">
      <c r="C75" s="171"/>
      <c r="D75" s="171"/>
      <c r="E75" s="171"/>
      <c r="F75" s="171"/>
      <c r="G75" s="171"/>
      <c r="H75" s="171"/>
      <c r="I75" s="171"/>
      <c r="J75" s="171"/>
      <c r="K75" s="171"/>
      <c r="L75" s="171"/>
      <c r="M75" s="171"/>
      <c r="N75" s="171"/>
      <c r="O75" s="171"/>
    </row>
    <row r="76" spans="3:15">
      <c r="C76" s="171"/>
      <c r="D76" s="171"/>
      <c r="E76" s="171"/>
      <c r="F76" s="171"/>
      <c r="G76" s="171"/>
      <c r="H76" s="171"/>
      <c r="I76" s="171"/>
      <c r="J76" s="171"/>
      <c r="K76" s="171"/>
      <c r="L76" s="171"/>
      <c r="M76" s="171"/>
      <c r="N76" s="171"/>
      <c r="O76" s="171"/>
    </row>
    <row r="77" spans="3:15">
      <c r="C77" s="171"/>
      <c r="D77" s="171"/>
      <c r="E77" s="171"/>
      <c r="F77" s="171"/>
      <c r="G77" s="171"/>
      <c r="H77" s="171"/>
      <c r="I77" s="171"/>
      <c r="J77" s="171"/>
      <c r="K77" s="171"/>
      <c r="L77" s="171"/>
      <c r="M77" s="171"/>
      <c r="N77" s="171"/>
      <c r="O77" s="171"/>
    </row>
    <row r="78" spans="3:15">
      <c r="C78" s="171"/>
      <c r="D78" s="171"/>
      <c r="E78" s="171"/>
      <c r="F78" s="171"/>
      <c r="G78" s="171"/>
      <c r="H78" s="171"/>
      <c r="I78" s="171"/>
      <c r="J78" s="171"/>
      <c r="K78" s="171"/>
      <c r="L78" s="171"/>
      <c r="M78" s="171"/>
      <c r="N78" s="171"/>
      <c r="O78" s="171"/>
    </row>
    <row r="79" spans="3:15">
      <c r="C79" s="171"/>
      <c r="D79" s="171"/>
      <c r="E79" s="171"/>
      <c r="F79" s="171"/>
      <c r="G79" s="171"/>
      <c r="H79" s="171"/>
      <c r="I79" s="171"/>
      <c r="J79" s="171"/>
      <c r="K79" s="171"/>
      <c r="L79" s="171"/>
      <c r="M79" s="171"/>
      <c r="N79" s="171"/>
      <c r="O79" s="171"/>
    </row>
    <row r="80" spans="3:15">
      <c r="C80" s="171"/>
      <c r="D80" s="171"/>
      <c r="E80" s="171"/>
      <c r="F80" s="171"/>
      <c r="G80" s="171"/>
      <c r="H80" s="171"/>
      <c r="I80" s="171"/>
      <c r="J80" s="171"/>
      <c r="K80" s="171"/>
      <c r="L80" s="171"/>
      <c r="M80" s="171"/>
      <c r="N80" s="171"/>
      <c r="O80" s="171"/>
    </row>
    <row r="81" spans="3:15">
      <c r="C81" s="171"/>
      <c r="D81" s="171"/>
      <c r="E81" s="171"/>
      <c r="F81" s="171"/>
      <c r="G81" s="171"/>
      <c r="H81" s="171"/>
      <c r="I81" s="171"/>
      <c r="J81" s="171"/>
      <c r="K81" s="171"/>
      <c r="L81" s="171"/>
      <c r="M81" s="171"/>
      <c r="N81" s="171"/>
      <c r="O81" s="171"/>
    </row>
    <row r="82" spans="3:15">
      <c r="C82" s="171"/>
      <c r="D82" s="171"/>
      <c r="E82" s="171"/>
      <c r="F82" s="171"/>
      <c r="G82" s="171"/>
      <c r="H82" s="171"/>
      <c r="I82" s="171"/>
      <c r="J82" s="171"/>
      <c r="K82" s="171"/>
      <c r="L82" s="171"/>
      <c r="M82" s="171"/>
      <c r="N82" s="171"/>
      <c r="O82" s="171"/>
    </row>
    <row r="83" spans="3:15">
      <c r="C83" s="171"/>
      <c r="D83" s="171"/>
      <c r="E83" s="171"/>
      <c r="F83" s="171"/>
      <c r="G83" s="171"/>
      <c r="H83" s="171"/>
      <c r="I83" s="171"/>
      <c r="J83" s="171"/>
      <c r="K83" s="171"/>
      <c r="L83" s="171"/>
      <c r="M83" s="171"/>
      <c r="N83" s="171"/>
      <c r="O83" s="171"/>
    </row>
    <row r="84" spans="3:15">
      <c r="C84" s="171"/>
      <c r="D84" s="171"/>
      <c r="E84" s="171"/>
      <c r="F84" s="171"/>
      <c r="G84" s="171"/>
      <c r="H84" s="171"/>
      <c r="I84" s="171"/>
      <c r="J84" s="171"/>
      <c r="K84" s="171"/>
      <c r="L84" s="171"/>
      <c r="M84" s="171"/>
      <c r="N84" s="171"/>
      <c r="O84" s="171"/>
    </row>
    <row r="85" spans="3:15">
      <c r="C85" s="171"/>
      <c r="D85" s="171"/>
      <c r="E85" s="171"/>
      <c r="F85" s="171"/>
      <c r="G85" s="171"/>
      <c r="H85" s="171"/>
      <c r="I85" s="171"/>
      <c r="J85" s="171"/>
      <c r="K85" s="171"/>
      <c r="L85" s="171"/>
      <c r="M85" s="171"/>
      <c r="N85" s="171"/>
      <c r="O85" s="171"/>
    </row>
    <row r="86" spans="3:15">
      <c r="C86" s="171"/>
      <c r="D86" s="171"/>
      <c r="E86" s="171"/>
      <c r="F86" s="171"/>
      <c r="G86" s="171"/>
      <c r="H86" s="171"/>
      <c r="I86" s="171"/>
      <c r="J86" s="171"/>
      <c r="K86" s="171"/>
      <c r="L86" s="171"/>
      <c r="M86" s="171"/>
      <c r="N86" s="171"/>
      <c r="O86" s="171"/>
    </row>
    <row r="87" spans="3:15">
      <c r="C87" s="171"/>
      <c r="D87" s="171"/>
      <c r="E87" s="171"/>
      <c r="F87" s="171"/>
      <c r="G87" s="171"/>
      <c r="H87" s="171"/>
      <c r="I87" s="171"/>
      <c r="J87" s="171"/>
      <c r="K87" s="171"/>
      <c r="L87" s="171"/>
      <c r="M87" s="171"/>
      <c r="N87" s="171"/>
      <c r="O87" s="171"/>
    </row>
    <row r="88" spans="3:15">
      <c r="C88" s="171"/>
      <c r="D88" s="171"/>
      <c r="E88" s="171"/>
      <c r="F88" s="171"/>
      <c r="G88" s="171"/>
      <c r="H88" s="171"/>
      <c r="I88" s="171"/>
      <c r="J88" s="171"/>
      <c r="K88" s="171"/>
      <c r="L88" s="171"/>
      <c r="M88" s="171"/>
      <c r="N88" s="171"/>
      <c r="O88" s="171"/>
    </row>
    <row r="89" spans="3:15">
      <c r="C89" s="171"/>
      <c r="D89" s="171"/>
      <c r="E89" s="171"/>
      <c r="F89" s="171"/>
      <c r="G89" s="171"/>
      <c r="H89" s="171"/>
      <c r="I89" s="171"/>
      <c r="J89" s="171"/>
      <c r="K89" s="171"/>
      <c r="L89" s="171"/>
      <c r="M89" s="171"/>
      <c r="N89" s="171"/>
      <c r="O89" s="171"/>
    </row>
    <row r="90" spans="3:15">
      <c r="C90" s="171"/>
      <c r="D90" s="171"/>
      <c r="E90" s="171"/>
      <c r="F90" s="171"/>
      <c r="G90" s="171"/>
      <c r="H90" s="171"/>
      <c r="I90" s="171"/>
      <c r="J90" s="171"/>
      <c r="K90" s="171"/>
      <c r="L90" s="171"/>
      <c r="M90" s="171"/>
      <c r="N90" s="171"/>
      <c r="O90" s="171"/>
    </row>
    <row r="91" spans="3:15">
      <c r="C91" s="171"/>
      <c r="D91" s="171"/>
      <c r="E91" s="171"/>
      <c r="F91" s="171"/>
      <c r="G91" s="171"/>
      <c r="H91" s="171"/>
      <c r="I91" s="171"/>
      <c r="J91" s="171"/>
      <c r="K91" s="171"/>
      <c r="L91" s="171"/>
      <c r="M91" s="171"/>
      <c r="N91" s="171"/>
      <c r="O91" s="171"/>
    </row>
    <row r="92" spans="3:15">
      <c r="C92" s="171"/>
      <c r="D92" s="171"/>
      <c r="E92" s="171"/>
      <c r="F92" s="171"/>
      <c r="G92" s="171"/>
      <c r="H92" s="171"/>
      <c r="I92" s="171"/>
      <c r="J92" s="171"/>
      <c r="K92" s="171"/>
      <c r="L92" s="171"/>
      <c r="M92" s="171"/>
      <c r="N92" s="171"/>
      <c r="O92" s="171"/>
    </row>
    <row r="93" spans="3:15">
      <c r="C93" s="171"/>
      <c r="D93" s="171"/>
      <c r="E93" s="171"/>
      <c r="F93" s="171"/>
      <c r="G93" s="171"/>
      <c r="H93" s="171"/>
      <c r="I93" s="171"/>
      <c r="J93" s="171"/>
      <c r="K93" s="171"/>
      <c r="L93" s="171"/>
      <c r="M93" s="171"/>
      <c r="N93" s="171"/>
      <c r="O93" s="171"/>
    </row>
    <row r="94" spans="3:15">
      <c r="C94" s="171"/>
      <c r="D94" s="171"/>
      <c r="E94" s="171"/>
      <c r="F94" s="171"/>
      <c r="G94" s="171"/>
      <c r="H94" s="171"/>
      <c r="I94" s="171"/>
      <c r="J94" s="171"/>
      <c r="K94" s="171"/>
      <c r="L94" s="171"/>
      <c r="M94" s="171"/>
      <c r="N94" s="171"/>
      <c r="O94" s="171"/>
    </row>
    <row r="95" spans="3:15">
      <c r="C95" s="171"/>
      <c r="D95" s="171"/>
      <c r="E95" s="171"/>
      <c r="F95" s="171"/>
      <c r="G95" s="171"/>
      <c r="H95" s="171"/>
      <c r="I95" s="171"/>
      <c r="J95" s="171"/>
      <c r="K95" s="171"/>
      <c r="L95" s="171"/>
      <c r="M95" s="171"/>
      <c r="N95" s="171"/>
      <c r="O95" s="171"/>
    </row>
    <row r="96" spans="3:15">
      <c r="C96" s="171"/>
      <c r="D96" s="171"/>
      <c r="E96" s="171"/>
      <c r="F96" s="171"/>
      <c r="G96" s="171"/>
      <c r="H96" s="171"/>
      <c r="I96" s="171"/>
      <c r="J96" s="171"/>
      <c r="K96" s="171"/>
      <c r="L96" s="171"/>
      <c r="M96" s="171"/>
      <c r="N96" s="171"/>
      <c r="O96" s="171"/>
    </row>
    <row r="97" spans="3:15">
      <c r="C97" s="171"/>
      <c r="D97" s="171"/>
      <c r="E97" s="171"/>
      <c r="F97" s="171"/>
      <c r="G97" s="171"/>
      <c r="H97" s="171"/>
      <c r="I97" s="171"/>
      <c r="J97" s="171"/>
      <c r="K97" s="171"/>
      <c r="L97" s="171"/>
      <c r="M97" s="171"/>
      <c r="N97" s="171"/>
      <c r="O97" s="171"/>
    </row>
    <row r="98" spans="3:15">
      <c r="C98" s="171"/>
      <c r="D98" s="171"/>
      <c r="E98" s="171"/>
      <c r="F98" s="171"/>
      <c r="G98" s="171"/>
      <c r="H98" s="171"/>
      <c r="I98" s="171"/>
      <c r="J98" s="171"/>
      <c r="K98" s="171"/>
      <c r="L98" s="171"/>
      <c r="M98" s="171"/>
      <c r="N98" s="171"/>
      <c r="O98" s="171"/>
    </row>
    <row r="99" spans="3:15">
      <c r="C99" s="171"/>
      <c r="D99" s="171"/>
      <c r="E99" s="171"/>
      <c r="F99" s="171"/>
      <c r="G99" s="171"/>
      <c r="H99" s="171"/>
      <c r="I99" s="171"/>
      <c r="J99" s="171"/>
      <c r="K99" s="171"/>
      <c r="L99" s="171"/>
      <c r="M99" s="171"/>
      <c r="N99" s="171"/>
      <c r="O99" s="171"/>
    </row>
    <row r="100" spans="3:15">
      <c r="C100" s="171"/>
      <c r="D100" s="171"/>
      <c r="E100" s="171"/>
      <c r="F100" s="171"/>
      <c r="G100" s="171"/>
      <c r="H100" s="171"/>
      <c r="I100" s="171"/>
      <c r="J100" s="171"/>
      <c r="K100" s="171"/>
      <c r="L100" s="171"/>
      <c r="M100" s="171"/>
      <c r="N100" s="171"/>
      <c r="O100" s="171"/>
    </row>
    <row r="115" spans="3:13">
      <c r="C115" s="142"/>
      <c r="D115" s="142"/>
      <c r="E115" s="142"/>
      <c r="F115" s="142"/>
      <c r="G115" s="142"/>
      <c r="H115" s="142"/>
      <c r="I115" s="142"/>
      <c r="J115" s="142"/>
      <c r="K115" s="142"/>
      <c r="L115" s="142"/>
      <c r="M115" s="142"/>
    </row>
    <row r="116" spans="3:13">
      <c r="C116" s="142"/>
      <c r="D116" s="142"/>
      <c r="E116" s="142"/>
      <c r="F116" s="142"/>
      <c r="G116" s="142"/>
      <c r="H116" s="142"/>
      <c r="I116" s="142"/>
      <c r="J116" s="142"/>
      <c r="K116" s="142"/>
      <c r="L116" s="142"/>
      <c r="M116" s="142"/>
    </row>
    <row r="117" spans="3:13">
      <c r="C117" s="142"/>
      <c r="D117" s="142"/>
      <c r="E117" s="142"/>
      <c r="F117" s="142"/>
      <c r="G117" s="142"/>
      <c r="H117" s="142"/>
      <c r="I117" s="142"/>
      <c r="J117" s="142"/>
      <c r="K117" s="142"/>
      <c r="L117" s="142"/>
      <c r="M117" s="142"/>
    </row>
    <row r="118" spans="3:13">
      <c r="C118" s="142"/>
      <c r="D118" s="142"/>
      <c r="E118" s="142"/>
      <c r="F118" s="142"/>
      <c r="G118" s="142"/>
      <c r="H118" s="142"/>
      <c r="I118" s="142"/>
      <c r="J118" s="142"/>
      <c r="K118" s="142"/>
      <c r="L118" s="142"/>
      <c r="M118" s="142"/>
    </row>
  </sheetData>
  <protectedRanges>
    <protectedRange sqref="C10:L19" name="نطاق1"/>
    <protectedRange sqref="C20:L28" name="نطاق1_1"/>
  </protectedRanges>
  <mergeCells count="50">
    <mergeCell ref="A27:B27"/>
    <mergeCell ref="P27:Q27"/>
    <mergeCell ref="A28:B28"/>
    <mergeCell ref="P28:Q28"/>
    <mergeCell ref="A29:B29"/>
    <mergeCell ref="P29:Q29"/>
    <mergeCell ref="A24:B24"/>
    <mergeCell ref="P24:Q24"/>
    <mergeCell ref="A25:B25"/>
    <mergeCell ref="P25:Q25"/>
    <mergeCell ref="A26:B26"/>
    <mergeCell ref="P26:Q26"/>
    <mergeCell ref="A21:B21"/>
    <mergeCell ref="P21:Q21"/>
    <mergeCell ref="A22:B22"/>
    <mergeCell ref="P22:Q22"/>
    <mergeCell ref="A23:B23"/>
    <mergeCell ref="P23:Q23"/>
    <mergeCell ref="A13:A18"/>
    <mergeCell ref="Q13:Q18"/>
    <mergeCell ref="A19:B19"/>
    <mergeCell ref="P19:Q19"/>
    <mergeCell ref="A20:B20"/>
    <mergeCell ref="P20:Q20"/>
    <mergeCell ref="A12:B12"/>
    <mergeCell ref="P12:Q12"/>
    <mergeCell ref="M5:O5"/>
    <mergeCell ref="P5:Q8"/>
    <mergeCell ref="C6:D6"/>
    <mergeCell ref="E6:F6"/>
    <mergeCell ref="G6:H6"/>
    <mergeCell ref="I6:J6"/>
    <mergeCell ref="K6:L6"/>
    <mergeCell ref="M6:O6"/>
    <mergeCell ref="P9:Q9"/>
    <mergeCell ref="A10:B10"/>
    <mergeCell ref="P10:Q10"/>
    <mergeCell ref="A11:B11"/>
    <mergeCell ref="P11:Q11"/>
    <mergeCell ref="A9:B9"/>
    <mergeCell ref="A1:Q2"/>
    <mergeCell ref="A3:Q3"/>
    <mergeCell ref="A4:C4"/>
    <mergeCell ref="P4:Q4"/>
    <mergeCell ref="A5:B8"/>
    <mergeCell ref="C5:D5"/>
    <mergeCell ref="E5:F5"/>
    <mergeCell ref="G5:H5"/>
    <mergeCell ref="I5:J5"/>
    <mergeCell ref="K5:L5"/>
  </mergeCells>
  <printOptions horizontalCentered="1"/>
  <pageMargins left="1" right="1" top="1" bottom="1" header="1" footer="1"/>
  <pageSetup paperSize="9" scale="80" firstPageNumber="34" orientation="landscape" useFirstPageNumber="1"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tabColor theme="9" tint="-0.499984740745262"/>
  </sheetPr>
  <dimension ref="A1:AP124"/>
  <sheetViews>
    <sheetView rightToLeft="1" view="pageBreakPreview" topLeftCell="A13" zoomScale="75" zoomScaleNormal="75" zoomScaleSheetLayoutView="75" workbookViewId="0">
      <selection activeCell="U33" sqref="U33"/>
    </sheetView>
  </sheetViews>
  <sheetFormatPr defaultRowHeight="12.75"/>
  <cols>
    <col min="1" max="1" width="4.85546875" style="82" customWidth="1"/>
    <col min="2" max="2" width="12.28515625" style="82" customWidth="1"/>
    <col min="3" max="16" width="8.28515625" style="82" customWidth="1"/>
    <col min="17" max="17" width="15.85546875" style="82" customWidth="1"/>
    <col min="18" max="18" width="5" style="82" customWidth="1"/>
    <col min="19" max="19" width="4.140625" style="82" customWidth="1"/>
    <col min="20" max="20" width="11.85546875" style="82" customWidth="1"/>
    <col min="21" max="30" width="10.42578125" style="82" customWidth="1"/>
    <col min="31" max="31" width="9.28515625" style="82" customWidth="1"/>
    <col min="32" max="32" width="14.42578125" style="82" customWidth="1"/>
    <col min="33" max="33" width="6" style="82" customWidth="1"/>
    <col min="34" max="16384" width="9.140625" style="82"/>
  </cols>
  <sheetData>
    <row r="1" spans="1:42" ht="14.25" customHeight="1">
      <c r="A1" s="1205" t="s">
        <v>1259</v>
      </c>
      <c r="B1" s="1205"/>
      <c r="C1" s="1205"/>
      <c r="D1" s="1205"/>
      <c r="E1" s="1205"/>
      <c r="F1" s="1205"/>
      <c r="G1" s="1205"/>
      <c r="H1" s="1205"/>
      <c r="I1" s="1205"/>
      <c r="J1" s="1205"/>
      <c r="K1" s="1205"/>
      <c r="L1" s="1205"/>
      <c r="M1" s="1205"/>
      <c r="N1" s="1205"/>
      <c r="O1" s="1205"/>
      <c r="P1" s="1205"/>
      <c r="Q1" s="1205"/>
      <c r="R1" s="1205"/>
      <c r="S1" s="81"/>
      <c r="T1" s="81"/>
      <c r="U1" s="81"/>
      <c r="V1" s="81"/>
      <c r="W1" s="81"/>
      <c r="X1" s="81"/>
      <c r="Y1" s="81"/>
      <c r="Z1" s="81"/>
      <c r="AA1" s="81"/>
      <c r="AB1" s="81"/>
      <c r="AC1" s="81"/>
      <c r="AD1" s="81"/>
    </row>
    <row r="2" spans="1:42" ht="11.25" customHeight="1">
      <c r="A2" s="1205"/>
      <c r="B2" s="1205"/>
      <c r="C2" s="1205"/>
      <c r="D2" s="1205"/>
      <c r="E2" s="1205"/>
      <c r="F2" s="1205"/>
      <c r="G2" s="1205"/>
      <c r="H2" s="1205"/>
      <c r="I2" s="1205"/>
      <c r="J2" s="1205"/>
      <c r="K2" s="1205"/>
      <c r="L2" s="1205"/>
      <c r="M2" s="1205"/>
      <c r="N2" s="1205"/>
      <c r="O2" s="1205"/>
      <c r="P2" s="1205"/>
      <c r="Q2" s="1205"/>
      <c r="R2" s="1205"/>
    </row>
    <row r="3" spans="1:42" ht="21" customHeight="1">
      <c r="A3" s="1193" t="s">
        <v>766</v>
      </c>
      <c r="B3" s="1193"/>
      <c r="C3" s="1193"/>
      <c r="D3" s="1193"/>
      <c r="E3" s="1193"/>
      <c r="F3" s="1193"/>
      <c r="G3" s="1193"/>
      <c r="H3" s="1193"/>
      <c r="I3" s="1193"/>
      <c r="J3" s="1193"/>
      <c r="K3" s="1193"/>
      <c r="L3" s="1193"/>
      <c r="M3" s="1193"/>
      <c r="N3" s="1193"/>
      <c r="O3" s="1193"/>
      <c r="P3" s="1193"/>
      <c r="Q3" s="1193"/>
      <c r="R3" s="1193"/>
    </row>
    <row r="4" spans="1:42" ht="22.5" customHeight="1" thickBot="1">
      <c r="A4" s="1153" t="s">
        <v>1052</v>
      </c>
      <c r="B4" s="1153"/>
      <c r="C4" s="1153"/>
      <c r="D4" s="200"/>
      <c r="E4" s="200"/>
      <c r="F4" s="200"/>
      <c r="G4" s="200"/>
      <c r="H4" s="200"/>
      <c r="I4" s="200"/>
      <c r="J4" s="200"/>
      <c r="K4" s="200"/>
      <c r="L4" s="200"/>
      <c r="M4" s="200"/>
      <c r="N4" s="200"/>
      <c r="O4" s="200"/>
      <c r="P4" s="200"/>
      <c r="Q4" s="1154" t="s">
        <v>780</v>
      </c>
      <c r="R4" s="1154"/>
      <c r="S4" s="1153" t="s">
        <v>1051</v>
      </c>
      <c r="T4" s="1153"/>
      <c r="U4" s="1153"/>
      <c r="V4" s="200"/>
      <c r="W4" s="200"/>
      <c r="X4" s="200"/>
      <c r="Y4" s="200"/>
      <c r="Z4" s="200"/>
      <c r="AA4" s="200"/>
      <c r="AB4" s="200"/>
      <c r="AC4" s="200"/>
      <c r="AD4" s="200"/>
      <c r="AE4" s="1154" t="s">
        <v>1050</v>
      </c>
      <c r="AF4" s="1154"/>
      <c r="AG4" s="1154"/>
    </row>
    <row r="5" spans="1:42" ht="19.5" customHeight="1" thickTop="1">
      <c r="A5" s="1140" t="s">
        <v>40</v>
      </c>
      <c r="B5" s="1140"/>
      <c r="C5" s="1188" t="s">
        <v>41</v>
      </c>
      <c r="D5" s="1188"/>
      <c r="E5" s="1188" t="s">
        <v>42</v>
      </c>
      <c r="F5" s="1188"/>
      <c r="G5" s="1188" t="s">
        <v>43</v>
      </c>
      <c r="H5" s="1188"/>
      <c r="I5" s="1188" t="s">
        <v>73</v>
      </c>
      <c r="J5" s="1188"/>
      <c r="K5" s="1188" t="s">
        <v>44</v>
      </c>
      <c r="L5" s="1188"/>
      <c r="M5" s="1140" t="s">
        <v>74</v>
      </c>
      <c r="N5" s="1140"/>
      <c r="O5" s="1140" t="s">
        <v>46</v>
      </c>
      <c r="P5" s="1140"/>
      <c r="Q5" s="1140" t="s">
        <v>168</v>
      </c>
      <c r="R5" s="1140"/>
      <c r="S5" s="1140" t="s">
        <v>40</v>
      </c>
      <c r="T5" s="1140"/>
      <c r="U5" s="1188" t="s">
        <v>47</v>
      </c>
      <c r="V5" s="1188"/>
      <c r="W5" s="1188" t="s">
        <v>48</v>
      </c>
      <c r="X5" s="1188"/>
      <c r="Y5" s="1188" t="s">
        <v>591</v>
      </c>
      <c r="Z5" s="1188"/>
      <c r="AA5" s="1188" t="s">
        <v>50</v>
      </c>
      <c r="AB5" s="1188"/>
      <c r="AC5" s="1445" t="s">
        <v>1335</v>
      </c>
      <c r="AD5" s="1445"/>
      <c r="AE5" s="1445"/>
      <c r="AF5" s="1164" t="s">
        <v>168</v>
      </c>
      <c r="AG5" s="1164"/>
    </row>
    <row r="6" spans="1:42" ht="19.5" customHeight="1">
      <c r="A6" s="1141"/>
      <c r="B6" s="1141"/>
      <c r="C6" s="1168" t="s">
        <v>197</v>
      </c>
      <c r="D6" s="1168"/>
      <c r="E6" s="1168" t="s">
        <v>199</v>
      </c>
      <c r="F6" s="1168"/>
      <c r="G6" s="1168" t="s">
        <v>209</v>
      </c>
      <c r="H6" s="1168"/>
      <c r="I6" s="1168" t="s">
        <v>201</v>
      </c>
      <c r="J6" s="1168"/>
      <c r="K6" s="1168" t="s">
        <v>202</v>
      </c>
      <c r="L6" s="1168"/>
      <c r="M6" s="1168" t="s">
        <v>203</v>
      </c>
      <c r="N6" s="1168"/>
      <c r="O6" s="1168" t="s">
        <v>204</v>
      </c>
      <c r="P6" s="1168"/>
      <c r="Q6" s="1141"/>
      <c r="R6" s="1141"/>
      <c r="S6" s="1141"/>
      <c r="T6" s="1141"/>
      <c r="U6" s="1168" t="s">
        <v>205</v>
      </c>
      <c r="V6" s="1168"/>
      <c r="W6" s="1168" t="s">
        <v>206</v>
      </c>
      <c r="X6" s="1168"/>
      <c r="Y6" s="1168" t="s">
        <v>207</v>
      </c>
      <c r="Z6" s="1168"/>
      <c r="AA6" s="1168" t="s">
        <v>215</v>
      </c>
      <c r="AB6" s="1168"/>
      <c r="AC6" s="1446" t="s">
        <v>169</v>
      </c>
      <c r="AD6" s="1446"/>
      <c r="AE6" s="1446"/>
      <c r="AF6" s="1165"/>
      <c r="AG6" s="1165"/>
    </row>
    <row r="7" spans="1:42" ht="19.5" customHeight="1">
      <c r="A7" s="1141"/>
      <c r="B7" s="1141"/>
      <c r="C7" s="728" t="s">
        <v>33</v>
      </c>
      <c r="D7" s="728" t="s">
        <v>34</v>
      </c>
      <c r="E7" s="728" t="s">
        <v>33</v>
      </c>
      <c r="F7" s="728" t="s">
        <v>34</v>
      </c>
      <c r="G7" s="728" t="s">
        <v>33</v>
      </c>
      <c r="H7" s="728" t="s">
        <v>34</v>
      </c>
      <c r="I7" s="728" t="s">
        <v>33</v>
      </c>
      <c r="J7" s="728" t="s">
        <v>34</v>
      </c>
      <c r="K7" s="728" t="s">
        <v>33</v>
      </c>
      <c r="L7" s="728" t="s">
        <v>34</v>
      </c>
      <c r="M7" s="728" t="s">
        <v>33</v>
      </c>
      <c r="N7" s="728" t="s">
        <v>34</v>
      </c>
      <c r="O7" s="728" t="s">
        <v>33</v>
      </c>
      <c r="P7" s="728" t="s">
        <v>34</v>
      </c>
      <c r="Q7" s="1141"/>
      <c r="R7" s="1141"/>
      <c r="S7" s="1141"/>
      <c r="T7" s="1141"/>
      <c r="U7" s="728" t="s">
        <v>33</v>
      </c>
      <c r="V7" s="728" t="s">
        <v>34</v>
      </c>
      <c r="W7" s="728" t="s">
        <v>33</v>
      </c>
      <c r="X7" s="728" t="s">
        <v>34</v>
      </c>
      <c r="Y7" s="728" t="s">
        <v>33</v>
      </c>
      <c r="Z7" s="728" t="s">
        <v>34</v>
      </c>
      <c r="AA7" s="728" t="s">
        <v>33</v>
      </c>
      <c r="AB7" s="728" t="s">
        <v>34</v>
      </c>
      <c r="AC7" s="728" t="s">
        <v>33</v>
      </c>
      <c r="AD7" s="728" t="s">
        <v>34</v>
      </c>
      <c r="AE7" s="728" t="s">
        <v>35</v>
      </c>
      <c r="AF7" s="1165"/>
      <c r="AG7" s="1165"/>
    </row>
    <row r="8" spans="1:42" ht="19.5" customHeight="1" thickBot="1">
      <c r="A8" s="1141"/>
      <c r="B8" s="1141"/>
      <c r="C8" s="732" t="s">
        <v>173</v>
      </c>
      <c r="D8" s="730" t="s">
        <v>172</v>
      </c>
      <c r="E8" s="732" t="s">
        <v>173</v>
      </c>
      <c r="F8" s="730" t="s">
        <v>172</v>
      </c>
      <c r="G8" s="732" t="s">
        <v>173</v>
      </c>
      <c r="H8" s="730" t="s">
        <v>172</v>
      </c>
      <c r="I8" s="732" t="s">
        <v>173</v>
      </c>
      <c r="J8" s="730" t="s">
        <v>172</v>
      </c>
      <c r="K8" s="732" t="s">
        <v>173</v>
      </c>
      <c r="L8" s="730" t="s">
        <v>172</v>
      </c>
      <c r="M8" s="732" t="s">
        <v>173</v>
      </c>
      <c r="N8" s="730" t="s">
        <v>172</v>
      </c>
      <c r="O8" s="732" t="s">
        <v>173</v>
      </c>
      <c r="P8" s="730" t="s">
        <v>172</v>
      </c>
      <c r="Q8" s="1141"/>
      <c r="R8" s="1141"/>
      <c r="S8" s="1141"/>
      <c r="T8" s="1141"/>
      <c r="U8" s="732" t="s">
        <v>173</v>
      </c>
      <c r="V8" s="730" t="s">
        <v>172</v>
      </c>
      <c r="W8" s="732" t="s">
        <v>173</v>
      </c>
      <c r="X8" s="730" t="s">
        <v>172</v>
      </c>
      <c r="Y8" s="732" t="s">
        <v>173</v>
      </c>
      <c r="Z8" s="730" t="s">
        <v>172</v>
      </c>
      <c r="AA8" s="732" t="s">
        <v>173</v>
      </c>
      <c r="AB8" s="730" t="s">
        <v>172</v>
      </c>
      <c r="AC8" s="732" t="s">
        <v>173</v>
      </c>
      <c r="AD8" s="730" t="s">
        <v>172</v>
      </c>
      <c r="AE8" s="730" t="s">
        <v>169</v>
      </c>
      <c r="AF8" s="1165"/>
      <c r="AG8" s="1165"/>
      <c r="AP8" s="82" t="s">
        <v>305</v>
      </c>
    </row>
    <row r="9" spans="1:42" ht="19.5" customHeight="1">
      <c r="A9" s="1204" t="s">
        <v>52</v>
      </c>
      <c r="B9" s="1204"/>
      <c r="C9" s="231">
        <v>8</v>
      </c>
      <c r="D9" s="329">
        <v>16</v>
      </c>
      <c r="E9" s="231">
        <v>97</v>
      </c>
      <c r="F9" s="329">
        <v>47</v>
      </c>
      <c r="G9" s="231">
        <v>235</v>
      </c>
      <c r="H9" s="329">
        <v>144</v>
      </c>
      <c r="I9" s="231">
        <v>216</v>
      </c>
      <c r="J9" s="329">
        <v>173</v>
      </c>
      <c r="K9" s="231">
        <v>193</v>
      </c>
      <c r="L9" s="329">
        <v>166</v>
      </c>
      <c r="M9" s="231">
        <v>126</v>
      </c>
      <c r="N9" s="329">
        <v>91</v>
      </c>
      <c r="O9" s="231">
        <v>57</v>
      </c>
      <c r="P9" s="231">
        <v>48</v>
      </c>
      <c r="Q9" s="1274" t="s">
        <v>583</v>
      </c>
      <c r="R9" s="1274"/>
      <c r="S9" s="1204" t="s">
        <v>52</v>
      </c>
      <c r="T9" s="1204"/>
      <c r="U9" s="231">
        <v>24</v>
      </c>
      <c r="V9" s="329">
        <v>21</v>
      </c>
      <c r="W9" s="231">
        <v>3</v>
      </c>
      <c r="X9" s="329">
        <v>3</v>
      </c>
      <c r="Y9" s="231">
        <v>0</v>
      </c>
      <c r="Z9" s="329">
        <v>0</v>
      </c>
      <c r="AA9" s="231">
        <v>0</v>
      </c>
      <c r="AB9" s="329">
        <v>0</v>
      </c>
      <c r="AC9" s="772">
        <f>SUM(C9,E9,G9,I9,K9,M9,O9,U9,W9,Y9,AA9)</f>
        <v>959</v>
      </c>
      <c r="AD9" s="772">
        <f>SUM(D9,F9,H9,J9,L9,N9,P9,V9,X9,Z9,AB9)</f>
        <v>709</v>
      </c>
      <c r="AE9" s="772">
        <f>SUM(AC9:AD9)</f>
        <v>1668</v>
      </c>
      <c r="AF9" s="1199" t="s">
        <v>583</v>
      </c>
      <c r="AG9" s="1199"/>
    </row>
    <row r="10" spans="1:42" ht="19.5" customHeight="1">
      <c r="A10" s="1170" t="s">
        <v>53</v>
      </c>
      <c r="B10" s="1170"/>
      <c r="C10" s="157">
        <v>0</v>
      </c>
      <c r="D10" s="157">
        <v>0</v>
      </c>
      <c r="E10" s="157">
        <v>0</v>
      </c>
      <c r="F10" s="157">
        <v>0</v>
      </c>
      <c r="G10" s="157">
        <v>0</v>
      </c>
      <c r="H10" s="157">
        <v>0</v>
      </c>
      <c r="I10" s="157">
        <v>0</v>
      </c>
      <c r="J10" s="157">
        <v>0</v>
      </c>
      <c r="K10" s="157">
        <v>0</v>
      </c>
      <c r="L10" s="157">
        <v>0</v>
      </c>
      <c r="M10" s="157">
        <v>0</v>
      </c>
      <c r="N10" s="157">
        <v>0</v>
      </c>
      <c r="O10" s="157">
        <v>0</v>
      </c>
      <c r="P10" s="157">
        <v>0</v>
      </c>
      <c r="Q10" s="1186" t="s">
        <v>284</v>
      </c>
      <c r="R10" s="1186"/>
      <c r="S10" s="1170" t="s">
        <v>53</v>
      </c>
      <c r="T10" s="1170"/>
      <c r="U10" s="157">
        <v>0</v>
      </c>
      <c r="V10" s="157">
        <v>0</v>
      </c>
      <c r="W10" s="157">
        <v>0</v>
      </c>
      <c r="X10" s="157">
        <v>0</v>
      </c>
      <c r="Y10" s="157">
        <v>0</v>
      </c>
      <c r="Z10" s="157">
        <v>0</v>
      </c>
      <c r="AA10" s="157">
        <v>0</v>
      </c>
      <c r="AB10" s="157">
        <v>0</v>
      </c>
      <c r="AC10" s="773">
        <f t="shared" ref="AC10:AC28" si="0">SUM(C10,E10,G10,I10,K10,M10,O10,U10,W10,Y10,AA10)</f>
        <v>0</v>
      </c>
      <c r="AD10" s="773">
        <f t="shared" ref="AD10:AD28" si="1">SUM(D10,F10,H10,J10,L10,N10,P10,V10,X10,Z10,AB10)</f>
        <v>0</v>
      </c>
      <c r="AE10" s="773">
        <f t="shared" ref="AE10:AE28" si="2">SUM(AC10:AD10)</f>
        <v>0</v>
      </c>
      <c r="AF10" s="1159" t="s">
        <v>284</v>
      </c>
      <c r="AG10" s="1159"/>
    </row>
    <row r="11" spans="1:42" ht="19.5" customHeight="1">
      <c r="A11" s="1170" t="s">
        <v>54</v>
      </c>
      <c r="B11" s="1170"/>
      <c r="C11" s="157">
        <v>5</v>
      </c>
      <c r="D11" s="157">
        <v>4</v>
      </c>
      <c r="E11" s="157">
        <v>61</v>
      </c>
      <c r="F11" s="157">
        <v>28</v>
      </c>
      <c r="G11" s="157">
        <v>92</v>
      </c>
      <c r="H11" s="157">
        <v>66</v>
      </c>
      <c r="I11" s="157">
        <v>79</v>
      </c>
      <c r="J11" s="157">
        <v>63</v>
      </c>
      <c r="K11" s="157">
        <v>69</v>
      </c>
      <c r="L11" s="157">
        <v>46</v>
      </c>
      <c r="M11" s="157">
        <v>52</v>
      </c>
      <c r="N11" s="157">
        <v>9</v>
      </c>
      <c r="O11" s="157">
        <v>15</v>
      </c>
      <c r="P11" s="157">
        <v>4</v>
      </c>
      <c r="Q11" s="1187" t="s">
        <v>175</v>
      </c>
      <c r="R11" s="1187"/>
      <c r="S11" s="1170" t="s">
        <v>54</v>
      </c>
      <c r="T11" s="1170"/>
      <c r="U11" s="157">
        <v>9</v>
      </c>
      <c r="V11" s="157">
        <v>1</v>
      </c>
      <c r="W11" s="157">
        <v>2</v>
      </c>
      <c r="X11" s="157">
        <v>1</v>
      </c>
      <c r="Y11" s="157">
        <v>0</v>
      </c>
      <c r="Z11" s="157">
        <v>0</v>
      </c>
      <c r="AA11" s="157">
        <v>0</v>
      </c>
      <c r="AB11" s="157">
        <v>0</v>
      </c>
      <c r="AC11" s="773">
        <f t="shared" si="0"/>
        <v>384</v>
      </c>
      <c r="AD11" s="773">
        <f t="shared" si="1"/>
        <v>222</v>
      </c>
      <c r="AE11" s="773">
        <f t="shared" si="2"/>
        <v>606</v>
      </c>
      <c r="AF11" s="1178" t="s">
        <v>175</v>
      </c>
      <c r="AG11" s="1178"/>
    </row>
    <row r="12" spans="1:42" ht="19.5" customHeight="1">
      <c r="A12" s="1170" t="s">
        <v>55</v>
      </c>
      <c r="B12" s="1170"/>
      <c r="C12" s="157">
        <v>0</v>
      </c>
      <c r="D12" s="157">
        <v>0</v>
      </c>
      <c r="E12" s="157">
        <v>56</v>
      </c>
      <c r="F12" s="157">
        <v>73</v>
      </c>
      <c r="G12" s="157">
        <v>60</v>
      </c>
      <c r="H12" s="157">
        <v>40</v>
      </c>
      <c r="I12" s="157">
        <v>55</v>
      </c>
      <c r="J12" s="157">
        <v>69</v>
      </c>
      <c r="K12" s="157">
        <v>24</v>
      </c>
      <c r="L12" s="157">
        <v>27</v>
      </c>
      <c r="M12" s="157">
        <v>13</v>
      </c>
      <c r="N12" s="157">
        <v>17</v>
      </c>
      <c r="O12" s="157">
        <v>9</v>
      </c>
      <c r="P12" s="157">
        <v>7</v>
      </c>
      <c r="Q12" s="1178" t="s">
        <v>676</v>
      </c>
      <c r="R12" s="1178"/>
      <c r="S12" s="1170" t="s">
        <v>55</v>
      </c>
      <c r="T12" s="1170"/>
      <c r="U12" s="157">
        <v>2</v>
      </c>
      <c r="V12" s="157">
        <v>2</v>
      </c>
      <c r="W12" s="157">
        <v>1</v>
      </c>
      <c r="X12" s="157">
        <v>0</v>
      </c>
      <c r="Y12" s="157">
        <v>0</v>
      </c>
      <c r="Z12" s="157">
        <v>0</v>
      </c>
      <c r="AA12" s="157">
        <v>0</v>
      </c>
      <c r="AB12" s="157">
        <v>0</v>
      </c>
      <c r="AC12" s="773">
        <f t="shared" si="0"/>
        <v>220</v>
      </c>
      <c r="AD12" s="773">
        <f t="shared" si="1"/>
        <v>235</v>
      </c>
      <c r="AE12" s="773">
        <f t="shared" si="2"/>
        <v>455</v>
      </c>
      <c r="AF12" s="1178" t="s">
        <v>676</v>
      </c>
      <c r="AG12" s="1178"/>
    </row>
    <row r="13" spans="1:42" ht="19.5" customHeight="1">
      <c r="A13" s="1160" t="s">
        <v>279</v>
      </c>
      <c r="B13" s="442" t="s">
        <v>261</v>
      </c>
      <c r="C13" s="157">
        <v>6</v>
      </c>
      <c r="D13" s="157">
        <v>5</v>
      </c>
      <c r="E13" s="157">
        <v>53</v>
      </c>
      <c r="F13" s="157">
        <v>33</v>
      </c>
      <c r="G13" s="157">
        <v>98</v>
      </c>
      <c r="H13" s="157">
        <v>87</v>
      </c>
      <c r="I13" s="157">
        <v>88</v>
      </c>
      <c r="J13" s="157">
        <v>71</v>
      </c>
      <c r="K13" s="157">
        <v>96</v>
      </c>
      <c r="L13" s="157">
        <v>54</v>
      </c>
      <c r="M13" s="157">
        <v>54</v>
      </c>
      <c r="N13" s="157">
        <v>51</v>
      </c>
      <c r="O13" s="157">
        <v>42</v>
      </c>
      <c r="P13" s="157">
        <v>9</v>
      </c>
      <c r="Q13" s="452" t="s">
        <v>288</v>
      </c>
      <c r="R13" s="1443" t="s">
        <v>167</v>
      </c>
      <c r="S13" s="1160" t="s">
        <v>279</v>
      </c>
      <c r="T13" s="442" t="s">
        <v>261</v>
      </c>
      <c r="U13" s="157">
        <v>12</v>
      </c>
      <c r="V13" s="157">
        <v>4</v>
      </c>
      <c r="W13" s="157">
        <v>4</v>
      </c>
      <c r="X13" s="157">
        <v>1</v>
      </c>
      <c r="Y13" s="157">
        <v>0</v>
      </c>
      <c r="Z13" s="157">
        <v>0</v>
      </c>
      <c r="AA13" s="157">
        <v>0</v>
      </c>
      <c r="AB13" s="157">
        <v>0</v>
      </c>
      <c r="AC13" s="773">
        <f t="shared" si="0"/>
        <v>453</v>
      </c>
      <c r="AD13" s="773">
        <f t="shared" si="1"/>
        <v>315</v>
      </c>
      <c r="AE13" s="773">
        <f t="shared" si="2"/>
        <v>768</v>
      </c>
      <c r="AF13" s="456" t="s">
        <v>288</v>
      </c>
      <c r="AG13" s="1179" t="s">
        <v>167</v>
      </c>
    </row>
    <row r="14" spans="1:42" ht="19.5" customHeight="1">
      <c r="A14" s="1161"/>
      <c r="B14" s="442" t="s">
        <v>263</v>
      </c>
      <c r="C14" s="157">
        <v>0</v>
      </c>
      <c r="D14" s="157">
        <v>0</v>
      </c>
      <c r="E14" s="157">
        <v>60</v>
      </c>
      <c r="F14" s="157">
        <v>27</v>
      </c>
      <c r="G14" s="157">
        <v>55</v>
      </c>
      <c r="H14" s="157">
        <v>24</v>
      </c>
      <c r="I14" s="157">
        <v>76</v>
      </c>
      <c r="J14" s="157">
        <v>65</v>
      </c>
      <c r="K14" s="157">
        <v>63</v>
      </c>
      <c r="L14" s="157">
        <v>38</v>
      </c>
      <c r="M14" s="157">
        <v>41</v>
      </c>
      <c r="N14" s="157">
        <v>23</v>
      </c>
      <c r="O14" s="157">
        <v>24</v>
      </c>
      <c r="P14" s="157">
        <v>9</v>
      </c>
      <c r="Q14" s="452" t="s">
        <v>289</v>
      </c>
      <c r="R14" s="1444"/>
      <c r="S14" s="1161"/>
      <c r="T14" s="442" t="s">
        <v>263</v>
      </c>
      <c r="U14" s="157">
        <v>3</v>
      </c>
      <c r="V14" s="157">
        <v>5</v>
      </c>
      <c r="W14" s="157">
        <v>1</v>
      </c>
      <c r="X14" s="157">
        <v>3</v>
      </c>
      <c r="Y14" s="157">
        <v>0</v>
      </c>
      <c r="Z14" s="157">
        <v>0</v>
      </c>
      <c r="AA14" s="157">
        <v>0</v>
      </c>
      <c r="AB14" s="157">
        <v>0</v>
      </c>
      <c r="AC14" s="773">
        <f t="shared" si="0"/>
        <v>323</v>
      </c>
      <c r="AD14" s="773">
        <f t="shared" si="1"/>
        <v>194</v>
      </c>
      <c r="AE14" s="773">
        <f t="shared" si="2"/>
        <v>517</v>
      </c>
      <c r="AF14" s="456" t="s">
        <v>289</v>
      </c>
      <c r="AG14" s="1180"/>
    </row>
    <row r="15" spans="1:42" ht="19.5" customHeight="1">
      <c r="A15" s="1161"/>
      <c r="B15" s="442" t="s">
        <v>262</v>
      </c>
      <c r="C15" s="157">
        <v>0</v>
      </c>
      <c r="D15" s="157">
        <v>0</v>
      </c>
      <c r="E15" s="157">
        <v>56</v>
      </c>
      <c r="F15" s="157">
        <v>33</v>
      </c>
      <c r="G15" s="157">
        <v>121</v>
      </c>
      <c r="H15" s="157">
        <v>62</v>
      </c>
      <c r="I15" s="157">
        <v>76</v>
      </c>
      <c r="J15" s="157">
        <v>33</v>
      </c>
      <c r="K15" s="157">
        <v>41</v>
      </c>
      <c r="L15" s="157">
        <v>15</v>
      </c>
      <c r="M15" s="157">
        <v>184</v>
      </c>
      <c r="N15" s="157">
        <v>111</v>
      </c>
      <c r="O15" s="157">
        <v>96</v>
      </c>
      <c r="P15" s="157">
        <v>46</v>
      </c>
      <c r="Q15" s="452" t="s">
        <v>290</v>
      </c>
      <c r="R15" s="1444"/>
      <c r="S15" s="1161"/>
      <c r="T15" s="442" t="s">
        <v>262</v>
      </c>
      <c r="U15" s="157">
        <v>42</v>
      </c>
      <c r="V15" s="157">
        <v>18</v>
      </c>
      <c r="W15" s="157">
        <v>9</v>
      </c>
      <c r="X15" s="157">
        <v>3</v>
      </c>
      <c r="Y15" s="157">
        <v>0</v>
      </c>
      <c r="Z15" s="157">
        <v>0</v>
      </c>
      <c r="AA15" s="157">
        <v>0</v>
      </c>
      <c r="AB15" s="157">
        <v>0</v>
      </c>
      <c r="AC15" s="773">
        <f t="shared" si="0"/>
        <v>625</v>
      </c>
      <c r="AD15" s="773">
        <f t="shared" si="1"/>
        <v>321</v>
      </c>
      <c r="AE15" s="773">
        <f t="shared" si="2"/>
        <v>946</v>
      </c>
      <c r="AF15" s="456" t="s">
        <v>290</v>
      </c>
      <c r="AG15" s="1180"/>
    </row>
    <row r="16" spans="1:42" ht="19.5" customHeight="1">
      <c r="A16" s="1161"/>
      <c r="B16" s="442" t="s">
        <v>264</v>
      </c>
      <c r="C16" s="157">
        <v>10</v>
      </c>
      <c r="D16" s="157">
        <v>3</v>
      </c>
      <c r="E16" s="157">
        <v>31</v>
      </c>
      <c r="F16" s="157">
        <v>6</v>
      </c>
      <c r="G16" s="157">
        <v>90</v>
      </c>
      <c r="H16" s="157">
        <v>56</v>
      </c>
      <c r="I16" s="157">
        <v>35</v>
      </c>
      <c r="J16" s="157">
        <v>41</v>
      </c>
      <c r="K16" s="157">
        <v>34</v>
      </c>
      <c r="L16" s="157">
        <v>19</v>
      </c>
      <c r="M16" s="157">
        <v>28</v>
      </c>
      <c r="N16" s="157">
        <v>9</v>
      </c>
      <c r="O16" s="157">
        <v>11</v>
      </c>
      <c r="P16" s="157">
        <v>1</v>
      </c>
      <c r="Q16" s="452" t="s">
        <v>291</v>
      </c>
      <c r="R16" s="1444"/>
      <c r="S16" s="1161"/>
      <c r="T16" s="442" t="s">
        <v>264</v>
      </c>
      <c r="U16" s="157">
        <v>4</v>
      </c>
      <c r="V16" s="157">
        <v>1</v>
      </c>
      <c r="W16" s="157">
        <v>1</v>
      </c>
      <c r="X16" s="157">
        <v>4</v>
      </c>
      <c r="Y16" s="157">
        <v>0</v>
      </c>
      <c r="Z16" s="157">
        <v>0</v>
      </c>
      <c r="AA16" s="157">
        <v>0</v>
      </c>
      <c r="AB16" s="157">
        <v>0</v>
      </c>
      <c r="AC16" s="773">
        <f t="shared" si="0"/>
        <v>244</v>
      </c>
      <c r="AD16" s="773">
        <f t="shared" si="1"/>
        <v>140</v>
      </c>
      <c r="AE16" s="773">
        <f t="shared" si="2"/>
        <v>384</v>
      </c>
      <c r="AF16" s="456" t="s">
        <v>291</v>
      </c>
      <c r="AG16" s="1180"/>
    </row>
    <row r="17" spans="1:33" ht="19.5" customHeight="1">
      <c r="A17" s="1161"/>
      <c r="B17" s="442" t="s">
        <v>266</v>
      </c>
      <c r="C17" s="157">
        <v>0</v>
      </c>
      <c r="D17" s="157">
        <v>0</v>
      </c>
      <c r="E17" s="157">
        <v>90</v>
      </c>
      <c r="F17" s="157">
        <v>45</v>
      </c>
      <c r="G17" s="157">
        <v>166</v>
      </c>
      <c r="H17" s="157">
        <v>117</v>
      </c>
      <c r="I17" s="157">
        <v>114</v>
      </c>
      <c r="J17" s="157">
        <v>110</v>
      </c>
      <c r="K17" s="157">
        <v>153</v>
      </c>
      <c r="L17" s="157">
        <v>78</v>
      </c>
      <c r="M17" s="157">
        <v>86</v>
      </c>
      <c r="N17" s="157">
        <v>51</v>
      </c>
      <c r="O17" s="157">
        <v>53</v>
      </c>
      <c r="P17" s="157">
        <v>18</v>
      </c>
      <c r="Q17" s="452" t="s">
        <v>292</v>
      </c>
      <c r="R17" s="1444"/>
      <c r="S17" s="1161"/>
      <c r="T17" s="442" t="s">
        <v>266</v>
      </c>
      <c r="U17" s="157">
        <v>27</v>
      </c>
      <c r="V17" s="157">
        <v>14</v>
      </c>
      <c r="W17" s="157">
        <v>8</v>
      </c>
      <c r="X17" s="157">
        <v>7</v>
      </c>
      <c r="Y17" s="157">
        <v>0</v>
      </c>
      <c r="Z17" s="157">
        <v>0</v>
      </c>
      <c r="AA17" s="157">
        <v>0</v>
      </c>
      <c r="AB17" s="157">
        <v>0</v>
      </c>
      <c r="AC17" s="773">
        <f t="shared" si="0"/>
        <v>697</v>
      </c>
      <c r="AD17" s="773">
        <f t="shared" si="1"/>
        <v>440</v>
      </c>
      <c r="AE17" s="773">
        <f t="shared" si="2"/>
        <v>1137</v>
      </c>
      <c r="AF17" s="456" t="s">
        <v>292</v>
      </c>
      <c r="AG17" s="1180"/>
    </row>
    <row r="18" spans="1:33" ht="19.5" customHeight="1">
      <c r="A18" s="1162"/>
      <c r="B18" s="442" t="s">
        <v>265</v>
      </c>
      <c r="C18" s="157">
        <v>3</v>
      </c>
      <c r="D18" s="157">
        <v>2</v>
      </c>
      <c r="E18" s="157">
        <v>58</v>
      </c>
      <c r="F18" s="157">
        <v>42</v>
      </c>
      <c r="G18" s="157">
        <v>65</v>
      </c>
      <c r="H18" s="157">
        <v>30</v>
      </c>
      <c r="I18" s="157">
        <v>109</v>
      </c>
      <c r="J18" s="157">
        <v>40</v>
      </c>
      <c r="K18" s="157">
        <v>88</v>
      </c>
      <c r="L18" s="157">
        <v>39</v>
      </c>
      <c r="M18" s="157">
        <v>46</v>
      </c>
      <c r="N18" s="157">
        <v>27</v>
      </c>
      <c r="O18" s="157">
        <v>19</v>
      </c>
      <c r="P18" s="157">
        <v>14</v>
      </c>
      <c r="Q18" s="452" t="s">
        <v>293</v>
      </c>
      <c r="R18" s="1444"/>
      <c r="S18" s="1162"/>
      <c r="T18" s="442" t="s">
        <v>265</v>
      </c>
      <c r="U18" s="157">
        <v>16</v>
      </c>
      <c r="V18" s="157">
        <v>9</v>
      </c>
      <c r="W18" s="157">
        <v>8</v>
      </c>
      <c r="X18" s="157">
        <v>2</v>
      </c>
      <c r="Y18" s="157">
        <v>0</v>
      </c>
      <c r="Z18" s="157">
        <v>0</v>
      </c>
      <c r="AA18" s="157">
        <v>0</v>
      </c>
      <c r="AB18" s="157">
        <v>0</v>
      </c>
      <c r="AC18" s="773">
        <f t="shared" si="0"/>
        <v>412</v>
      </c>
      <c r="AD18" s="773">
        <f t="shared" si="1"/>
        <v>205</v>
      </c>
      <c r="AE18" s="773">
        <f t="shared" si="2"/>
        <v>617</v>
      </c>
      <c r="AF18" s="456" t="s">
        <v>293</v>
      </c>
      <c r="AG18" s="1180"/>
    </row>
    <row r="19" spans="1:33" ht="19.5" customHeight="1">
      <c r="A19" s="1170" t="s">
        <v>63</v>
      </c>
      <c r="B19" s="1170"/>
      <c r="C19" s="726">
        <v>0</v>
      </c>
      <c r="D19" s="726">
        <v>0</v>
      </c>
      <c r="E19" s="726">
        <v>79</v>
      </c>
      <c r="F19" s="86">
        <v>94</v>
      </c>
      <c r="G19" s="726">
        <v>63</v>
      </c>
      <c r="H19" s="726">
        <v>102</v>
      </c>
      <c r="I19" s="86">
        <v>56</v>
      </c>
      <c r="J19" s="726">
        <v>119</v>
      </c>
      <c r="K19" s="726">
        <v>38</v>
      </c>
      <c r="L19" s="86">
        <v>52</v>
      </c>
      <c r="M19" s="86">
        <v>35</v>
      </c>
      <c r="N19" s="86">
        <v>77</v>
      </c>
      <c r="O19" s="726">
        <v>29</v>
      </c>
      <c r="P19" s="726">
        <v>45</v>
      </c>
      <c r="Q19" s="1187" t="s">
        <v>297</v>
      </c>
      <c r="R19" s="1187"/>
      <c r="S19" s="1170" t="s">
        <v>63</v>
      </c>
      <c r="T19" s="1170"/>
      <c r="U19" s="726">
        <v>0</v>
      </c>
      <c r="V19" s="726">
        <v>0</v>
      </c>
      <c r="W19" s="726">
        <v>11</v>
      </c>
      <c r="X19" s="86">
        <v>18</v>
      </c>
      <c r="Y19" s="726">
        <v>10</v>
      </c>
      <c r="Z19" s="726">
        <v>19</v>
      </c>
      <c r="AA19" s="86">
        <v>0</v>
      </c>
      <c r="AB19" s="726">
        <v>0</v>
      </c>
      <c r="AC19" s="773">
        <f t="shared" si="0"/>
        <v>321</v>
      </c>
      <c r="AD19" s="773">
        <f t="shared" si="1"/>
        <v>526</v>
      </c>
      <c r="AE19" s="773">
        <f t="shared" si="2"/>
        <v>847</v>
      </c>
      <c r="AF19" s="1178" t="s">
        <v>297</v>
      </c>
      <c r="AG19" s="1178"/>
    </row>
    <row r="20" spans="1:33" ht="19.5" customHeight="1">
      <c r="A20" s="1170" t="s">
        <v>64</v>
      </c>
      <c r="B20" s="1170"/>
      <c r="C20" s="157">
        <v>11</v>
      </c>
      <c r="D20" s="157">
        <v>2</v>
      </c>
      <c r="E20" s="157">
        <v>99</v>
      </c>
      <c r="F20" s="157">
        <v>47</v>
      </c>
      <c r="G20" s="157">
        <v>99</v>
      </c>
      <c r="H20" s="157">
        <v>99</v>
      </c>
      <c r="I20" s="157">
        <v>143</v>
      </c>
      <c r="J20" s="157">
        <v>175</v>
      </c>
      <c r="K20" s="157">
        <v>87</v>
      </c>
      <c r="L20" s="157">
        <v>120</v>
      </c>
      <c r="M20" s="157">
        <v>50</v>
      </c>
      <c r="N20" s="157">
        <v>67</v>
      </c>
      <c r="O20" s="157">
        <v>24</v>
      </c>
      <c r="P20" s="157">
        <v>51</v>
      </c>
      <c r="Q20" s="1187" t="s">
        <v>177</v>
      </c>
      <c r="R20" s="1187"/>
      <c r="S20" s="1170" t="s">
        <v>64</v>
      </c>
      <c r="T20" s="1170"/>
      <c r="U20" s="157">
        <v>2</v>
      </c>
      <c r="V20" s="157">
        <v>11</v>
      </c>
      <c r="W20" s="157">
        <v>0</v>
      </c>
      <c r="X20" s="157">
        <v>1</v>
      </c>
      <c r="Y20" s="157">
        <v>0</v>
      </c>
      <c r="Z20" s="157">
        <v>0</v>
      </c>
      <c r="AA20" s="157">
        <v>0</v>
      </c>
      <c r="AB20" s="157">
        <v>0</v>
      </c>
      <c r="AC20" s="773">
        <f t="shared" si="0"/>
        <v>515</v>
      </c>
      <c r="AD20" s="773">
        <f t="shared" si="1"/>
        <v>573</v>
      </c>
      <c r="AE20" s="773">
        <f t="shared" si="2"/>
        <v>1088</v>
      </c>
      <c r="AF20" s="1178" t="s">
        <v>177</v>
      </c>
      <c r="AG20" s="1178"/>
    </row>
    <row r="21" spans="1:33" ht="19.5" customHeight="1">
      <c r="A21" s="1170" t="s">
        <v>65</v>
      </c>
      <c r="B21" s="1170"/>
      <c r="C21" s="157">
        <v>21</v>
      </c>
      <c r="D21" s="157">
        <v>20</v>
      </c>
      <c r="E21" s="157">
        <v>74</v>
      </c>
      <c r="F21" s="157">
        <v>65</v>
      </c>
      <c r="G21" s="157">
        <v>109</v>
      </c>
      <c r="H21" s="157">
        <v>187</v>
      </c>
      <c r="I21" s="157">
        <v>175</v>
      </c>
      <c r="J21" s="157">
        <v>194</v>
      </c>
      <c r="K21" s="157">
        <v>158</v>
      </c>
      <c r="L21" s="157">
        <v>161</v>
      </c>
      <c r="M21" s="157">
        <v>101</v>
      </c>
      <c r="N21" s="157">
        <v>79</v>
      </c>
      <c r="O21" s="157">
        <v>35</v>
      </c>
      <c r="P21" s="157">
        <v>26</v>
      </c>
      <c r="Q21" s="1187" t="s">
        <v>178</v>
      </c>
      <c r="R21" s="1187"/>
      <c r="S21" s="1170" t="s">
        <v>65</v>
      </c>
      <c r="T21" s="1170"/>
      <c r="U21" s="157">
        <v>25</v>
      </c>
      <c r="V21" s="157">
        <v>13</v>
      </c>
      <c r="W21" s="157">
        <v>13</v>
      </c>
      <c r="X21" s="157">
        <v>0</v>
      </c>
      <c r="Y21" s="157">
        <v>1</v>
      </c>
      <c r="Z21" s="157">
        <v>0</v>
      </c>
      <c r="AA21" s="157">
        <v>0</v>
      </c>
      <c r="AB21" s="157">
        <v>0</v>
      </c>
      <c r="AC21" s="773">
        <f t="shared" si="0"/>
        <v>712</v>
      </c>
      <c r="AD21" s="773">
        <f t="shared" si="1"/>
        <v>745</v>
      </c>
      <c r="AE21" s="773">
        <f t="shared" si="2"/>
        <v>1457</v>
      </c>
      <c r="AF21" s="1178" t="s">
        <v>178</v>
      </c>
      <c r="AG21" s="1178"/>
    </row>
    <row r="22" spans="1:33" ht="19.5" customHeight="1">
      <c r="A22" s="1170" t="s">
        <v>66</v>
      </c>
      <c r="B22" s="1170"/>
      <c r="C22" s="157">
        <v>9</v>
      </c>
      <c r="D22" s="157">
        <v>8</v>
      </c>
      <c r="E22" s="157">
        <v>78</v>
      </c>
      <c r="F22" s="157">
        <v>80</v>
      </c>
      <c r="G22" s="157">
        <v>120</v>
      </c>
      <c r="H22" s="157">
        <v>162</v>
      </c>
      <c r="I22" s="157">
        <v>136</v>
      </c>
      <c r="J22" s="157">
        <v>204</v>
      </c>
      <c r="K22" s="157">
        <v>123</v>
      </c>
      <c r="L22" s="157">
        <v>139</v>
      </c>
      <c r="M22" s="157">
        <v>114</v>
      </c>
      <c r="N22" s="157">
        <v>136</v>
      </c>
      <c r="O22" s="157">
        <v>43</v>
      </c>
      <c r="P22" s="157">
        <v>51</v>
      </c>
      <c r="Q22" s="1187" t="s">
        <v>285</v>
      </c>
      <c r="R22" s="1187"/>
      <c r="S22" s="1170" t="s">
        <v>66</v>
      </c>
      <c r="T22" s="1170"/>
      <c r="U22" s="157">
        <v>15</v>
      </c>
      <c r="V22" s="157">
        <v>17</v>
      </c>
      <c r="W22" s="157">
        <v>2</v>
      </c>
      <c r="X22" s="157">
        <v>30</v>
      </c>
      <c r="Y22" s="157">
        <v>0</v>
      </c>
      <c r="Z22" s="157">
        <v>9</v>
      </c>
      <c r="AA22" s="157">
        <v>0</v>
      </c>
      <c r="AB22" s="157">
        <v>3</v>
      </c>
      <c r="AC22" s="773">
        <f t="shared" si="0"/>
        <v>640</v>
      </c>
      <c r="AD22" s="773">
        <f t="shared" si="1"/>
        <v>839</v>
      </c>
      <c r="AE22" s="773">
        <f t="shared" si="2"/>
        <v>1479</v>
      </c>
      <c r="AF22" s="1178" t="s">
        <v>285</v>
      </c>
      <c r="AG22" s="1178"/>
    </row>
    <row r="23" spans="1:33" ht="19.5" customHeight="1">
      <c r="A23" s="1170" t="s">
        <v>133</v>
      </c>
      <c r="B23" s="1170"/>
      <c r="C23" s="157">
        <v>1</v>
      </c>
      <c r="D23" s="157">
        <v>5</v>
      </c>
      <c r="E23" s="157">
        <v>30</v>
      </c>
      <c r="F23" s="157">
        <v>65</v>
      </c>
      <c r="G23" s="157">
        <v>27</v>
      </c>
      <c r="H23" s="157">
        <v>39</v>
      </c>
      <c r="I23" s="157">
        <v>24</v>
      </c>
      <c r="J23" s="157">
        <v>54</v>
      </c>
      <c r="K23" s="157">
        <v>35</v>
      </c>
      <c r="L23" s="157">
        <v>52</v>
      </c>
      <c r="M23" s="157">
        <v>23</v>
      </c>
      <c r="N23" s="157">
        <v>25</v>
      </c>
      <c r="O23" s="157">
        <v>11</v>
      </c>
      <c r="P23" s="157">
        <v>23</v>
      </c>
      <c r="Q23" s="1178" t="s">
        <v>853</v>
      </c>
      <c r="R23" s="1178"/>
      <c r="S23" s="1170" t="s">
        <v>133</v>
      </c>
      <c r="T23" s="1170"/>
      <c r="U23" s="157">
        <v>3</v>
      </c>
      <c r="V23" s="157">
        <v>6</v>
      </c>
      <c r="W23" s="157">
        <v>0</v>
      </c>
      <c r="X23" s="157">
        <v>1</v>
      </c>
      <c r="Y23" s="157">
        <v>0</v>
      </c>
      <c r="Z23" s="157">
        <v>0</v>
      </c>
      <c r="AA23" s="157">
        <v>0</v>
      </c>
      <c r="AB23" s="157">
        <v>0</v>
      </c>
      <c r="AC23" s="773">
        <f t="shared" si="0"/>
        <v>154</v>
      </c>
      <c r="AD23" s="773">
        <f t="shared" si="1"/>
        <v>270</v>
      </c>
      <c r="AE23" s="773">
        <f t="shared" si="2"/>
        <v>424</v>
      </c>
      <c r="AF23" s="1178" t="s">
        <v>853</v>
      </c>
      <c r="AG23" s="1178"/>
    </row>
    <row r="24" spans="1:33" ht="19.5" customHeight="1">
      <c r="A24" s="1170" t="s">
        <v>68</v>
      </c>
      <c r="B24" s="1170"/>
      <c r="C24" s="157">
        <v>1</v>
      </c>
      <c r="D24" s="157">
        <v>5</v>
      </c>
      <c r="E24" s="157">
        <v>33</v>
      </c>
      <c r="F24" s="157">
        <v>32</v>
      </c>
      <c r="G24" s="157">
        <v>64</v>
      </c>
      <c r="H24" s="157">
        <v>32</v>
      </c>
      <c r="I24" s="157">
        <v>51</v>
      </c>
      <c r="J24" s="157">
        <v>28</v>
      </c>
      <c r="K24" s="157">
        <v>27</v>
      </c>
      <c r="L24" s="157">
        <v>13</v>
      </c>
      <c r="M24" s="157">
        <v>24</v>
      </c>
      <c r="N24" s="157">
        <v>8</v>
      </c>
      <c r="O24" s="157">
        <v>2</v>
      </c>
      <c r="P24" s="157">
        <v>3</v>
      </c>
      <c r="Q24" s="1178" t="s">
        <v>287</v>
      </c>
      <c r="R24" s="1178"/>
      <c r="S24" s="1170" t="s">
        <v>68</v>
      </c>
      <c r="T24" s="1170"/>
      <c r="U24" s="157">
        <v>2</v>
      </c>
      <c r="V24" s="157">
        <v>0</v>
      </c>
      <c r="W24" s="157">
        <v>0</v>
      </c>
      <c r="X24" s="157">
        <v>0</v>
      </c>
      <c r="Y24" s="157">
        <v>0</v>
      </c>
      <c r="Z24" s="157">
        <v>0</v>
      </c>
      <c r="AA24" s="157">
        <v>0</v>
      </c>
      <c r="AB24" s="157">
        <v>0</v>
      </c>
      <c r="AC24" s="773">
        <f t="shared" si="0"/>
        <v>204</v>
      </c>
      <c r="AD24" s="773">
        <f t="shared" si="1"/>
        <v>121</v>
      </c>
      <c r="AE24" s="773">
        <f t="shared" si="2"/>
        <v>325</v>
      </c>
      <c r="AF24" s="1178" t="s">
        <v>287</v>
      </c>
      <c r="AG24" s="1178"/>
    </row>
    <row r="25" spans="1:33" ht="19.5" customHeight="1">
      <c r="A25" s="1170" t="s">
        <v>69</v>
      </c>
      <c r="B25" s="1170"/>
      <c r="C25" s="157">
        <v>0</v>
      </c>
      <c r="D25" s="157">
        <v>0</v>
      </c>
      <c r="E25" s="157">
        <v>18</v>
      </c>
      <c r="F25" s="157">
        <v>13</v>
      </c>
      <c r="G25" s="157">
        <v>27</v>
      </c>
      <c r="H25" s="157">
        <v>33</v>
      </c>
      <c r="I25" s="157">
        <v>73</v>
      </c>
      <c r="J25" s="157">
        <v>59</v>
      </c>
      <c r="K25" s="157">
        <v>82</v>
      </c>
      <c r="L25" s="157">
        <v>55</v>
      </c>
      <c r="M25" s="157">
        <v>64</v>
      </c>
      <c r="N25" s="157">
        <v>31</v>
      </c>
      <c r="O25" s="157">
        <v>21</v>
      </c>
      <c r="P25" s="157">
        <v>17</v>
      </c>
      <c r="Q25" s="1178" t="s">
        <v>182</v>
      </c>
      <c r="R25" s="1178"/>
      <c r="S25" s="1170" t="s">
        <v>69</v>
      </c>
      <c r="T25" s="1170"/>
      <c r="U25" s="157">
        <v>17</v>
      </c>
      <c r="V25" s="157">
        <v>15</v>
      </c>
      <c r="W25" s="157">
        <v>4</v>
      </c>
      <c r="X25" s="157">
        <v>5</v>
      </c>
      <c r="Y25" s="157">
        <v>0</v>
      </c>
      <c r="Z25" s="157">
        <v>0</v>
      </c>
      <c r="AA25" s="157">
        <v>0</v>
      </c>
      <c r="AB25" s="157">
        <v>0</v>
      </c>
      <c r="AC25" s="773">
        <f t="shared" si="0"/>
        <v>306</v>
      </c>
      <c r="AD25" s="773">
        <f t="shared" si="1"/>
        <v>228</v>
      </c>
      <c r="AE25" s="773">
        <f t="shared" si="2"/>
        <v>534</v>
      </c>
      <c r="AF25" s="1178" t="s">
        <v>182</v>
      </c>
      <c r="AG25" s="1178"/>
    </row>
    <row r="26" spans="1:33" ht="19.5" customHeight="1">
      <c r="A26" s="1170" t="s">
        <v>70</v>
      </c>
      <c r="B26" s="1170"/>
      <c r="C26" s="157">
        <v>0</v>
      </c>
      <c r="D26" s="157">
        <v>0</v>
      </c>
      <c r="E26" s="157">
        <v>78</v>
      </c>
      <c r="F26" s="157">
        <v>73</v>
      </c>
      <c r="G26" s="157">
        <v>59</v>
      </c>
      <c r="H26" s="157">
        <v>58</v>
      </c>
      <c r="I26" s="157">
        <v>75</v>
      </c>
      <c r="J26" s="157">
        <v>71</v>
      </c>
      <c r="K26" s="157">
        <v>63</v>
      </c>
      <c r="L26" s="157">
        <v>61</v>
      </c>
      <c r="M26" s="157">
        <v>48</v>
      </c>
      <c r="N26" s="157">
        <v>54</v>
      </c>
      <c r="O26" s="157">
        <v>38</v>
      </c>
      <c r="P26" s="157">
        <v>40</v>
      </c>
      <c r="Q26" s="1178" t="s">
        <v>183</v>
      </c>
      <c r="R26" s="1178"/>
      <c r="S26" s="1170" t="s">
        <v>70</v>
      </c>
      <c r="T26" s="1170"/>
      <c r="U26" s="157">
        <v>18</v>
      </c>
      <c r="V26" s="157">
        <v>20</v>
      </c>
      <c r="W26" s="157">
        <v>6</v>
      </c>
      <c r="X26" s="157">
        <v>7</v>
      </c>
      <c r="Y26" s="157">
        <v>0</v>
      </c>
      <c r="Z26" s="157">
        <v>0</v>
      </c>
      <c r="AA26" s="157">
        <v>0</v>
      </c>
      <c r="AB26" s="157">
        <v>0</v>
      </c>
      <c r="AC26" s="773">
        <f t="shared" si="0"/>
        <v>385</v>
      </c>
      <c r="AD26" s="773">
        <f t="shared" si="1"/>
        <v>384</v>
      </c>
      <c r="AE26" s="773">
        <f t="shared" si="2"/>
        <v>769</v>
      </c>
      <c r="AF26" s="1178" t="s">
        <v>183</v>
      </c>
      <c r="AG26" s="1178"/>
    </row>
    <row r="27" spans="1:33" ht="19.5" customHeight="1">
      <c r="A27" s="1170" t="s">
        <v>71</v>
      </c>
      <c r="B27" s="1170"/>
      <c r="C27" s="157">
        <v>75</v>
      </c>
      <c r="D27" s="157">
        <v>60</v>
      </c>
      <c r="E27" s="157">
        <v>26</v>
      </c>
      <c r="F27" s="157">
        <v>70</v>
      </c>
      <c r="G27" s="157">
        <v>85</v>
      </c>
      <c r="H27" s="157">
        <v>112</v>
      </c>
      <c r="I27" s="157">
        <v>96</v>
      </c>
      <c r="J27" s="157">
        <v>46</v>
      </c>
      <c r="K27" s="157">
        <v>100</v>
      </c>
      <c r="L27" s="157">
        <v>48</v>
      </c>
      <c r="M27" s="157">
        <v>29</v>
      </c>
      <c r="N27" s="157">
        <v>21</v>
      </c>
      <c r="O27" s="157">
        <v>18</v>
      </c>
      <c r="P27" s="157">
        <v>6</v>
      </c>
      <c r="Q27" s="1178" t="s">
        <v>671</v>
      </c>
      <c r="R27" s="1178"/>
      <c r="S27" s="1170" t="s">
        <v>71</v>
      </c>
      <c r="T27" s="1170"/>
      <c r="U27" s="157">
        <v>0</v>
      </c>
      <c r="V27" s="157">
        <v>3</v>
      </c>
      <c r="W27" s="157">
        <v>0</v>
      </c>
      <c r="X27" s="157">
        <v>0</v>
      </c>
      <c r="Y27" s="157">
        <v>0</v>
      </c>
      <c r="Z27" s="157">
        <v>0</v>
      </c>
      <c r="AA27" s="157">
        <v>0</v>
      </c>
      <c r="AB27" s="157">
        <v>0</v>
      </c>
      <c r="AC27" s="773">
        <f t="shared" si="0"/>
        <v>429</v>
      </c>
      <c r="AD27" s="773">
        <f t="shared" si="1"/>
        <v>366</v>
      </c>
      <c r="AE27" s="773">
        <f t="shared" si="2"/>
        <v>795</v>
      </c>
      <c r="AF27" s="1178" t="s">
        <v>671</v>
      </c>
      <c r="AG27" s="1178"/>
    </row>
    <row r="28" spans="1:33" ht="19.5" customHeight="1" thickBot="1">
      <c r="A28" s="1301" t="s">
        <v>72</v>
      </c>
      <c r="B28" s="1301"/>
      <c r="C28" s="742">
        <v>20</v>
      </c>
      <c r="D28" s="742">
        <v>7</v>
      </c>
      <c r="E28" s="742">
        <v>0</v>
      </c>
      <c r="F28" s="742">
        <v>0</v>
      </c>
      <c r="G28" s="742">
        <v>54</v>
      </c>
      <c r="H28" s="742">
        <v>36</v>
      </c>
      <c r="I28" s="742">
        <v>214</v>
      </c>
      <c r="J28" s="742">
        <v>157</v>
      </c>
      <c r="K28" s="742">
        <v>124</v>
      </c>
      <c r="L28" s="742">
        <v>86</v>
      </c>
      <c r="M28" s="742">
        <v>112</v>
      </c>
      <c r="N28" s="742">
        <v>54</v>
      </c>
      <c r="O28" s="735">
        <v>26</v>
      </c>
      <c r="P28" s="735">
        <v>1</v>
      </c>
      <c r="Q28" s="1267" t="s">
        <v>327</v>
      </c>
      <c r="R28" s="1267"/>
      <c r="S28" s="1301" t="s">
        <v>72</v>
      </c>
      <c r="T28" s="1301"/>
      <c r="U28" s="742">
        <v>0</v>
      </c>
      <c r="V28" s="742">
        <v>0</v>
      </c>
      <c r="W28" s="742">
        <v>0</v>
      </c>
      <c r="X28" s="742">
        <v>0</v>
      </c>
      <c r="Y28" s="742">
        <v>0</v>
      </c>
      <c r="Z28" s="742">
        <v>0</v>
      </c>
      <c r="AA28" s="742">
        <v>0</v>
      </c>
      <c r="AB28" s="742">
        <v>0</v>
      </c>
      <c r="AC28" s="774">
        <f t="shared" si="0"/>
        <v>550</v>
      </c>
      <c r="AD28" s="774">
        <f t="shared" si="1"/>
        <v>341</v>
      </c>
      <c r="AE28" s="774">
        <f t="shared" si="2"/>
        <v>891</v>
      </c>
      <c r="AF28" s="1267" t="s">
        <v>327</v>
      </c>
      <c r="AG28" s="1267"/>
    </row>
    <row r="29" spans="1:33" ht="19.5" customHeight="1" thickBot="1">
      <c r="A29" s="1108" t="s">
        <v>32</v>
      </c>
      <c r="B29" s="1108"/>
      <c r="C29" s="727">
        <f>SUM(C9:C28)</f>
        <v>170</v>
      </c>
      <c r="D29" s="727">
        <f t="shared" ref="D29:P29" si="3">SUM(D9:D28)</f>
        <v>137</v>
      </c>
      <c r="E29" s="727">
        <f t="shared" si="3"/>
        <v>1077</v>
      </c>
      <c r="F29" s="727">
        <f t="shared" si="3"/>
        <v>873</v>
      </c>
      <c r="G29" s="727">
        <f t="shared" si="3"/>
        <v>1689</v>
      </c>
      <c r="H29" s="727">
        <f t="shared" si="3"/>
        <v>1486</v>
      </c>
      <c r="I29" s="727">
        <f t="shared" si="3"/>
        <v>1891</v>
      </c>
      <c r="J29" s="727">
        <f t="shared" si="3"/>
        <v>1772</v>
      </c>
      <c r="K29" s="727">
        <f t="shared" si="3"/>
        <v>1598</v>
      </c>
      <c r="L29" s="727">
        <f t="shared" si="3"/>
        <v>1269</v>
      </c>
      <c r="M29" s="727">
        <f t="shared" si="3"/>
        <v>1230</v>
      </c>
      <c r="N29" s="727">
        <f t="shared" si="3"/>
        <v>941</v>
      </c>
      <c r="O29" s="727">
        <f t="shared" si="3"/>
        <v>573</v>
      </c>
      <c r="P29" s="727">
        <f t="shared" si="3"/>
        <v>419</v>
      </c>
      <c r="Q29" s="1247" t="s">
        <v>169</v>
      </c>
      <c r="R29" s="1247"/>
      <c r="S29" s="1108" t="s">
        <v>32</v>
      </c>
      <c r="T29" s="1108"/>
      <c r="U29" s="727">
        <f>SUM(U9:U28)</f>
        <v>221</v>
      </c>
      <c r="V29" s="727">
        <f t="shared" ref="V29:AE29" si="4">SUM(V9:V28)</f>
        <v>160</v>
      </c>
      <c r="W29" s="727">
        <f t="shared" si="4"/>
        <v>73</v>
      </c>
      <c r="X29" s="727">
        <f t="shared" si="4"/>
        <v>86</v>
      </c>
      <c r="Y29" s="727">
        <f t="shared" si="4"/>
        <v>11</v>
      </c>
      <c r="Z29" s="727">
        <f t="shared" si="4"/>
        <v>28</v>
      </c>
      <c r="AA29" s="727">
        <f t="shared" si="4"/>
        <v>0</v>
      </c>
      <c r="AB29" s="727">
        <f t="shared" si="4"/>
        <v>3</v>
      </c>
      <c r="AC29" s="727">
        <f t="shared" si="4"/>
        <v>8533</v>
      </c>
      <c r="AD29" s="727">
        <f t="shared" si="4"/>
        <v>7174</v>
      </c>
      <c r="AE29" s="727">
        <f t="shared" si="4"/>
        <v>15707</v>
      </c>
      <c r="AF29" s="1260" t="s">
        <v>169</v>
      </c>
      <c r="AG29" s="1260"/>
    </row>
    <row r="30" spans="1:33" ht="19.5" customHeight="1" thickTop="1">
      <c r="A30" s="640"/>
      <c r="B30" s="640"/>
      <c r="C30" s="643"/>
      <c r="D30" s="643"/>
      <c r="E30" s="643"/>
      <c r="F30" s="643"/>
      <c r="G30" s="643"/>
      <c r="H30" s="643"/>
      <c r="I30" s="643"/>
      <c r="J30" s="643"/>
      <c r="K30" s="643"/>
      <c r="L30" s="643"/>
      <c r="M30" s="643"/>
      <c r="N30" s="643"/>
      <c r="O30" s="643"/>
      <c r="P30" s="643"/>
      <c r="Q30" s="647"/>
      <c r="R30" s="647"/>
      <c r="S30" s="640"/>
      <c r="T30" s="640"/>
      <c r="U30" s="643"/>
      <c r="V30" s="643"/>
      <c r="W30" s="643"/>
      <c r="X30" s="643"/>
      <c r="Y30" s="643"/>
      <c r="Z30" s="643"/>
      <c r="AA30" s="643"/>
      <c r="AB30" s="643"/>
      <c r="AC30" s="643"/>
      <c r="AD30" s="643"/>
      <c r="AE30" s="643"/>
      <c r="AF30" s="646"/>
      <c r="AG30" s="646"/>
    </row>
    <row r="31" spans="1:33" ht="19.5" customHeight="1">
      <c r="A31" s="640"/>
      <c r="B31" s="640"/>
      <c r="C31" s="643"/>
      <c r="D31" s="643"/>
      <c r="E31" s="643"/>
      <c r="F31" s="643"/>
      <c r="G31" s="643"/>
      <c r="H31" s="643"/>
      <c r="I31" s="643"/>
      <c r="J31" s="643"/>
      <c r="K31" s="643"/>
      <c r="L31" s="643"/>
      <c r="M31" s="643"/>
      <c r="N31" s="643"/>
      <c r="O31" s="643"/>
      <c r="P31" s="643"/>
      <c r="Q31" s="647"/>
      <c r="R31" s="647"/>
      <c r="S31" s="640"/>
      <c r="T31" s="640"/>
      <c r="U31" s="643"/>
      <c r="V31" s="643"/>
      <c r="W31" s="643"/>
      <c r="X31" s="643"/>
      <c r="Y31" s="643"/>
      <c r="Z31" s="643"/>
      <c r="AA31" s="643"/>
      <c r="AB31" s="643"/>
      <c r="AC31" s="643"/>
      <c r="AD31" s="643"/>
      <c r="AE31" s="643"/>
      <c r="AF31" s="646"/>
      <c r="AG31" s="646"/>
    </row>
    <row r="32" spans="1:33" ht="19.5" customHeight="1">
      <c r="A32" s="640"/>
      <c r="B32" s="640"/>
      <c r="C32" s="643"/>
      <c r="D32" s="643"/>
      <c r="E32" s="643"/>
      <c r="F32" s="643"/>
      <c r="G32" s="643"/>
      <c r="H32" s="643"/>
      <c r="I32" s="643"/>
      <c r="J32" s="643"/>
      <c r="K32" s="643"/>
      <c r="L32" s="643"/>
      <c r="M32" s="643"/>
      <c r="N32" s="643"/>
      <c r="O32" s="643"/>
      <c r="P32" s="643"/>
      <c r="Q32" s="647"/>
      <c r="R32" s="647"/>
      <c r="S32" s="640"/>
      <c r="T32" s="640"/>
      <c r="U32" s="643"/>
      <c r="V32" s="643"/>
      <c r="W32" s="643"/>
      <c r="X32" s="643"/>
      <c r="Y32" s="643"/>
      <c r="Z32" s="643"/>
      <c r="AA32" s="643"/>
      <c r="AB32" s="643"/>
      <c r="AC32" s="643"/>
      <c r="AD32" s="643"/>
      <c r="AE32" s="643"/>
      <c r="AF32" s="646"/>
      <c r="AG32" s="646"/>
    </row>
    <row r="33" spans="1:33" ht="19.5" customHeight="1">
      <c r="A33" s="640"/>
      <c r="B33" s="640"/>
      <c r="C33" s="643"/>
      <c r="D33" s="643"/>
      <c r="E33" s="643"/>
      <c r="F33" s="643"/>
      <c r="G33" s="643"/>
      <c r="H33" s="643"/>
      <c r="I33" s="643"/>
      <c r="J33" s="643"/>
      <c r="K33" s="643"/>
      <c r="L33" s="643"/>
      <c r="M33" s="643"/>
      <c r="N33" s="643"/>
      <c r="O33" s="643"/>
      <c r="P33" s="643"/>
      <c r="Q33" s="647"/>
      <c r="R33" s="647"/>
      <c r="S33" s="640"/>
      <c r="T33" s="640"/>
      <c r="U33" s="643"/>
      <c r="V33" s="643"/>
      <c r="W33" s="643"/>
      <c r="X33" s="643"/>
      <c r="Y33" s="643"/>
      <c r="Z33" s="643"/>
      <c r="AA33" s="643"/>
      <c r="AB33" s="643"/>
      <c r="AC33" s="643"/>
      <c r="AD33" s="643"/>
      <c r="AE33" s="643"/>
      <c r="AF33" s="646"/>
      <c r="AG33" s="646"/>
    </row>
    <row r="34" spans="1:33" ht="19.5" customHeight="1">
      <c r="A34" s="640"/>
      <c r="B34" s="640"/>
      <c r="C34" s="643"/>
      <c r="D34" s="643"/>
      <c r="E34" s="643"/>
      <c r="F34" s="643"/>
      <c r="G34" s="643"/>
      <c r="H34" s="643"/>
      <c r="I34" s="643"/>
      <c r="J34" s="643"/>
      <c r="K34" s="643"/>
      <c r="L34" s="643"/>
      <c r="M34" s="643"/>
      <c r="N34" s="643"/>
      <c r="O34" s="643"/>
      <c r="P34" s="643"/>
      <c r="Q34" s="647"/>
      <c r="R34" s="647"/>
      <c r="S34" s="640"/>
      <c r="T34" s="640"/>
      <c r="U34" s="643"/>
      <c r="V34" s="643"/>
      <c r="W34" s="643"/>
      <c r="X34" s="643"/>
      <c r="Y34" s="643"/>
      <c r="Z34" s="643"/>
      <c r="AA34" s="643"/>
      <c r="AB34" s="643"/>
      <c r="AC34" s="643"/>
      <c r="AD34" s="643"/>
      <c r="AE34" s="643"/>
      <c r="AF34" s="646"/>
      <c r="AG34" s="646"/>
    </row>
    <row r="35" spans="1:33" ht="19.5" customHeight="1">
      <c r="A35" s="640"/>
      <c r="B35" s="640"/>
      <c r="C35" s="643"/>
      <c r="D35" s="643"/>
      <c r="E35" s="643"/>
      <c r="F35" s="643"/>
      <c r="G35" s="643"/>
      <c r="H35" s="643"/>
      <c r="I35" s="643"/>
      <c r="J35" s="643"/>
      <c r="K35" s="643"/>
      <c r="L35" s="643"/>
      <c r="M35" s="643"/>
      <c r="N35" s="643"/>
      <c r="O35" s="643"/>
      <c r="P35" s="643"/>
      <c r="Q35" s="647"/>
      <c r="R35" s="647"/>
      <c r="S35" s="640"/>
      <c r="T35" s="640"/>
      <c r="U35" s="643"/>
      <c r="V35" s="643"/>
      <c r="W35" s="643"/>
      <c r="X35" s="643"/>
      <c r="Y35" s="643"/>
      <c r="Z35" s="643"/>
      <c r="AA35" s="643"/>
      <c r="AB35" s="643"/>
      <c r="AC35" s="643"/>
      <c r="AD35" s="643"/>
      <c r="AE35" s="643"/>
      <c r="AF35" s="646"/>
      <c r="AG35" s="646"/>
    </row>
    <row r="36" spans="1:33" ht="19.5" customHeight="1">
      <c r="A36" s="640"/>
      <c r="B36" s="640"/>
      <c r="C36" s="643"/>
      <c r="D36" s="643"/>
      <c r="E36" s="643"/>
      <c r="F36" s="643"/>
      <c r="G36" s="643"/>
      <c r="H36" s="643"/>
      <c r="I36" s="643"/>
      <c r="J36" s="643"/>
      <c r="K36" s="643"/>
      <c r="L36" s="643"/>
      <c r="M36" s="643"/>
      <c r="N36" s="643"/>
      <c r="O36" s="643"/>
      <c r="P36" s="643"/>
      <c r="Q36" s="647"/>
      <c r="R36" s="647"/>
      <c r="S36" s="640"/>
      <c r="T36" s="640"/>
      <c r="U36" s="643"/>
      <c r="V36" s="643"/>
      <c r="W36" s="643"/>
      <c r="X36" s="643"/>
      <c r="Y36" s="643"/>
      <c r="Z36" s="643"/>
      <c r="AA36" s="643"/>
      <c r="AB36" s="643"/>
      <c r="AC36" s="643"/>
      <c r="AD36" s="643"/>
      <c r="AE36" s="643"/>
      <c r="AF36" s="646"/>
      <c r="AG36" s="646"/>
    </row>
    <row r="37" spans="1:33" ht="15.75">
      <c r="C37" s="336"/>
      <c r="D37" s="336"/>
      <c r="E37" s="336"/>
      <c r="F37" s="336"/>
      <c r="G37" s="336"/>
      <c r="H37" s="336"/>
      <c r="I37" s="336"/>
      <c r="J37" s="336"/>
      <c r="K37" s="336"/>
      <c r="L37" s="336"/>
      <c r="M37" s="336"/>
      <c r="N37" s="336"/>
      <c r="O37" s="336"/>
      <c r="P37" s="336"/>
      <c r="Q37" s="111"/>
      <c r="R37" s="111"/>
      <c r="AF37" s="408"/>
      <c r="AG37" s="408"/>
    </row>
    <row r="38" spans="1:33" ht="15.75">
      <c r="Q38" s="111"/>
      <c r="R38" s="111"/>
      <c r="AF38" s="408"/>
      <c r="AG38" s="408"/>
    </row>
    <row r="39" spans="1:33" ht="15.75">
      <c r="Q39" s="111"/>
      <c r="R39" s="111"/>
      <c r="AF39" s="408"/>
      <c r="AG39" s="408"/>
    </row>
    <row r="40" spans="1:33" ht="15.75">
      <c r="Q40" s="111"/>
      <c r="R40" s="111"/>
      <c r="AF40" s="408"/>
      <c r="AG40" s="408"/>
    </row>
    <row r="41" spans="1:33" ht="15.75">
      <c r="Q41" s="111"/>
      <c r="R41" s="111"/>
      <c r="AF41" s="408"/>
      <c r="AG41" s="408"/>
    </row>
    <row r="42" spans="1:33" ht="15.75">
      <c r="Q42" s="111"/>
      <c r="R42" s="111"/>
      <c r="AF42" s="408"/>
      <c r="AG42" s="408"/>
    </row>
    <row r="43" spans="1:33" ht="15.75">
      <c r="AF43" s="408"/>
      <c r="AG43" s="408"/>
    </row>
    <row r="44" spans="1:33" ht="15.75">
      <c r="AF44" s="408"/>
      <c r="AG44" s="408"/>
    </row>
    <row r="45" spans="1:33" ht="15.75">
      <c r="AF45" s="408"/>
      <c r="AG45" s="408"/>
    </row>
    <row r="46" spans="1:33" ht="15.75">
      <c r="AF46" s="408"/>
      <c r="AG46" s="408"/>
    </row>
    <row r="47" spans="1:33" ht="15.75">
      <c r="AF47" s="408"/>
      <c r="AG47" s="408"/>
    </row>
    <row r="48" spans="1:33" ht="15.75">
      <c r="AF48" s="408"/>
      <c r="AG48" s="408"/>
    </row>
    <row r="49" spans="32:33" ht="15.75">
      <c r="AF49" s="408"/>
      <c r="AG49" s="408"/>
    </row>
    <row r="50" spans="32:33" ht="15.75">
      <c r="AF50" s="408"/>
      <c r="AG50" s="408"/>
    </row>
    <row r="51" spans="32:33" ht="15.75">
      <c r="AF51" s="408"/>
      <c r="AG51" s="408"/>
    </row>
    <row r="52" spans="32:33" ht="15.75">
      <c r="AF52" s="408"/>
      <c r="AG52" s="408"/>
    </row>
    <row r="53" spans="32:33" ht="15.75">
      <c r="AF53" s="408"/>
      <c r="AG53" s="408"/>
    </row>
    <row r="54" spans="32:33" ht="15.75">
      <c r="AF54" s="408"/>
      <c r="AG54" s="408"/>
    </row>
    <row r="55" spans="32:33" ht="15.75">
      <c r="AF55" s="408"/>
      <c r="AG55" s="408"/>
    </row>
    <row r="56" spans="32:33" ht="15.75">
      <c r="AF56" s="408"/>
      <c r="AG56" s="408"/>
    </row>
    <row r="121" spans="3:15">
      <c r="C121" s="142"/>
      <c r="D121" s="142"/>
      <c r="E121" s="142"/>
      <c r="F121" s="142"/>
      <c r="G121" s="142"/>
      <c r="H121" s="142"/>
      <c r="I121" s="142"/>
      <c r="J121" s="142"/>
      <c r="K121" s="142"/>
      <c r="L121" s="142"/>
      <c r="M121" s="142"/>
      <c r="N121" s="142"/>
      <c r="O121" s="142"/>
    </row>
    <row r="122" spans="3:15">
      <c r="C122" s="142"/>
      <c r="D122" s="142"/>
      <c r="E122" s="142"/>
      <c r="F122" s="142"/>
      <c r="G122" s="142"/>
      <c r="H122" s="142"/>
      <c r="I122" s="142"/>
      <c r="J122" s="142"/>
      <c r="K122" s="142"/>
      <c r="L122" s="142"/>
      <c r="M122" s="142"/>
      <c r="N122" s="142"/>
      <c r="O122" s="142"/>
    </row>
    <row r="123" spans="3:15">
      <c r="C123" s="142"/>
      <c r="D123" s="142"/>
      <c r="E123" s="142"/>
      <c r="F123" s="142"/>
      <c r="G123" s="142"/>
      <c r="H123" s="142"/>
      <c r="I123" s="142"/>
      <c r="J123" s="142"/>
      <c r="K123" s="142"/>
      <c r="L123" s="142"/>
      <c r="M123" s="142"/>
      <c r="N123" s="142"/>
      <c r="O123" s="142"/>
    </row>
    <row r="124" spans="3:15">
      <c r="C124" s="142"/>
      <c r="D124" s="142"/>
      <c r="E124" s="142"/>
      <c r="F124" s="142"/>
      <c r="G124" s="142"/>
      <c r="H124" s="142"/>
      <c r="I124" s="142"/>
      <c r="J124" s="142"/>
      <c r="K124" s="142"/>
      <c r="L124" s="142"/>
      <c r="M124" s="142"/>
      <c r="N124" s="142"/>
      <c r="O124" s="142"/>
    </row>
  </sheetData>
  <protectedRanges>
    <protectedRange sqref="C10:N19 U10:AB19" name="نطاق1"/>
    <protectedRange sqref="C20:N28 U20:AB28" name="نطاق1_1"/>
  </protectedRanges>
  <mergeCells count="98">
    <mergeCell ref="AF9:AG9"/>
    <mergeCell ref="AF10:AG10"/>
    <mergeCell ref="S11:T11"/>
    <mergeCell ref="AF11:AG11"/>
    <mergeCell ref="S19:T19"/>
    <mergeCell ref="S10:T10"/>
    <mergeCell ref="AF27:AG27"/>
    <mergeCell ref="S28:T28"/>
    <mergeCell ref="AF28:AG28"/>
    <mergeCell ref="AF12:AG12"/>
    <mergeCell ref="S13:S18"/>
    <mergeCell ref="AG13:AG18"/>
    <mergeCell ref="AF19:AG19"/>
    <mergeCell ref="AF20:AG20"/>
    <mergeCell ref="S20:T20"/>
    <mergeCell ref="S12:T12"/>
    <mergeCell ref="AE4:AG4"/>
    <mergeCell ref="S29:T29"/>
    <mergeCell ref="AF29:AG29"/>
    <mergeCell ref="AF21:AG21"/>
    <mergeCell ref="AF22:AG22"/>
    <mergeCell ref="AF23:AG23"/>
    <mergeCell ref="AF24:AG24"/>
    <mergeCell ref="AF25:AG25"/>
    <mergeCell ref="S27:T27"/>
    <mergeCell ref="S24:T24"/>
    <mergeCell ref="S25:T25"/>
    <mergeCell ref="S26:T26"/>
    <mergeCell ref="S21:T21"/>
    <mergeCell ref="S22:T22"/>
    <mergeCell ref="S23:T23"/>
    <mergeCell ref="AF26:AG26"/>
    <mergeCell ref="AA5:AB5"/>
    <mergeCell ref="AF5:AG8"/>
    <mergeCell ref="U6:V6"/>
    <mergeCell ref="W6:X6"/>
    <mergeCell ref="Y6:Z6"/>
    <mergeCell ref="AC5:AE5"/>
    <mergeCell ref="AC6:AE6"/>
    <mergeCell ref="AA6:AB6"/>
    <mergeCell ref="S4:U4"/>
    <mergeCell ref="S5:T8"/>
    <mergeCell ref="U5:V5"/>
    <mergeCell ref="W5:X5"/>
    <mergeCell ref="Y5:Z5"/>
    <mergeCell ref="A25:B25"/>
    <mergeCell ref="Q25:R25"/>
    <mergeCell ref="A29:B29"/>
    <mergeCell ref="Q29:R29"/>
    <mergeCell ref="A26:B26"/>
    <mergeCell ref="Q26:R26"/>
    <mergeCell ref="A27:B27"/>
    <mergeCell ref="Q27:R27"/>
    <mergeCell ref="A28:B28"/>
    <mergeCell ref="Q28:R28"/>
    <mergeCell ref="A22:B22"/>
    <mergeCell ref="Q22:R22"/>
    <mergeCell ref="A23:B23"/>
    <mergeCell ref="Q23:R23"/>
    <mergeCell ref="A24:B24"/>
    <mergeCell ref="Q24:R24"/>
    <mergeCell ref="A11:B11"/>
    <mergeCell ref="A20:B20"/>
    <mergeCell ref="Q20:R20"/>
    <mergeCell ref="A21:B21"/>
    <mergeCell ref="Q21:R21"/>
    <mergeCell ref="A13:A18"/>
    <mergeCell ref="R13:R18"/>
    <mergeCell ref="A19:B19"/>
    <mergeCell ref="Q19:R19"/>
    <mergeCell ref="A12:B12"/>
    <mergeCell ref="Q12:R12"/>
    <mergeCell ref="I6:J6"/>
    <mergeCell ref="K6:L6"/>
    <mergeCell ref="M6:N6"/>
    <mergeCell ref="O6:P6"/>
    <mergeCell ref="Q11:R11"/>
    <mergeCell ref="A1:R2"/>
    <mergeCell ref="A3:R3"/>
    <mergeCell ref="A4:C4"/>
    <mergeCell ref="Q4:R4"/>
    <mergeCell ref="A5:B8"/>
    <mergeCell ref="C5:D5"/>
    <mergeCell ref="E5:F5"/>
    <mergeCell ref="G5:H5"/>
    <mergeCell ref="I5:J5"/>
    <mergeCell ref="K5:L5"/>
    <mergeCell ref="M5:N5"/>
    <mergeCell ref="O5:P5"/>
    <mergeCell ref="Q5:R8"/>
    <mergeCell ref="C6:D6"/>
    <mergeCell ref="E6:F6"/>
    <mergeCell ref="G6:H6"/>
    <mergeCell ref="A9:B9"/>
    <mergeCell ref="S9:T9"/>
    <mergeCell ref="Q9:R9"/>
    <mergeCell ref="A10:B10"/>
    <mergeCell ref="Q10:R10"/>
  </mergeCells>
  <printOptions horizontalCentered="1"/>
  <pageMargins left="1" right="1" top="1" bottom="1" header="1" footer="1"/>
  <pageSetup paperSize="9" scale="80" firstPageNumber="34" orientation="landscape" useFirstPageNumber="1"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theme="9" tint="-0.499984740745262"/>
  </sheetPr>
  <dimension ref="A1:AB123"/>
  <sheetViews>
    <sheetView rightToLeft="1" view="pageBreakPreview" zoomScale="75" zoomScaleNormal="75" zoomScaleSheetLayoutView="75" workbookViewId="0">
      <selection activeCell="X16" sqref="X16"/>
    </sheetView>
  </sheetViews>
  <sheetFormatPr defaultRowHeight="12.75"/>
  <cols>
    <col min="1" max="1" width="12" style="82" customWidth="1"/>
    <col min="2" max="13" width="7.7109375" style="82" customWidth="1"/>
    <col min="14" max="16" width="9.7109375" style="82" customWidth="1"/>
    <col min="17" max="17" width="16.85546875" style="82" customWidth="1"/>
    <col min="18" max="18" width="9.28515625" style="82" bestFit="1" customWidth="1"/>
    <col min="19" max="16384" width="9.140625" style="82"/>
  </cols>
  <sheetData>
    <row r="1" spans="1:28" ht="24" customHeight="1">
      <c r="A1" s="1205" t="s">
        <v>1260</v>
      </c>
      <c r="B1" s="1205"/>
      <c r="C1" s="1205"/>
      <c r="D1" s="1205"/>
      <c r="E1" s="1205"/>
      <c r="F1" s="1205"/>
      <c r="G1" s="1205"/>
      <c r="H1" s="1205"/>
      <c r="I1" s="1205"/>
      <c r="J1" s="1205"/>
      <c r="K1" s="1205"/>
      <c r="L1" s="1205"/>
      <c r="M1" s="1205"/>
      <c r="N1" s="1205"/>
      <c r="O1" s="1205"/>
      <c r="P1" s="1205"/>
      <c r="Q1" s="1205"/>
      <c r="R1" s="81"/>
      <c r="S1" s="81"/>
      <c r="T1" s="81"/>
      <c r="U1" s="81"/>
      <c r="V1" s="81"/>
      <c r="W1" s="81"/>
      <c r="X1" s="81"/>
      <c r="Y1" s="81"/>
      <c r="Z1" s="81"/>
      <c r="AA1" s="81"/>
      <c r="AB1" s="81"/>
    </row>
    <row r="2" spans="1:28" ht="24" customHeight="1">
      <c r="A2" s="1193" t="s">
        <v>767</v>
      </c>
      <c r="B2" s="1193"/>
      <c r="C2" s="1193"/>
      <c r="D2" s="1193"/>
      <c r="E2" s="1193"/>
      <c r="F2" s="1193"/>
      <c r="G2" s="1193"/>
      <c r="H2" s="1193"/>
      <c r="I2" s="1193"/>
      <c r="J2" s="1193"/>
      <c r="K2" s="1193"/>
      <c r="L2" s="1193"/>
      <c r="M2" s="1193"/>
      <c r="N2" s="1193"/>
      <c r="O2" s="1193"/>
      <c r="P2" s="1193"/>
      <c r="Q2" s="1193"/>
      <c r="R2" s="81"/>
      <c r="S2" s="81"/>
      <c r="T2" s="81"/>
      <c r="U2" s="81"/>
      <c r="V2" s="81"/>
      <c r="W2" s="81"/>
      <c r="X2" s="81"/>
      <c r="Y2" s="81"/>
      <c r="Z2" s="81"/>
      <c r="AA2" s="81"/>
      <c r="AB2" s="81"/>
    </row>
    <row r="3" spans="1:28" s="121" customFormat="1" ht="24" customHeight="1" thickBot="1">
      <c r="A3" s="110" t="s">
        <v>1053</v>
      </c>
      <c r="B3" s="158"/>
      <c r="C3" s="200"/>
      <c r="D3" s="200"/>
      <c r="E3" s="200"/>
      <c r="F3" s="200"/>
      <c r="G3" s="200"/>
      <c r="H3" s="200"/>
      <c r="I3" s="200"/>
      <c r="J3" s="200"/>
      <c r="K3" s="200"/>
      <c r="L3" s="200"/>
      <c r="M3" s="200"/>
      <c r="N3" s="200"/>
      <c r="O3" s="200"/>
      <c r="P3" s="1154" t="s">
        <v>781</v>
      </c>
      <c r="Q3" s="1154"/>
      <c r="R3" s="192"/>
      <c r="S3" s="192"/>
      <c r="T3" s="192"/>
      <c r="U3" s="192"/>
      <c r="V3" s="192"/>
      <c r="W3" s="192"/>
      <c r="X3" s="192"/>
      <c r="Y3" s="192"/>
      <c r="Z3" s="192"/>
      <c r="AA3" s="192"/>
      <c r="AB3" s="192"/>
    </row>
    <row r="4" spans="1:28" ht="26.25" customHeight="1" thickTop="1">
      <c r="A4" s="1140" t="s">
        <v>25</v>
      </c>
      <c r="B4" s="1140" t="s">
        <v>26</v>
      </c>
      <c r="C4" s="1140"/>
      <c r="D4" s="1140" t="s">
        <v>27</v>
      </c>
      <c r="E4" s="1140"/>
      <c r="F4" s="1140" t="s">
        <v>28</v>
      </c>
      <c r="G4" s="1140"/>
      <c r="H4" s="1140" t="s">
        <v>29</v>
      </c>
      <c r="I4" s="1140"/>
      <c r="J4" s="1140" t="s">
        <v>30</v>
      </c>
      <c r="K4" s="1140"/>
      <c r="L4" s="1140" t="s">
        <v>31</v>
      </c>
      <c r="M4" s="1140"/>
      <c r="N4" s="1140" t="s">
        <v>1335</v>
      </c>
      <c r="O4" s="1140"/>
      <c r="P4" s="1140"/>
      <c r="Q4" s="1164" t="s">
        <v>210</v>
      </c>
    </row>
    <row r="5" spans="1:28" ht="26.25" customHeight="1">
      <c r="A5" s="1141"/>
      <c r="B5" s="1165" t="s">
        <v>240</v>
      </c>
      <c r="C5" s="1165"/>
      <c r="D5" s="1165" t="s">
        <v>234</v>
      </c>
      <c r="E5" s="1165"/>
      <c r="F5" s="1165" t="s">
        <v>241</v>
      </c>
      <c r="G5" s="1165"/>
      <c r="H5" s="1165" t="s">
        <v>236</v>
      </c>
      <c r="I5" s="1165"/>
      <c r="J5" s="1165" t="s">
        <v>242</v>
      </c>
      <c r="K5" s="1165"/>
      <c r="L5" s="1165" t="s">
        <v>239</v>
      </c>
      <c r="M5" s="1165"/>
      <c r="N5" s="1165" t="s">
        <v>169</v>
      </c>
      <c r="O5" s="1165"/>
      <c r="P5" s="1165"/>
      <c r="Q5" s="1165"/>
    </row>
    <row r="6" spans="1:28" ht="26.25" customHeight="1">
      <c r="A6" s="1141"/>
      <c r="B6" s="1023" t="s">
        <v>33</v>
      </c>
      <c r="C6" s="1023" t="s">
        <v>34</v>
      </c>
      <c r="D6" s="1023" t="s">
        <v>33</v>
      </c>
      <c r="E6" s="1023" t="s">
        <v>34</v>
      </c>
      <c r="F6" s="1023" t="s">
        <v>33</v>
      </c>
      <c r="G6" s="1023" t="s">
        <v>34</v>
      </c>
      <c r="H6" s="1023" t="s">
        <v>33</v>
      </c>
      <c r="I6" s="1023" t="s">
        <v>34</v>
      </c>
      <c r="J6" s="1023" t="s">
        <v>33</v>
      </c>
      <c r="K6" s="1023" t="s">
        <v>34</v>
      </c>
      <c r="L6" s="1023" t="s">
        <v>33</v>
      </c>
      <c r="M6" s="1023" t="s">
        <v>34</v>
      </c>
      <c r="N6" s="1023" t="s">
        <v>33</v>
      </c>
      <c r="O6" s="1023" t="s">
        <v>34</v>
      </c>
      <c r="P6" s="1023" t="s">
        <v>35</v>
      </c>
      <c r="Q6" s="1165"/>
    </row>
    <row r="7" spans="1:28" ht="26.25" customHeight="1" thickBot="1">
      <c r="A7" s="1141"/>
      <c r="B7" s="1024" t="s">
        <v>173</v>
      </c>
      <c r="C7" s="1025" t="s">
        <v>172</v>
      </c>
      <c r="D7" s="1024" t="s">
        <v>173</v>
      </c>
      <c r="E7" s="1025" t="s">
        <v>172</v>
      </c>
      <c r="F7" s="1024" t="s">
        <v>173</v>
      </c>
      <c r="G7" s="1025" t="s">
        <v>172</v>
      </c>
      <c r="H7" s="1024" t="s">
        <v>173</v>
      </c>
      <c r="I7" s="1025" t="s">
        <v>172</v>
      </c>
      <c r="J7" s="1024" t="s">
        <v>173</v>
      </c>
      <c r="K7" s="1025" t="s">
        <v>172</v>
      </c>
      <c r="L7" s="1024" t="s">
        <v>173</v>
      </c>
      <c r="M7" s="1025" t="s">
        <v>172</v>
      </c>
      <c r="N7" s="1024" t="s">
        <v>173</v>
      </c>
      <c r="O7" s="1025" t="s">
        <v>172</v>
      </c>
      <c r="P7" s="1030" t="s">
        <v>169</v>
      </c>
      <c r="Q7" s="1165"/>
    </row>
    <row r="8" spans="1:28" ht="26.25" customHeight="1">
      <c r="A8" s="242" t="s">
        <v>121</v>
      </c>
      <c r="B8" s="329">
        <v>170</v>
      </c>
      <c r="C8" s="329">
        <v>137</v>
      </c>
      <c r="D8" s="329">
        <v>0</v>
      </c>
      <c r="E8" s="329">
        <v>0</v>
      </c>
      <c r="F8" s="329">
        <v>0</v>
      </c>
      <c r="G8" s="329">
        <v>0</v>
      </c>
      <c r="H8" s="329">
        <v>0</v>
      </c>
      <c r="I8" s="329">
        <v>0</v>
      </c>
      <c r="J8" s="329">
        <v>0</v>
      </c>
      <c r="K8" s="329">
        <v>0</v>
      </c>
      <c r="L8" s="329">
        <v>0</v>
      </c>
      <c r="M8" s="329">
        <v>0</v>
      </c>
      <c r="N8" s="329">
        <f>SUM(B8,D8,F8,H8,J8,L8)</f>
        <v>170</v>
      </c>
      <c r="O8" s="329">
        <f>SUM(C8,E8,G8,I8,K8,M8)</f>
        <v>137</v>
      </c>
      <c r="P8" s="329">
        <f>SUM(N8:O8)</f>
        <v>307</v>
      </c>
      <c r="Q8" s="464" t="s">
        <v>211</v>
      </c>
    </row>
    <row r="9" spans="1:28" ht="26.25" customHeight="1">
      <c r="A9" s="75" t="s">
        <v>122</v>
      </c>
      <c r="B9" s="1027">
        <v>1077</v>
      </c>
      <c r="C9" s="1027">
        <v>873</v>
      </c>
      <c r="D9" s="1027">
        <v>0</v>
      </c>
      <c r="E9" s="1027">
        <v>0</v>
      </c>
      <c r="F9" s="1027">
        <v>0</v>
      </c>
      <c r="G9" s="1027">
        <v>0</v>
      </c>
      <c r="H9" s="1027">
        <v>0</v>
      </c>
      <c r="I9" s="1027">
        <v>0</v>
      </c>
      <c r="J9" s="1027">
        <v>0</v>
      </c>
      <c r="K9" s="1027">
        <v>0</v>
      </c>
      <c r="L9" s="1027">
        <v>0</v>
      </c>
      <c r="M9" s="1027">
        <v>0</v>
      </c>
      <c r="N9" s="1027">
        <f t="shared" ref="N9:N18" si="0">SUM(B9,D9,F9,H9,J9,L9)</f>
        <v>1077</v>
      </c>
      <c r="O9" s="1027">
        <f t="shared" ref="O9:O18" si="1">SUM(C9,E9,G9,I9,K9,M9)</f>
        <v>873</v>
      </c>
      <c r="P9" s="1027">
        <f t="shared" ref="P9:P18" si="2">SUM(N9:O9)</f>
        <v>1950</v>
      </c>
      <c r="Q9" s="404" t="s">
        <v>342</v>
      </c>
    </row>
    <row r="10" spans="1:28" ht="26.25" customHeight="1">
      <c r="A10" s="75" t="s">
        <v>123</v>
      </c>
      <c r="B10" s="1027">
        <v>799</v>
      </c>
      <c r="C10" s="1027">
        <v>797</v>
      </c>
      <c r="D10" s="1027">
        <v>890</v>
      </c>
      <c r="E10" s="1027">
        <v>689</v>
      </c>
      <c r="F10" s="1027">
        <v>0</v>
      </c>
      <c r="G10" s="1027">
        <v>0</v>
      </c>
      <c r="H10" s="1027">
        <v>0</v>
      </c>
      <c r="I10" s="1027">
        <v>0</v>
      </c>
      <c r="J10" s="1027">
        <v>0</v>
      </c>
      <c r="K10" s="1027">
        <v>0</v>
      </c>
      <c r="L10" s="1027">
        <v>0</v>
      </c>
      <c r="M10" s="1027">
        <v>0</v>
      </c>
      <c r="N10" s="1027">
        <f t="shared" si="0"/>
        <v>1689</v>
      </c>
      <c r="O10" s="1027">
        <f t="shared" si="1"/>
        <v>1486</v>
      </c>
      <c r="P10" s="1027">
        <f t="shared" si="2"/>
        <v>3175</v>
      </c>
      <c r="Q10" s="404" t="s">
        <v>343</v>
      </c>
    </row>
    <row r="11" spans="1:28" ht="26.25" customHeight="1">
      <c r="A11" s="75" t="s">
        <v>124</v>
      </c>
      <c r="B11" s="1027">
        <v>303</v>
      </c>
      <c r="C11" s="1027">
        <v>230</v>
      </c>
      <c r="D11" s="1027">
        <v>651</v>
      </c>
      <c r="E11" s="1027">
        <v>752</v>
      </c>
      <c r="F11" s="1027">
        <v>937</v>
      </c>
      <c r="G11" s="1027">
        <v>790</v>
      </c>
      <c r="H11" s="1027">
        <v>0</v>
      </c>
      <c r="I11" s="1027">
        <v>0</v>
      </c>
      <c r="J11" s="1027">
        <v>0</v>
      </c>
      <c r="K11" s="1027">
        <v>0</v>
      </c>
      <c r="L11" s="1027">
        <v>0</v>
      </c>
      <c r="M11" s="1027">
        <v>0</v>
      </c>
      <c r="N11" s="1027">
        <f t="shared" si="0"/>
        <v>1891</v>
      </c>
      <c r="O11" s="1027">
        <f t="shared" si="1"/>
        <v>1772</v>
      </c>
      <c r="P11" s="1027">
        <f t="shared" si="2"/>
        <v>3663</v>
      </c>
      <c r="Q11" s="404" t="s">
        <v>212</v>
      </c>
    </row>
    <row r="12" spans="1:28" ht="26.25" customHeight="1">
      <c r="A12" s="75" t="s">
        <v>125</v>
      </c>
      <c r="B12" s="1027">
        <v>141</v>
      </c>
      <c r="C12" s="1027">
        <v>106</v>
      </c>
      <c r="D12" s="1027">
        <v>363</v>
      </c>
      <c r="E12" s="1027">
        <v>270</v>
      </c>
      <c r="F12" s="1027">
        <v>519</v>
      </c>
      <c r="G12" s="1027">
        <v>473</v>
      </c>
      <c r="H12" s="1027">
        <v>575</v>
      </c>
      <c r="I12" s="1027">
        <v>420</v>
      </c>
      <c r="J12" s="1027">
        <v>0</v>
      </c>
      <c r="K12" s="1027">
        <v>0</v>
      </c>
      <c r="L12" s="1027">
        <v>0</v>
      </c>
      <c r="M12" s="1027">
        <v>0</v>
      </c>
      <c r="N12" s="1027">
        <f t="shared" si="0"/>
        <v>1598</v>
      </c>
      <c r="O12" s="1027">
        <f t="shared" si="1"/>
        <v>1269</v>
      </c>
      <c r="P12" s="1027">
        <f t="shared" si="2"/>
        <v>2867</v>
      </c>
      <c r="Q12" s="404" t="s">
        <v>213</v>
      </c>
    </row>
    <row r="13" spans="1:28" ht="26.25" customHeight="1">
      <c r="A13" s="75" t="s">
        <v>126</v>
      </c>
      <c r="B13" s="1027">
        <v>54</v>
      </c>
      <c r="C13" s="1027">
        <v>49</v>
      </c>
      <c r="D13" s="1027">
        <v>168</v>
      </c>
      <c r="E13" s="1027">
        <v>110</v>
      </c>
      <c r="F13" s="1027">
        <v>456</v>
      </c>
      <c r="G13" s="1027">
        <v>254</v>
      </c>
      <c r="H13" s="1027">
        <v>428</v>
      </c>
      <c r="I13" s="1027">
        <v>419</v>
      </c>
      <c r="J13" s="1027">
        <v>124</v>
      </c>
      <c r="K13" s="1027">
        <v>109</v>
      </c>
      <c r="L13" s="1027">
        <v>0</v>
      </c>
      <c r="M13" s="1027">
        <v>0</v>
      </c>
      <c r="N13" s="1027">
        <f t="shared" si="0"/>
        <v>1230</v>
      </c>
      <c r="O13" s="1027">
        <f t="shared" si="1"/>
        <v>941</v>
      </c>
      <c r="P13" s="1027">
        <f t="shared" si="2"/>
        <v>2171</v>
      </c>
      <c r="Q13" s="404" t="s">
        <v>214</v>
      </c>
    </row>
    <row r="14" spans="1:28" ht="26.25" customHeight="1">
      <c r="A14" s="75" t="s">
        <v>36</v>
      </c>
      <c r="B14" s="1027">
        <v>0</v>
      </c>
      <c r="C14" s="1027">
        <v>0</v>
      </c>
      <c r="D14" s="1027">
        <v>46</v>
      </c>
      <c r="E14" s="1027">
        <v>61</v>
      </c>
      <c r="F14" s="1027">
        <v>195</v>
      </c>
      <c r="G14" s="1027">
        <v>115</v>
      </c>
      <c r="H14" s="1027">
        <v>293</v>
      </c>
      <c r="I14" s="1027">
        <v>218</v>
      </c>
      <c r="J14" s="1027">
        <v>12</v>
      </c>
      <c r="K14" s="1027">
        <v>19</v>
      </c>
      <c r="L14" s="1027">
        <v>27</v>
      </c>
      <c r="M14" s="1027">
        <v>6</v>
      </c>
      <c r="N14" s="1027">
        <f t="shared" si="0"/>
        <v>573</v>
      </c>
      <c r="O14" s="1027">
        <f t="shared" si="1"/>
        <v>419</v>
      </c>
      <c r="P14" s="1027">
        <f t="shared" si="2"/>
        <v>992</v>
      </c>
      <c r="Q14" s="404" t="s">
        <v>344</v>
      </c>
    </row>
    <row r="15" spans="1:28" ht="26.25" customHeight="1">
      <c r="A15" s="75" t="s">
        <v>37</v>
      </c>
      <c r="B15" s="1027">
        <v>0</v>
      </c>
      <c r="C15" s="1027">
        <v>0</v>
      </c>
      <c r="D15" s="1027">
        <v>0</v>
      </c>
      <c r="E15" s="1027">
        <v>0</v>
      </c>
      <c r="F15" s="1027">
        <v>73</v>
      </c>
      <c r="G15" s="1027">
        <v>45</v>
      </c>
      <c r="H15" s="1027">
        <v>140</v>
      </c>
      <c r="I15" s="1027">
        <v>108</v>
      </c>
      <c r="J15" s="1027">
        <v>5</v>
      </c>
      <c r="K15" s="1027">
        <v>2</v>
      </c>
      <c r="L15" s="1027">
        <v>3</v>
      </c>
      <c r="M15" s="1027">
        <v>5</v>
      </c>
      <c r="N15" s="1027">
        <f t="shared" si="0"/>
        <v>221</v>
      </c>
      <c r="O15" s="1027">
        <f t="shared" si="1"/>
        <v>160</v>
      </c>
      <c r="P15" s="1027">
        <f t="shared" si="2"/>
        <v>381</v>
      </c>
      <c r="Q15" s="404" t="s">
        <v>345</v>
      </c>
    </row>
    <row r="16" spans="1:28" ht="26.25" customHeight="1">
      <c r="A16" s="75" t="s">
        <v>38</v>
      </c>
      <c r="B16" s="1027">
        <v>0</v>
      </c>
      <c r="C16" s="1027">
        <v>0</v>
      </c>
      <c r="D16" s="1027">
        <v>0</v>
      </c>
      <c r="E16" s="1027">
        <v>0</v>
      </c>
      <c r="F16" s="1027">
        <v>0</v>
      </c>
      <c r="G16" s="1027">
        <v>0</v>
      </c>
      <c r="H16" s="1027">
        <v>60</v>
      </c>
      <c r="I16" s="1027">
        <v>42</v>
      </c>
      <c r="J16" s="1027">
        <v>1</v>
      </c>
      <c r="K16" s="1027">
        <v>9</v>
      </c>
      <c r="L16" s="1027">
        <v>12</v>
      </c>
      <c r="M16" s="1027">
        <v>35</v>
      </c>
      <c r="N16" s="1027">
        <f t="shared" si="0"/>
        <v>73</v>
      </c>
      <c r="O16" s="1027">
        <f t="shared" si="1"/>
        <v>86</v>
      </c>
      <c r="P16" s="1027">
        <f t="shared" si="2"/>
        <v>159</v>
      </c>
      <c r="Q16" s="404" t="s">
        <v>346</v>
      </c>
    </row>
    <row r="17" spans="1:19" ht="26.25" customHeight="1">
      <c r="A17" s="75" t="s">
        <v>39</v>
      </c>
      <c r="B17" s="1027">
        <v>0</v>
      </c>
      <c r="C17" s="1027">
        <v>0</v>
      </c>
      <c r="D17" s="1027">
        <v>0</v>
      </c>
      <c r="E17" s="1027">
        <v>0</v>
      </c>
      <c r="F17" s="1027">
        <v>0</v>
      </c>
      <c r="G17" s="1027">
        <v>0</v>
      </c>
      <c r="H17" s="1027">
        <v>0</v>
      </c>
      <c r="I17" s="1027">
        <v>0</v>
      </c>
      <c r="J17" s="1027">
        <v>0</v>
      </c>
      <c r="K17" s="1027">
        <v>3</v>
      </c>
      <c r="L17" s="1027">
        <v>11</v>
      </c>
      <c r="M17" s="1027">
        <v>25</v>
      </c>
      <c r="N17" s="1027">
        <f t="shared" si="0"/>
        <v>11</v>
      </c>
      <c r="O17" s="1027">
        <f t="shared" si="1"/>
        <v>28</v>
      </c>
      <c r="P17" s="1027">
        <f t="shared" si="2"/>
        <v>39</v>
      </c>
      <c r="Q17" s="404" t="s">
        <v>347</v>
      </c>
    </row>
    <row r="18" spans="1:19" ht="26.25" customHeight="1" thickBot="1">
      <c r="A18" s="243" t="s">
        <v>348</v>
      </c>
      <c r="B18" s="1026">
        <v>0</v>
      </c>
      <c r="C18" s="1026">
        <v>0</v>
      </c>
      <c r="D18" s="1026">
        <v>0</v>
      </c>
      <c r="E18" s="1026">
        <v>0</v>
      </c>
      <c r="F18" s="1026">
        <v>0</v>
      </c>
      <c r="G18" s="1026">
        <v>0</v>
      </c>
      <c r="H18" s="1026">
        <v>0</v>
      </c>
      <c r="I18" s="1026">
        <v>0</v>
      </c>
      <c r="J18" s="1026">
        <v>0</v>
      </c>
      <c r="K18" s="1026"/>
      <c r="L18" s="1026">
        <v>0</v>
      </c>
      <c r="M18" s="1026">
        <v>3</v>
      </c>
      <c r="N18" s="1026">
        <f t="shared" si="0"/>
        <v>0</v>
      </c>
      <c r="O18" s="1026">
        <f t="shared" si="1"/>
        <v>3</v>
      </c>
      <c r="P18" s="1026">
        <f t="shared" si="2"/>
        <v>3</v>
      </c>
      <c r="Q18" s="507" t="s">
        <v>198</v>
      </c>
      <c r="R18" s="156"/>
      <c r="S18" s="156"/>
    </row>
    <row r="19" spans="1:19" ht="26.25" customHeight="1" thickBot="1">
      <c r="A19" s="449" t="s">
        <v>32</v>
      </c>
      <c r="B19" s="1028">
        <f>SUM(B8:B18)</f>
        <v>2544</v>
      </c>
      <c r="C19" s="1028">
        <f t="shared" ref="C19:P19" si="3">SUM(C8:C18)</f>
        <v>2192</v>
      </c>
      <c r="D19" s="1028">
        <f t="shared" si="3"/>
        <v>2118</v>
      </c>
      <c r="E19" s="1028">
        <f t="shared" si="3"/>
        <v>1882</v>
      </c>
      <c r="F19" s="1028">
        <f t="shared" si="3"/>
        <v>2180</v>
      </c>
      <c r="G19" s="1028">
        <f t="shared" si="3"/>
        <v>1677</v>
      </c>
      <c r="H19" s="1028">
        <f t="shared" si="3"/>
        <v>1496</v>
      </c>
      <c r="I19" s="1028">
        <f t="shared" si="3"/>
        <v>1207</v>
      </c>
      <c r="J19" s="1028">
        <f t="shared" si="3"/>
        <v>142</v>
      </c>
      <c r="K19" s="1028">
        <f t="shared" si="3"/>
        <v>142</v>
      </c>
      <c r="L19" s="1028">
        <f t="shared" si="3"/>
        <v>53</v>
      </c>
      <c r="M19" s="1028">
        <f t="shared" si="3"/>
        <v>74</v>
      </c>
      <c r="N19" s="1028">
        <f t="shared" si="3"/>
        <v>8533</v>
      </c>
      <c r="O19" s="1028">
        <f t="shared" si="3"/>
        <v>7174</v>
      </c>
      <c r="P19" s="1028">
        <f t="shared" si="3"/>
        <v>15707</v>
      </c>
      <c r="Q19" s="455" t="s">
        <v>169</v>
      </c>
    </row>
    <row r="20" spans="1:19" ht="13.5" thickTop="1">
      <c r="Q20" s="332"/>
    </row>
    <row r="21" spans="1:19">
      <c r="Q21" s="332"/>
    </row>
    <row r="22" spans="1:19">
      <c r="Q22" s="332"/>
    </row>
    <row r="23" spans="1:19">
      <c r="Q23" s="332"/>
    </row>
    <row r="28" spans="1:19">
      <c r="H28" s="82" t="s">
        <v>305</v>
      </c>
      <c r="S28" s="82" t="s">
        <v>305</v>
      </c>
    </row>
    <row r="120" spans="3:15">
      <c r="C120" s="142"/>
      <c r="D120" s="142"/>
      <c r="E120" s="142"/>
      <c r="F120" s="142"/>
      <c r="G120" s="142"/>
      <c r="H120" s="142"/>
      <c r="I120" s="142"/>
      <c r="J120" s="142"/>
      <c r="K120" s="142"/>
      <c r="L120" s="142"/>
      <c r="M120" s="142"/>
      <c r="N120" s="142"/>
      <c r="O120" s="142"/>
    </row>
    <row r="121" spans="3:15">
      <c r="C121" s="142"/>
      <c r="D121" s="142"/>
      <c r="E121" s="142"/>
      <c r="F121" s="142"/>
      <c r="G121" s="142"/>
      <c r="H121" s="142"/>
      <c r="I121" s="142"/>
      <c r="J121" s="142"/>
      <c r="K121" s="142"/>
      <c r="L121" s="142"/>
      <c r="M121" s="142"/>
      <c r="N121" s="142"/>
      <c r="O121" s="142"/>
    </row>
    <row r="122" spans="3:15">
      <c r="C122" s="142"/>
      <c r="D122" s="142"/>
      <c r="E122" s="142"/>
      <c r="F122" s="142"/>
      <c r="G122" s="142"/>
      <c r="H122" s="142"/>
      <c r="I122" s="142"/>
      <c r="J122" s="142"/>
      <c r="K122" s="142"/>
      <c r="L122" s="142"/>
      <c r="M122" s="142"/>
      <c r="N122" s="142"/>
      <c r="O122" s="142"/>
    </row>
    <row r="123" spans="3:15">
      <c r="C123" s="142"/>
      <c r="D123" s="142"/>
      <c r="E123" s="142"/>
      <c r="F123" s="142"/>
      <c r="G123" s="142"/>
      <c r="H123" s="142"/>
      <c r="I123" s="142"/>
      <c r="J123" s="142"/>
      <c r="K123" s="142"/>
      <c r="L123" s="142"/>
      <c r="M123" s="142"/>
      <c r="N123" s="142"/>
      <c r="O123" s="142"/>
    </row>
  </sheetData>
  <mergeCells count="19">
    <mergeCell ref="D5:E5"/>
    <mergeCell ref="F5:G5"/>
    <mergeCell ref="H5:I5"/>
    <mergeCell ref="A1:Q1"/>
    <mergeCell ref="A2:Q2"/>
    <mergeCell ref="J5:K5"/>
    <mergeCell ref="L5:M5"/>
    <mergeCell ref="P3:Q3"/>
    <mergeCell ref="A4:A7"/>
    <mergeCell ref="B4:C4"/>
    <mergeCell ref="D4:E4"/>
    <mergeCell ref="F4:G4"/>
    <mergeCell ref="H4:I4"/>
    <mergeCell ref="J4:K4"/>
    <mergeCell ref="L4:M4"/>
    <mergeCell ref="N4:P4"/>
    <mergeCell ref="Q4:Q7"/>
    <mergeCell ref="N5:P5"/>
    <mergeCell ref="B5:C5"/>
  </mergeCells>
  <printOptions horizontalCentered="1"/>
  <pageMargins left="1" right="1" top="1" bottom="1" header="1" footer="1"/>
  <pageSetup paperSize="9" scale="80" firstPageNumber="38" orientation="landscape" useFirstPageNumber="1"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tabColor theme="9" tint="-0.499984740745262"/>
  </sheetPr>
  <dimension ref="A1:Y127"/>
  <sheetViews>
    <sheetView rightToLeft="1" view="pageBreakPreview" zoomScale="75" zoomScaleSheetLayoutView="75" workbookViewId="0">
      <selection activeCell="AC10" sqref="AC10"/>
    </sheetView>
  </sheetViews>
  <sheetFormatPr defaultRowHeight="12.75"/>
  <cols>
    <col min="1" max="1" width="3.42578125" style="82" customWidth="1"/>
    <col min="2" max="2" width="10.28515625" style="82" customWidth="1"/>
    <col min="3" max="3" width="5.5703125" style="82" customWidth="1"/>
    <col min="4" max="4" width="5" style="82" customWidth="1"/>
    <col min="5" max="5" width="6.28515625" style="82" customWidth="1"/>
    <col min="6" max="6" width="6.85546875" style="82" customWidth="1"/>
    <col min="7" max="7" width="5.7109375" style="82" customWidth="1"/>
    <col min="8" max="8" width="4.85546875" style="82" customWidth="1"/>
    <col min="9" max="9" width="6.85546875" style="82" customWidth="1"/>
    <col min="10" max="10" width="8.7109375" style="82" customWidth="1"/>
    <col min="11" max="11" width="5.42578125" style="82" customWidth="1"/>
    <col min="12" max="12" width="7.28515625" style="82" customWidth="1"/>
    <col min="13" max="13" width="6" style="82" customWidth="1"/>
    <col min="14" max="15" width="6.28515625" style="82" customWidth="1"/>
    <col min="16" max="16" width="6.5703125" style="82" customWidth="1"/>
    <col min="17" max="18" width="7.28515625" style="82" customWidth="1"/>
    <col min="19" max="19" width="6.85546875" style="82" customWidth="1"/>
    <col min="20" max="20" width="8.5703125" style="82" customWidth="1"/>
    <col min="21" max="21" width="5.5703125" style="82" customWidth="1"/>
    <col min="22" max="22" width="6.85546875" style="82" customWidth="1"/>
    <col min="23" max="23" width="7.42578125" style="82" customWidth="1"/>
    <col min="24" max="24" width="13.5703125" style="82" customWidth="1"/>
    <col min="25" max="25" width="4.42578125" style="82" customWidth="1"/>
    <col min="26" max="16384" width="9.140625" style="82"/>
  </cols>
  <sheetData>
    <row r="1" spans="1:25" ht="26.25" customHeight="1">
      <c r="A1" s="1152" t="s">
        <v>1261</v>
      </c>
      <c r="B1" s="1152"/>
      <c r="C1" s="1152"/>
      <c r="D1" s="1152"/>
      <c r="E1" s="1152"/>
      <c r="F1" s="1152"/>
      <c r="G1" s="1152"/>
      <c r="H1" s="1152"/>
      <c r="I1" s="1152"/>
      <c r="J1" s="1152"/>
      <c r="K1" s="1152"/>
      <c r="L1" s="1152"/>
      <c r="M1" s="1152"/>
      <c r="N1" s="1152"/>
      <c r="O1" s="1152"/>
      <c r="P1" s="1152"/>
      <c r="Q1" s="1152"/>
      <c r="R1" s="1152"/>
      <c r="S1" s="1152"/>
      <c r="T1" s="1152"/>
      <c r="U1" s="1152"/>
      <c r="V1" s="1152"/>
      <c r="W1" s="1152"/>
      <c r="X1" s="1152"/>
      <c r="Y1" s="1152"/>
    </row>
    <row r="2" spans="1:25" ht="37.5" customHeight="1">
      <c r="A2" s="1193" t="s">
        <v>768</v>
      </c>
      <c r="B2" s="1193"/>
      <c r="C2" s="1193"/>
      <c r="D2" s="1193"/>
      <c r="E2" s="1193"/>
      <c r="F2" s="1193"/>
      <c r="G2" s="1193"/>
      <c r="H2" s="1193"/>
      <c r="I2" s="1193"/>
      <c r="J2" s="1193"/>
      <c r="K2" s="1193"/>
      <c r="L2" s="1193"/>
      <c r="M2" s="1193"/>
      <c r="N2" s="1193"/>
      <c r="O2" s="1193"/>
      <c r="P2" s="1193"/>
      <c r="Q2" s="1193"/>
      <c r="R2" s="1193"/>
      <c r="S2" s="1193"/>
      <c r="T2" s="1193"/>
      <c r="U2" s="1193"/>
      <c r="V2" s="1193"/>
      <c r="W2" s="1193"/>
      <c r="X2" s="1193"/>
      <c r="Y2" s="1193"/>
    </row>
    <row r="3" spans="1:25" s="84" customFormat="1" ht="21.75" customHeight="1" thickBot="1">
      <c r="A3" s="1428" t="s">
        <v>1054</v>
      </c>
      <c r="B3" s="1428"/>
      <c r="C3" s="229"/>
      <c r="D3" s="229"/>
      <c r="E3" s="229"/>
      <c r="F3" s="229"/>
      <c r="G3" s="229"/>
      <c r="H3" s="229"/>
      <c r="I3" s="229"/>
      <c r="J3" s="229"/>
      <c r="K3" s="229"/>
      <c r="L3" s="229"/>
      <c r="M3" s="229"/>
      <c r="N3" s="229"/>
      <c r="O3" s="229"/>
      <c r="P3" s="229"/>
      <c r="Q3" s="229"/>
      <c r="R3" s="229"/>
      <c r="S3" s="229"/>
      <c r="T3" s="229"/>
      <c r="U3" s="229"/>
      <c r="V3" s="229"/>
      <c r="W3" s="229"/>
      <c r="X3" s="1429" t="s">
        <v>782</v>
      </c>
      <c r="Y3" s="1429"/>
    </row>
    <row r="4" spans="1:25" ht="21.75" customHeight="1" thickTop="1">
      <c r="A4" s="1397" t="s">
        <v>40</v>
      </c>
      <c r="B4" s="1397"/>
      <c r="C4" s="1420" t="s">
        <v>1262</v>
      </c>
      <c r="D4" s="1420"/>
      <c r="E4" s="1420"/>
      <c r="F4" s="1420"/>
      <c r="G4" s="1420" t="s">
        <v>552</v>
      </c>
      <c r="H4" s="1420"/>
      <c r="I4" s="1420"/>
      <c r="J4" s="1420"/>
      <c r="K4" s="1420" t="s">
        <v>553</v>
      </c>
      <c r="L4" s="1420"/>
      <c r="M4" s="1420"/>
      <c r="N4" s="1420" t="s">
        <v>114</v>
      </c>
      <c r="O4" s="1420"/>
      <c r="P4" s="1420"/>
      <c r="Q4" s="1420"/>
      <c r="R4" s="1420" t="s">
        <v>595</v>
      </c>
      <c r="S4" s="1420"/>
      <c r="T4" s="1420"/>
      <c r="U4" s="1420" t="s">
        <v>596</v>
      </c>
      <c r="V4" s="1420"/>
      <c r="W4" s="1420"/>
      <c r="X4" s="1164" t="s">
        <v>168</v>
      </c>
      <c r="Y4" s="1164"/>
    </row>
    <row r="5" spans="1:25" ht="34.5" customHeight="1">
      <c r="A5" s="1398"/>
      <c r="B5" s="1398"/>
      <c r="C5" s="1447" t="s">
        <v>554</v>
      </c>
      <c r="D5" s="1447"/>
      <c r="E5" s="1447"/>
      <c r="F5" s="1447"/>
      <c r="G5" s="1447" t="s">
        <v>555</v>
      </c>
      <c r="H5" s="1447"/>
      <c r="I5" s="1447"/>
      <c r="J5" s="1447"/>
      <c r="K5" s="1447" t="s">
        <v>556</v>
      </c>
      <c r="L5" s="1447"/>
      <c r="M5" s="1447"/>
      <c r="N5" s="1447" t="s">
        <v>221</v>
      </c>
      <c r="O5" s="1447"/>
      <c r="P5" s="1447"/>
      <c r="Q5" s="1447"/>
      <c r="R5" s="1447" t="s">
        <v>571</v>
      </c>
      <c r="S5" s="1447"/>
      <c r="T5" s="1447"/>
      <c r="U5" s="1447" t="s">
        <v>222</v>
      </c>
      <c r="V5" s="1447"/>
      <c r="W5" s="1447"/>
      <c r="X5" s="1165"/>
      <c r="Y5" s="1165"/>
    </row>
    <row r="6" spans="1:25" ht="21" customHeight="1">
      <c r="A6" s="1398"/>
      <c r="B6" s="1398"/>
      <c r="C6" s="743" t="s">
        <v>33</v>
      </c>
      <c r="D6" s="743" t="s">
        <v>34</v>
      </c>
      <c r="E6" s="743" t="s">
        <v>109</v>
      </c>
      <c r="F6" s="743" t="s">
        <v>35</v>
      </c>
      <c r="G6" s="743" t="s">
        <v>33</v>
      </c>
      <c r="H6" s="743" t="s">
        <v>34</v>
      </c>
      <c r="I6" s="743" t="s">
        <v>109</v>
      </c>
      <c r="J6" s="743" t="s">
        <v>35</v>
      </c>
      <c r="K6" s="743" t="s">
        <v>532</v>
      </c>
      <c r="L6" s="743" t="s">
        <v>533</v>
      </c>
      <c r="M6" s="743" t="s">
        <v>35</v>
      </c>
      <c r="N6" s="743" t="s">
        <v>33</v>
      </c>
      <c r="O6" s="743" t="s">
        <v>34</v>
      </c>
      <c r="P6" s="743" t="s">
        <v>109</v>
      </c>
      <c r="Q6" s="743" t="s">
        <v>35</v>
      </c>
      <c r="R6" s="743" t="s">
        <v>33</v>
      </c>
      <c r="S6" s="743" t="s">
        <v>34</v>
      </c>
      <c r="T6" s="743" t="s">
        <v>35</v>
      </c>
      <c r="U6" s="743" t="s">
        <v>102</v>
      </c>
      <c r="V6" s="743" t="s">
        <v>103</v>
      </c>
      <c r="W6" s="743" t="s">
        <v>35</v>
      </c>
      <c r="X6" s="1165"/>
      <c r="Y6" s="1165"/>
    </row>
    <row r="7" spans="1:25" ht="42" customHeight="1" thickBot="1">
      <c r="A7" s="1398"/>
      <c r="B7" s="1398"/>
      <c r="C7" s="775" t="s">
        <v>318</v>
      </c>
      <c r="D7" s="775" t="s">
        <v>319</v>
      </c>
      <c r="E7" s="775" t="s">
        <v>208</v>
      </c>
      <c r="F7" s="775" t="s">
        <v>169</v>
      </c>
      <c r="G7" s="775" t="s">
        <v>318</v>
      </c>
      <c r="H7" s="775" t="s">
        <v>319</v>
      </c>
      <c r="I7" s="775" t="s">
        <v>208</v>
      </c>
      <c r="J7" s="775" t="s">
        <v>169</v>
      </c>
      <c r="K7" s="775" t="s">
        <v>534</v>
      </c>
      <c r="L7" s="775" t="s">
        <v>535</v>
      </c>
      <c r="M7" s="775" t="s">
        <v>169</v>
      </c>
      <c r="N7" s="775" t="s">
        <v>318</v>
      </c>
      <c r="O7" s="775" t="s">
        <v>319</v>
      </c>
      <c r="P7" s="775" t="s">
        <v>208</v>
      </c>
      <c r="Q7" s="775" t="s">
        <v>169</v>
      </c>
      <c r="R7" s="775" t="s">
        <v>318</v>
      </c>
      <c r="S7" s="775" t="s">
        <v>319</v>
      </c>
      <c r="T7" s="775" t="s">
        <v>169</v>
      </c>
      <c r="U7" s="775" t="s">
        <v>318</v>
      </c>
      <c r="V7" s="775" t="s">
        <v>319</v>
      </c>
      <c r="W7" s="775" t="s">
        <v>169</v>
      </c>
      <c r="X7" s="1165"/>
      <c r="Y7" s="1165"/>
    </row>
    <row r="8" spans="1:25" ht="18.75" customHeight="1">
      <c r="A8" s="316" t="s">
        <v>52</v>
      </c>
      <c r="B8" s="316"/>
      <c r="C8" s="520">
        <v>7</v>
      </c>
      <c r="D8" s="520">
        <v>2</v>
      </c>
      <c r="E8" s="520">
        <v>2</v>
      </c>
      <c r="F8" s="520">
        <f>SUM(C8:E8)</f>
        <v>11</v>
      </c>
      <c r="G8" s="520">
        <v>10</v>
      </c>
      <c r="H8" s="520">
        <v>10</v>
      </c>
      <c r="I8" s="520">
        <v>6</v>
      </c>
      <c r="J8" s="520">
        <f>SUM(G8:I8)</f>
        <v>26</v>
      </c>
      <c r="K8" s="520">
        <v>10</v>
      </c>
      <c r="L8" s="520">
        <v>1</v>
      </c>
      <c r="M8" s="520">
        <f>SUM(K8:L8)</f>
        <v>11</v>
      </c>
      <c r="N8" s="520">
        <v>63</v>
      </c>
      <c r="O8" s="520">
        <v>28</v>
      </c>
      <c r="P8" s="520">
        <v>19</v>
      </c>
      <c r="Q8" s="520">
        <f>SUM(N8:P8)</f>
        <v>110</v>
      </c>
      <c r="R8" s="520">
        <v>2295</v>
      </c>
      <c r="S8" s="520">
        <v>835</v>
      </c>
      <c r="T8" s="520">
        <f>SUM(R8:S8)</f>
        <v>3130</v>
      </c>
      <c r="U8" s="520">
        <v>44</v>
      </c>
      <c r="V8" s="520">
        <v>16</v>
      </c>
      <c r="W8" s="520">
        <f>SUM(U8:V8)</f>
        <v>60</v>
      </c>
      <c r="X8" s="1449" t="s">
        <v>583</v>
      </c>
      <c r="Y8" s="1449"/>
    </row>
    <row r="9" spans="1:25" ht="18.75" customHeight="1">
      <c r="A9" s="1394" t="s">
        <v>53</v>
      </c>
      <c r="B9" s="1394"/>
      <c r="C9" s="726">
        <v>0</v>
      </c>
      <c r="D9" s="726">
        <v>0</v>
      </c>
      <c r="E9" s="776">
        <v>0</v>
      </c>
      <c r="F9" s="776">
        <f t="shared" ref="F9:F27" si="0">SUM(C9:E9)</f>
        <v>0</v>
      </c>
      <c r="G9" s="726">
        <v>0</v>
      </c>
      <c r="H9" s="726">
        <v>0</v>
      </c>
      <c r="I9" s="726">
        <v>0</v>
      </c>
      <c r="J9" s="726">
        <f t="shared" ref="J9:J27" si="1">SUM(G9:I9)</f>
        <v>0</v>
      </c>
      <c r="K9" s="726">
        <v>0</v>
      </c>
      <c r="L9" s="726">
        <v>0</v>
      </c>
      <c r="M9" s="726">
        <f t="shared" ref="M9:M27" si="2">SUM(K9:L9)</f>
        <v>0</v>
      </c>
      <c r="N9" s="726">
        <v>0</v>
      </c>
      <c r="O9" s="726">
        <v>0</v>
      </c>
      <c r="P9" s="726">
        <v>0</v>
      </c>
      <c r="Q9" s="726">
        <f t="shared" ref="Q9:Q27" si="3">SUM(N9:P9)</f>
        <v>0</v>
      </c>
      <c r="R9" s="726">
        <v>0</v>
      </c>
      <c r="S9" s="726">
        <v>0</v>
      </c>
      <c r="T9" s="726">
        <f t="shared" ref="T9:T27" si="4">SUM(R9:S9)</f>
        <v>0</v>
      </c>
      <c r="U9" s="726">
        <v>0</v>
      </c>
      <c r="V9" s="726">
        <v>0</v>
      </c>
      <c r="W9" s="726">
        <f t="shared" ref="W9:W27" si="5">SUM(U9:V9)</f>
        <v>0</v>
      </c>
      <c r="X9" s="1448" t="s">
        <v>284</v>
      </c>
      <c r="Y9" s="1448"/>
    </row>
    <row r="10" spans="1:25" ht="18.75" customHeight="1">
      <c r="A10" s="1394" t="s">
        <v>54</v>
      </c>
      <c r="B10" s="1394"/>
      <c r="C10" s="726">
        <v>7</v>
      </c>
      <c r="D10" s="726">
        <v>0</v>
      </c>
      <c r="E10" s="776">
        <v>6</v>
      </c>
      <c r="F10" s="776">
        <f t="shared" si="0"/>
        <v>13</v>
      </c>
      <c r="G10" s="726">
        <v>0</v>
      </c>
      <c r="H10" s="726">
        <v>0</v>
      </c>
      <c r="I10" s="726">
        <v>0</v>
      </c>
      <c r="J10" s="726">
        <f t="shared" si="1"/>
        <v>0</v>
      </c>
      <c r="K10" s="726">
        <v>10</v>
      </c>
      <c r="L10" s="726">
        <v>3</v>
      </c>
      <c r="M10" s="726">
        <f t="shared" si="2"/>
        <v>13</v>
      </c>
      <c r="N10" s="726">
        <v>26</v>
      </c>
      <c r="O10" s="726">
        <v>0</v>
      </c>
      <c r="P10" s="726">
        <v>20</v>
      </c>
      <c r="Q10" s="726">
        <f t="shared" si="3"/>
        <v>46</v>
      </c>
      <c r="R10" s="726">
        <v>833</v>
      </c>
      <c r="S10" s="726">
        <v>182</v>
      </c>
      <c r="T10" s="726">
        <f t="shared" si="4"/>
        <v>1015</v>
      </c>
      <c r="U10" s="726">
        <v>58</v>
      </c>
      <c r="V10" s="726">
        <v>27</v>
      </c>
      <c r="W10" s="726">
        <f t="shared" si="5"/>
        <v>85</v>
      </c>
      <c r="X10" s="1353" t="s">
        <v>175</v>
      </c>
      <c r="Y10" s="1353"/>
    </row>
    <row r="11" spans="1:25" ht="18.75" customHeight="1">
      <c r="A11" s="1394" t="s">
        <v>55</v>
      </c>
      <c r="B11" s="1394"/>
      <c r="C11" s="726">
        <v>0</v>
      </c>
      <c r="D11" s="726">
        <v>0</v>
      </c>
      <c r="E11" s="776">
        <v>0</v>
      </c>
      <c r="F11" s="776">
        <f t="shared" si="0"/>
        <v>0</v>
      </c>
      <c r="G11" s="726">
        <v>0</v>
      </c>
      <c r="H11" s="726">
        <v>0</v>
      </c>
      <c r="I11" s="726">
        <v>0</v>
      </c>
      <c r="J11" s="726">
        <f t="shared" si="1"/>
        <v>0</v>
      </c>
      <c r="K11" s="726">
        <v>0</v>
      </c>
      <c r="L11" s="726">
        <v>0</v>
      </c>
      <c r="M11" s="726">
        <f t="shared" si="2"/>
        <v>0</v>
      </c>
      <c r="N11" s="726">
        <v>0</v>
      </c>
      <c r="O11" s="726">
        <v>0</v>
      </c>
      <c r="P11" s="726">
        <v>0</v>
      </c>
      <c r="Q11" s="726">
        <f t="shared" si="3"/>
        <v>0</v>
      </c>
      <c r="R11" s="726">
        <v>0</v>
      </c>
      <c r="S11" s="726">
        <v>0</v>
      </c>
      <c r="T11" s="726">
        <f t="shared" si="4"/>
        <v>0</v>
      </c>
      <c r="U11" s="726">
        <v>0</v>
      </c>
      <c r="V11" s="726">
        <v>0</v>
      </c>
      <c r="W11" s="726">
        <f t="shared" si="5"/>
        <v>0</v>
      </c>
      <c r="X11" s="1178" t="s">
        <v>676</v>
      </c>
      <c r="Y11" s="1178"/>
    </row>
    <row r="12" spans="1:25" ht="18.75" customHeight="1">
      <c r="A12" s="1189" t="s">
        <v>283</v>
      </c>
      <c r="B12" s="172" t="s">
        <v>270</v>
      </c>
      <c r="C12" s="726">
        <v>4</v>
      </c>
      <c r="D12" s="726">
        <v>4</v>
      </c>
      <c r="E12" s="776">
        <v>0</v>
      </c>
      <c r="F12" s="776">
        <f t="shared" si="0"/>
        <v>8</v>
      </c>
      <c r="G12" s="726">
        <v>0</v>
      </c>
      <c r="H12" s="726">
        <v>0</v>
      </c>
      <c r="I12" s="726">
        <v>0</v>
      </c>
      <c r="J12" s="726">
        <f t="shared" si="1"/>
        <v>0</v>
      </c>
      <c r="K12" s="726">
        <v>8</v>
      </c>
      <c r="L12" s="726">
        <v>0</v>
      </c>
      <c r="M12" s="726">
        <f t="shared" si="2"/>
        <v>8</v>
      </c>
      <c r="N12" s="726">
        <v>18</v>
      </c>
      <c r="O12" s="726">
        <v>22</v>
      </c>
      <c r="P12" s="726">
        <v>0</v>
      </c>
      <c r="Q12" s="726">
        <f t="shared" si="3"/>
        <v>40</v>
      </c>
      <c r="R12" s="726">
        <v>360</v>
      </c>
      <c r="S12" s="726">
        <v>394</v>
      </c>
      <c r="T12" s="726">
        <f t="shared" si="4"/>
        <v>754</v>
      </c>
      <c r="U12" s="726">
        <v>15</v>
      </c>
      <c r="V12" s="726">
        <v>30</v>
      </c>
      <c r="W12" s="726">
        <f t="shared" si="5"/>
        <v>45</v>
      </c>
      <c r="X12" s="508" t="s">
        <v>288</v>
      </c>
      <c r="Y12" s="1220" t="s">
        <v>167</v>
      </c>
    </row>
    <row r="13" spans="1:25" ht="18.75" customHeight="1">
      <c r="A13" s="1189"/>
      <c r="B13" s="172" t="s">
        <v>271</v>
      </c>
      <c r="C13" s="726">
        <v>6</v>
      </c>
      <c r="D13" s="726">
        <v>0</v>
      </c>
      <c r="E13" s="776">
        <v>0</v>
      </c>
      <c r="F13" s="776">
        <f t="shared" si="0"/>
        <v>6</v>
      </c>
      <c r="G13" s="726">
        <v>0</v>
      </c>
      <c r="H13" s="726">
        <v>0</v>
      </c>
      <c r="I13" s="726">
        <v>0</v>
      </c>
      <c r="J13" s="726">
        <f t="shared" si="1"/>
        <v>0</v>
      </c>
      <c r="K13" s="726">
        <v>6</v>
      </c>
      <c r="L13" s="726">
        <v>0</v>
      </c>
      <c r="M13" s="726">
        <f t="shared" si="2"/>
        <v>6</v>
      </c>
      <c r="N13" s="726">
        <v>33</v>
      </c>
      <c r="O13" s="726">
        <v>0</v>
      </c>
      <c r="P13" s="726">
        <v>0</v>
      </c>
      <c r="Q13" s="726">
        <f t="shared" si="3"/>
        <v>33</v>
      </c>
      <c r="R13" s="726">
        <v>980</v>
      </c>
      <c r="S13" s="726">
        <v>0</v>
      </c>
      <c r="T13" s="726">
        <f t="shared" si="4"/>
        <v>980</v>
      </c>
      <c r="U13" s="726">
        <v>43</v>
      </c>
      <c r="V13" s="726">
        <v>8</v>
      </c>
      <c r="W13" s="726">
        <f t="shared" si="5"/>
        <v>51</v>
      </c>
      <c r="X13" s="508" t="s">
        <v>289</v>
      </c>
      <c r="Y13" s="1220"/>
    </row>
    <row r="14" spans="1:25" ht="18.75" customHeight="1">
      <c r="A14" s="1189"/>
      <c r="B14" s="172" t="s">
        <v>272</v>
      </c>
      <c r="C14" s="726">
        <v>7</v>
      </c>
      <c r="D14" s="726">
        <v>0</v>
      </c>
      <c r="E14" s="776">
        <v>0</v>
      </c>
      <c r="F14" s="776">
        <f t="shared" si="0"/>
        <v>7</v>
      </c>
      <c r="G14" s="726">
        <v>0</v>
      </c>
      <c r="H14" s="726">
        <v>0</v>
      </c>
      <c r="I14" s="726">
        <v>0</v>
      </c>
      <c r="J14" s="726">
        <f t="shared" si="1"/>
        <v>0</v>
      </c>
      <c r="K14" s="726">
        <v>7</v>
      </c>
      <c r="L14" s="726">
        <v>0</v>
      </c>
      <c r="M14" s="726">
        <f t="shared" si="2"/>
        <v>7</v>
      </c>
      <c r="N14" s="726">
        <v>32</v>
      </c>
      <c r="O14" s="726">
        <v>0</v>
      </c>
      <c r="P14" s="726">
        <v>0</v>
      </c>
      <c r="Q14" s="726">
        <f t="shared" si="3"/>
        <v>32</v>
      </c>
      <c r="R14" s="726">
        <v>735</v>
      </c>
      <c r="S14" s="726">
        <v>0</v>
      </c>
      <c r="T14" s="726">
        <f t="shared" si="4"/>
        <v>735</v>
      </c>
      <c r="U14" s="726">
        <v>55</v>
      </c>
      <c r="V14" s="726">
        <v>0</v>
      </c>
      <c r="W14" s="726">
        <f t="shared" si="5"/>
        <v>55</v>
      </c>
      <c r="X14" s="508" t="s">
        <v>290</v>
      </c>
      <c r="Y14" s="1220"/>
    </row>
    <row r="15" spans="1:25" ht="18.75" customHeight="1">
      <c r="A15" s="1189"/>
      <c r="B15" s="172" t="s">
        <v>267</v>
      </c>
      <c r="C15" s="726">
        <v>6</v>
      </c>
      <c r="D15" s="726">
        <v>1</v>
      </c>
      <c r="E15" s="776">
        <v>0</v>
      </c>
      <c r="F15" s="776">
        <f t="shared" si="0"/>
        <v>7</v>
      </c>
      <c r="G15" s="726">
        <v>0</v>
      </c>
      <c r="H15" s="726">
        <v>0</v>
      </c>
      <c r="I15" s="726">
        <v>0</v>
      </c>
      <c r="J15" s="726">
        <f t="shared" si="1"/>
        <v>0</v>
      </c>
      <c r="K15" s="726">
        <v>7</v>
      </c>
      <c r="L15" s="726">
        <v>0</v>
      </c>
      <c r="M15" s="726">
        <f t="shared" si="2"/>
        <v>7</v>
      </c>
      <c r="N15" s="726">
        <v>27</v>
      </c>
      <c r="O15" s="726">
        <v>4</v>
      </c>
      <c r="P15" s="726">
        <v>0</v>
      </c>
      <c r="Q15" s="726">
        <f t="shared" si="3"/>
        <v>31</v>
      </c>
      <c r="R15" s="726">
        <v>508</v>
      </c>
      <c r="S15" s="726">
        <v>70</v>
      </c>
      <c r="T15" s="726">
        <f t="shared" si="4"/>
        <v>578</v>
      </c>
      <c r="U15" s="726">
        <v>56</v>
      </c>
      <c r="V15" s="726">
        <v>34</v>
      </c>
      <c r="W15" s="726">
        <f t="shared" si="5"/>
        <v>90</v>
      </c>
      <c r="X15" s="508" t="s">
        <v>291</v>
      </c>
      <c r="Y15" s="1220"/>
    </row>
    <row r="16" spans="1:25" ht="18.75" customHeight="1">
      <c r="A16" s="1189"/>
      <c r="B16" s="172" t="s">
        <v>268</v>
      </c>
      <c r="C16" s="726">
        <v>1</v>
      </c>
      <c r="D16" s="726">
        <v>1</v>
      </c>
      <c r="E16" s="776">
        <v>0</v>
      </c>
      <c r="F16" s="776">
        <f t="shared" si="0"/>
        <v>2</v>
      </c>
      <c r="G16" s="726">
        <v>0</v>
      </c>
      <c r="H16" s="726">
        <v>0</v>
      </c>
      <c r="I16" s="726">
        <v>0</v>
      </c>
      <c r="J16" s="726">
        <f t="shared" si="1"/>
        <v>0</v>
      </c>
      <c r="K16" s="726">
        <v>2</v>
      </c>
      <c r="L16" s="726">
        <v>0</v>
      </c>
      <c r="M16" s="726">
        <f t="shared" si="2"/>
        <v>2</v>
      </c>
      <c r="N16" s="726">
        <v>4</v>
      </c>
      <c r="O16" s="726">
        <v>4</v>
      </c>
      <c r="P16" s="726">
        <v>0</v>
      </c>
      <c r="Q16" s="726">
        <f t="shared" si="3"/>
        <v>8</v>
      </c>
      <c r="R16" s="726">
        <v>86</v>
      </c>
      <c r="S16" s="726">
        <v>41</v>
      </c>
      <c r="T16" s="726">
        <f t="shared" si="4"/>
        <v>127</v>
      </c>
      <c r="U16" s="726">
        <v>3</v>
      </c>
      <c r="V16" s="726">
        <v>10</v>
      </c>
      <c r="W16" s="726">
        <f t="shared" si="5"/>
        <v>13</v>
      </c>
      <c r="X16" s="508" t="s">
        <v>292</v>
      </c>
      <c r="Y16" s="1220"/>
    </row>
    <row r="17" spans="1:25" ht="18.75" customHeight="1">
      <c r="A17" s="1189"/>
      <c r="B17" s="172" t="s">
        <v>269</v>
      </c>
      <c r="C17" s="726">
        <v>8</v>
      </c>
      <c r="D17" s="726">
        <v>8</v>
      </c>
      <c r="E17" s="776">
        <v>0</v>
      </c>
      <c r="F17" s="776">
        <f t="shared" si="0"/>
        <v>16</v>
      </c>
      <c r="G17" s="726">
        <v>0</v>
      </c>
      <c r="H17" s="726">
        <v>0</v>
      </c>
      <c r="I17" s="726">
        <v>0</v>
      </c>
      <c r="J17" s="726">
        <f t="shared" si="1"/>
        <v>0</v>
      </c>
      <c r="K17" s="726">
        <v>12</v>
      </c>
      <c r="L17" s="726">
        <v>4</v>
      </c>
      <c r="M17" s="726">
        <f t="shared" si="2"/>
        <v>16</v>
      </c>
      <c r="N17" s="726">
        <v>37</v>
      </c>
      <c r="O17" s="726">
        <v>32</v>
      </c>
      <c r="P17" s="726">
        <v>0</v>
      </c>
      <c r="Q17" s="726">
        <f t="shared" si="3"/>
        <v>69</v>
      </c>
      <c r="R17" s="726">
        <v>820</v>
      </c>
      <c r="S17" s="726">
        <v>372</v>
      </c>
      <c r="T17" s="726">
        <f t="shared" si="4"/>
        <v>1192</v>
      </c>
      <c r="U17" s="726">
        <v>60</v>
      </c>
      <c r="V17" s="726">
        <v>54</v>
      </c>
      <c r="W17" s="726">
        <f t="shared" si="5"/>
        <v>114</v>
      </c>
      <c r="X17" s="508" t="s">
        <v>293</v>
      </c>
      <c r="Y17" s="1220"/>
    </row>
    <row r="18" spans="1:25" ht="18.75" customHeight="1">
      <c r="A18" s="1170" t="s">
        <v>63</v>
      </c>
      <c r="B18" s="1170"/>
      <c r="C18" s="726">
        <v>0</v>
      </c>
      <c r="D18" s="726">
        <v>0</v>
      </c>
      <c r="E18" s="776">
        <v>0</v>
      </c>
      <c r="F18" s="776">
        <f t="shared" si="0"/>
        <v>0</v>
      </c>
      <c r="G18" s="726">
        <v>0</v>
      </c>
      <c r="H18" s="726">
        <v>0</v>
      </c>
      <c r="I18" s="726">
        <v>0</v>
      </c>
      <c r="J18" s="726">
        <f t="shared" si="1"/>
        <v>0</v>
      </c>
      <c r="K18" s="726">
        <v>0</v>
      </c>
      <c r="L18" s="726">
        <v>0</v>
      </c>
      <c r="M18" s="726">
        <f t="shared" si="2"/>
        <v>0</v>
      </c>
      <c r="N18" s="726">
        <v>0</v>
      </c>
      <c r="O18" s="726">
        <v>0</v>
      </c>
      <c r="P18" s="726">
        <v>0</v>
      </c>
      <c r="Q18" s="726">
        <f t="shared" si="3"/>
        <v>0</v>
      </c>
      <c r="R18" s="726">
        <v>0</v>
      </c>
      <c r="S18" s="726">
        <v>0</v>
      </c>
      <c r="T18" s="726">
        <f t="shared" si="4"/>
        <v>0</v>
      </c>
      <c r="U18" s="726">
        <v>0</v>
      </c>
      <c r="V18" s="726">
        <v>0</v>
      </c>
      <c r="W18" s="726">
        <f t="shared" si="5"/>
        <v>0</v>
      </c>
      <c r="X18" s="1178" t="s">
        <v>281</v>
      </c>
      <c r="Y18" s="1178"/>
    </row>
    <row r="19" spans="1:25" ht="18.75" customHeight="1">
      <c r="A19" s="1394" t="s">
        <v>64</v>
      </c>
      <c r="B19" s="1394"/>
      <c r="C19" s="726">
        <v>2</v>
      </c>
      <c r="D19" s="726">
        <v>0</v>
      </c>
      <c r="E19" s="776">
        <v>0</v>
      </c>
      <c r="F19" s="776">
        <f t="shared" si="0"/>
        <v>2</v>
      </c>
      <c r="G19" s="726">
        <v>0</v>
      </c>
      <c r="H19" s="726">
        <v>0</v>
      </c>
      <c r="I19" s="726">
        <v>0</v>
      </c>
      <c r="J19" s="726">
        <f t="shared" si="1"/>
        <v>0</v>
      </c>
      <c r="K19" s="726">
        <v>2</v>
      </c>
      <c r="L19" s="726">
        <v>0</v>
      </c>
      <c r="M19" s="726">
        <f t="shared" si="2"/>
        <v>2</v>
      </c>
      <c r="N19" s="726">
        <v>7</v>
      </c>
      <c r="O19" s="726">
        <v>0</v>
      </c>
      <c r="P19" s="726">
        <v>0</v>
      </c>
      <c r="Q19" s="726">
        <f t="shared" si="3"/>
        <v>7</v>
      </c>
      <c r="R19" s="726">
        <v>103</v>
      </c>
      <c r="S19" s="726">
        <v>0</v>
      </c>
      <c r="T19" s="726">
        <f t="shared" si="4"/>
        <v>103</v>
      </c>
      <c r="U19" s="726">
        <v>20</v>
      </c>
      <c r="V19" s="726">
        <v>0</v>
      </c>
      <c r="W19" s="726">
        <f t="shared" si="5"/>
        <v>20</v>
      </c>
      <c r="X19" s="1178" t="s">
        <v>177</v>
      </c>
      <c r="Y19" s="1178"/>
    </row>
    <row r="20" spans="1:25" ht="18.75" customHeight="1">
      <c r="A20" s="1394" t="s">
        <v>111</v>
      </c>
      <c r="B20" s="1394"/>
      <c r="C20" s="726">
        <v>5</v>
      </c>
      <c r="D20" s="726">
        <v>0</v>
      </c>
      <c r="E20" s="776">
        <v>0</v>
      </c>
      <c r="F20" s="776">
        <f t="shared" si="0"/>
        <v>5</v>
      </c>
      <c r="G20" s="726">
        <v>0</v>
      </c>
      <c r="H20" s="726">
        <v>0</v>
      </c>
      <c r="I20" s="726">
        <v>0</v>
      </c>
      <c r="J20" s="726">
        <f t="shared" si="1"/>
        <v>0</v>
      </c>
      <c r="K20" s="726">
        <v>4</v>
      </c>
      <c r="L20" s="726">
        <v>1</v>
      </c>
      <c r="M20" s="726">
        <f t="shared" si="2"/>
        <v>5</v>
      </c>
      <c r="N20" s="726">
        <v>24</v>
      </c>
      <c r="O20" s="726">
        <v>0</v>
      </c>
      <c r="P20" s="726">
        <v>0</v>
      </c>
      <c r="Q20" s="726">
        <f t="shared" si="3"/>
        <v>24</v>
      </c>
      <c r="R20" s="726">
        <v>643</v>
      </c>
      <c r="S20" s="726">
        <v>0</v>
      </c>
      <c r="T20" s="726">
        <f t="shared" si="4"/>
        <v>643</v>
      </c>
      <c r="U20" s="726">
        <v>52</v>
      </c>
      <c r="V20" s="726">
        <v>0</v>
      </c>
      <c r="W20" s="726">
        <f t="shared" si="5"/>
        <v>52</v>
      </c>
      <c r="X20" s="1178" t="s">
        <v>178</v>
      </c>
      <c r="Y20" s="1178"/>
    </row>
    <row r="21" spans="1:25" ht="18.75" customHeight="1">
      <c r="A21" s="1394" t="s">
        <v>112</v>
      </c>
      <c r="B21" s="1394"/>
      <c r="C21" s="726">
        <v>1</v>
      </c>
      <c r="D21" s="726">
        <v>0</v>
      </c>
      <c r="E21" s="776">
        <v>0</v>
      </c>
      <c r="F21" s="776">
        <f t="shared" si="0"/>
        <v>1</v>
      </c>
      <c r="G21" s="726">
        <v>0</v>
      </c>
      <c r="H21" s="726">
        <v>0</v>
      </c>
      <c r="I21" s="726">
        <v>0</v>
      </c>
      <c r="J21" s="726">
        <f t="shared" si="1"/>
        <v>0</v>
      </c>
      <c r="K21" s="726">
        <v>1</v>
      </c>
      <c r="L21" s="726">
        <v>0</v>
      </c>
      <c r="M21" s="726">
        <f t="shared" si="2"/>
        <v>1</v>
      </c>
      <c r="N21" s="726">
        <v>5</v>
      </c>
      <c r="O21" s="726">
        <v>0</v>
      </c>
      <c r="P21" s="726">
        <v>0</v>
      </c>
      <c r="Q21" s="726">
        <f t="shared" si="3"/>
        <v>5</v>
      </c>
      <c r="R21" s="726">
        <v>150</v>
      </c>
      <c r="S21" s="726">
        <v>0</v>
      </c>
      <c r="T21" s="726">
        <f t="shared" si="4"/>
        <v>150</v>
      </c>
      <c r="U21" s="726">
        <v>8</v>
      </c>
      <c r="V21" s="726">
        <v>1</v>
      </c>
      <c r="W21" s="726">
        <f t="shared" si="5"/>
        <v>9</v>
      </c>
      <c r="X21" s="1178" t="s">
        <v>285</v>
      </c>
      <c r="Y21" s="1178"/>
    </row>
    <row r="22" spans="1:25" ht="18.75" customHeight="1">
      <c r="A22" s="1394" t="s">
        <v>133</v>
      </c>
      <c r="B22" s="1394"/>
      <c r="C22" s="726">
        <v>0</v>
      </c>
      <c r="D22" s="726">
        <v>0</v>
      </c>
      <c r="E22" s="776">
        <v>0</v>
      </c>
      <c r="F22" s="776">
        <f t="shared" si="0"/>
        <v>0</v>
      </c>
      <c r="G22" s="726">
        <v>0</v>
      </c>
      <c r="H22" s="726">
        <v>0</v>
      </c>
      <c r="I22" s="726">
        <v>0</v>
      </c>
      <c r="J22" s="726">
        <f t="shared" si="1"/>
        <v>0</v>
      </c>
      <c r="K22" s="726">
        <v>0</v>
      </c>
      <c r="L22" s="726">
        <v>0</v>
      </c>
      <c r="M22" s="726">
        <f t="shared" si="2"/>
        <v>0</v>
      </c>
      <c r="N22" s="726">
        <v>0</v>
      </c>
      <c r="O22" s="726">
        <v>0</v>
      </c>
      <c r="P22" s="726">
        <v>0</v>
      </c>
      <c r="Q22" s="726">
        <f t="shared" si="3"/>
        <v>0</v>
      </c>
      <c r="R22" s="726">
        <v>0</v>
      </c>
      <c r="S22" s="726">
        <v>0</v>
      </c>
      <c r="T22" s="726">
        <f t="shared" si="4"/>
        <v>0</v>
      </c>
      <c r="U22" s="726">
        <v>0</v>
      </c>
      <c r="V22" s="726">
        <v>0</v>
      </c>
      <c r="W22" s="726">
        <f t="shared" si="5"/>
        <v>0</v>
      </c>
      <c r="X22" s="1178" t="s">
        <v>286</v>
      </c>
      <c r="Y22" s="1178"/>
    </row>
    <row r="23" spans="1:25" ht="18.75" customHeight="1">
      <c r="A23" s="1394" t="s">
        <v>68</v>
      </c>
      <c r="B23" s="1394"/>
      <c r="C23" s="726">
        <v>0</v>
      </c>
      <c r="D23" s="726">
        <v>0</v>
      </c>
      <c r="E23" s="776">
        <v>0</v>
      </c>
      <c r="F23" s="776">
        <f t="shared" si="0"/>
        <v>0</v>
      </c>
      <c r="G23" s="726">
        <v>0</v>
      </c>
      <c r="H23" s="726">
        <v>0</v>
      </c>
      <c r="I23" s="726">
        <v>0</v>
      </c>
      <c r="J23" s="726">
        <f t="shared" si="1"/>
        <v>0</v>
      </c>
      <c r="K23" s="726">
        <v>0</v>
      </c>
      <c r="L23" s="726">
        <v>0</v>
      </c>
      <c r="M23" s="726">
        <f t="shared" si="2"/>
        <v>0</v>
      </c>
      <c r="N23" s="726">
        <v>0</v>
      </c>
      <c r="O23" s="726">
        <v>0</v>
      </c>
      <c r="P23" s="726">
        <v>0</v>
      </c>
      <c r="Q23" s="726">
        <f t="shared" si="3"/>
        <v>0</v>
      </c>
      <c r="R23" s="726">
        <v>0</v>
      </c>
      <c r="S23" s="726">
        <v>0</v>
      </c>
      <c r="T23" s="726">
        <f t="shared" si="4"/>
        <v>0</v>
      </c>
      <c r="U23" s="726">
        <v>0</v>
      </c>
      <c r="V23" s="726">
        <v>0</v>
      </c>
      <c r="W23" s="726">
        <f t="shared" si="5"/>
        <v>0</v>
      </c>
      <c r="X23" s="1178" t="s">
        <v>287</v>
      </c>
      <c r="Y23" s="1178"/>
    </row>
    <row r="24" spans="1:25" ht="18.75" customHeight="1">
      <c r="A24" s="1394" t="s">
        <v>69</v>
      </c>
      <c r="B24" s="1394"/>
      <c r="C24" s="726">
        <v>0</v>
      </c>
      <c r="D24" s="726">
        <v>0</v>
      </c>
      <c r="E24" s="776">
        <v>0</v>
      </c>
      <c r="F24" s="776">
        <f t="shared" si="0"/>
        <v>0</v>
      </c>
      <c r="G24" s="726">
        <v>0</v>
      </c>
      <c r="H24" s="726">
        <v>0</v>
      </c>
      <c r="I24" s="726">
        <v>0</v>
      </c>
      <c r="J24" s="726">
        <f t="shared" si="1"/>
        <v>0</v>
      </c>
      <c r="K24" s="726">
        <v>0</v>
      </c>
      <c r="L24" s="726">
        <v>0</v>
      </c>
      <c r="M24" s="726">
        <f t="shared" si="2"/>
        <v>0</v>
      </c>
      <c r="N24" s="726">
        <v>0</v>
      </c>
      <c r="O24" s="726">
        <v>0</v>
      </c>
      <c r="P24" s="726">
        <v>0</v>
      </c>
      <c r="Q24" s="726">
        <f t="shared" si="3"/>
        <v>0</v>
      </c>
      <c r="R24" s="726">
        <v>0</v>
      </c>
      <c r="S24" s="726">
        <v>0</v>
      </c>
      <c r="T24" s="726">
        <f t="shared" si="4"/>
        <v>0</v>
      </c>
      <c r="U24" s="726">
        <v>0</v>
      </c>
      <c r="V24" s="726">
        <v>0</v>
      </c>
      <c r="W24" s="726">
        <f t="shared" si="5"/>
        <v>0</v>
      </c>
      <c r="X24" s="1178" t="s">
        <v>182</v>
      </c>
      <c r="Y24" s="1178"/>
    </row>
    <row r="25" spans="1:25" ht="18.75" customHeight="1">
      <c r="A25" s="1394" t="s">
        <v>70</v>
      </c>
      <c r="B25" s="1394"/>
      <c r="C25" s="726">
        <v>0</v>
      </c>
      <c r="D25" s="726">
        <v>2</v>
      </c>
      <c r="E25" s="776">
        <v>0</v>
      </c>
      <c r="F25" s="776">
        <f t="shared" si="0"/>
        <v>2</v>
      </c>
      <c r="G25" s="726">
        <v>21</v>
      </c>
      <c r="H25" s="726">
        <v>4</v>
      </c>
      <c r="I25" s="726">
        <v>0</v>
      </c>
      <c r="J25" s="726">
        <f t="shared" si="1"/>
        <v>25</v>
      </c>
      <c r="K25" s="726">
        <v>2</v>
      </c>
      <c r="L25" s="726">
        <v>0</v>
      </c>
      <c r="M25" s="726">
        <f t="shared" si="2"/>
        <v>2</v>
      </c>
      <c r="N25" s="726">
        <v>21</v>
      </c>
      <c r="O25" s="726">
        <v>4</v>
      </c>
      <c r="P25" s="726">
        <v>0</v>
      </c>
      <c r="Q25" s="726">
        <f t="shared" si="3"/>
        <v>25</v>
      </c>
      <c r="R25" s="726">
        <v>545</v>
      </c>
      <c r="S25" s="726">
        <v>52</v>
      </c>
      <c r="T25" s="726">
        <f t="shared" si="4"/>
        <v>597</v>
      </c>
      <c r="U25" s="726">
        <v>30</v>
      </c>
      <c r="V25" s="726">
        <v>12</v>
      </c>
      <c r="W25" s="726">
        <f t="shared" si="5"/>
        <v>42</v>
      </c>
      <c r="X25" s="1178" t="s">
        <v>183</v>
      </c>
      <c r="Y25" s="1178"/>
    </row>
    <row r="26" spans="1:25" ht="18.75" customHeight="1">
      <c r="A26" s="1394" t="s">
        <v>71</v>
      </c>
      <c r="B26" s="1394"/>
      <c r="C26" s="726">
        <v>0</v>
      </c>
      <c r="D26" s="726">
        <v>0</v>
      </c>
      <c r="E26" s="776">
        <v>0</v>
      </c>
      <c r="F26" s="776">
        <f t="shared" si="0"/>
        <v>0</v>
      </c>
      <c r="G26" s="726">
        <v>0</v>
      </c>
      <c r="H26" s="726">
        <v>0</v>
      </c>
      <c r="I26" s="726">
        <v>0</v>
      </c>
      <c r="J26" s="726">
        <f t="shared" si="1"/>
        <v>0</v>
      </c>
      <c r="K26" s="726">
        <v>0</v>
      </c>
      <c r="L26" s="726">
        <v>0</v>
      </c>
      <c r="M26" s="726">
        <f t="shared" si="2"/>
        <v>0</v>
      </c>
      <c r="N26" s="726">
        <v>0</v>
      </c>
      <c r="O26" s="726">
        <v>0</v>
      </c>
      <c r="P26" s="726">
        <v>0</v>
      </c>
      <c r="Q26" s="726">
        <f t="shared" si="3"/>
        <v>0</v>
      </c>
      <c r="R26" s="726">
        <v>0</v>
      </c>
      <c r="S26" s="726">
        <v>0</v>
      </c>
      <c r="T26" s="726">
        <f t="shared" si="4"/>
        <v>0</v>
      </c>
      <c r="U26" s="726">
        <v>0</v>
      </c>
      <c r="V26" s="726">
        <v>0</v>
      </c>
      <c r="W26" s="726">
        <f t="shared" si="5"/>
        <v>0</v>
      </c>
      <c r="X26" s="1178" t="s">
        <v>184</v>
      </c>
      <c r="Y26" s="1178"/>
    </row>
    <row r="27" spans="1:25" ht="18.75" customHeight="1" thickBot="1">
      <c r="A27" s="1435" t="s">
        <v>72</v>
      </c>
      <c r="B27" s="1435"/>
      <c r="C27" s="729">
        <v>5</v>
      </c>
      <c r="D27" s="729">
        <v>1</v>
      </c>
      <c r="E27" s="744">
        <v>0</v>
      </c>
      <c r="F27" s="744">
        <f t="shared" si="0"/>
        <v>6</v>
      </c>
      <c r="G27" s="729">
        <v>0</v>
      </c>
      <c r="H27" s="729">
        <v>0</v>
      </c>
      <c r="I27" s="729">
        <v>0</v>
      </c>
      <c r="J27" s="729">
        <f t="shared" si="1"/>
        <v>0</v>
      </c>
      <c r="K27" s="729">
        <v>6</v>
      </c>
      <c r="L27" s="729">
        <v>0</v>
      </c>
      <c r="M27" s="729">
        <f t="shared" si="2"/>
        <v>6</v>
      </c>
      <c r="N27" s="729">
        <v>25</v>
      </c>
      <c r="O27" s="729">
        <v>4</v>
      </c>
      <c r="P27" s="729">
        <v>0</v>
      </c>
      <c r="Q27" s="729">
        <f t="shared" si="3"/>
        <v>29</v>
      </c>
      <c r="R27" s="729">
        <v>664</v>
      </c>
      <c r="S27" s="729">
        <v>100</v>
      </c>
      <c r="T27" s="729">
        <f t="shared" si="4"/>
        <v>764</v>
      </c>
      <c r="U27" s="729">
        <v>29</v>
      </c>
      <c r="V27" s="729">
        <v>13</v>
      </c>
      <c r="W27" s="729">
        <f t="shared" si="5"/>
        <v>42</v>
      </c>
      <c r="X27" s="1258" t="s">
        <v>282</v>
      </c>
      <c r="Y27" s="1258"/>
    </row>
    <row r="28" spans="1:25" ht="18.75" customHeight="1" thickBot="1">
      <c r="A28" s="1436" t="s">
        <v>32</v>
      </c>
      <c r="B28" s="1436"/>
      <c r="C28" s="727">
        <f>SUM(C8:C27)</f>
        <v>59</v>
      </c>
      <c r="D28" s="890">
        <f t="shared" ref="D28:W28" si="6">SUM(D8:D27)</f>
        <v>19</v>
      </c>
      <c r="E28" s="890">
        <f t="shared" si="6"/>
        <v>8</v>
      </c>
      <c r="F28" s="890">
        <f t="shared" si="6"/>
        <v>86</v>
      </c>
      <c r="G28" s="890">
        <f t="shared" si="6"/>
        <v>31</v>
      </c>
      <c r="H28" s="890">
        <f t="shared" si="6"/>
        <v>14</v>
      </c>
      <c r="I28" s="890">
        <f t="shared" si="6"/>
        <v>6</v>
      </c>
      <c r="J28" s="890">
        <f t="shared" si="6"/>
        <v>51</v>
      </c>
      <c r="K28" s="890">
        <f t="shared" si="6"/>
        <v>77</v>
      </c>
      <c r="L28" s="890">
        <f t="shared" si="6"/>
        <v>9</v>
      </c>
      <c r="M28" s="890">
        <f t="shared" si="6"/>
        <v>86</v>
      </c>
      <c r="N28" s="890">
        <f t="shared" si="6"/>
        <v>322</v>
      </c>
      <c r="O28" s="890">
        <f t="shared" si="6"/>
        <v>98</v>
      </c>
      <c r="P28" s="890">
        <f t="shared" si="6"/>
        <v>39</v>
      </c>
      <c r="Q28" s="890">
        <f t="shared" si="6"/>
        <v>459</v>
      </c>
      <c r="R28" s="890">
        <f t="shared" si="6"/>
        <v>8722</v>
      </c>
      <c r="S28" s="890">
        <f t="shared" si="6"/>
        <v>2046</v>
      </c>
      <c r="T28" s="890">
        <f t="shared" si="6"/>
        <v>10768</v>
      </c>
      <c r="U28" s="890">
        <f t="shared" si="6"/>
        <v>473</v>
      </c>
      <c r="V28" s="890">
        <f t="shared" si="6"/>
        <v>205</v>
      </c>
      <c r="W28" s="890">
        <f t="shared" si="6"/>
        <v>678</v>
      </c>
      <c r="X28" s="1260" t="s">
        <v>169</v>
      </c>
      <c r="Y28" s="1260"/>
    </row>
    <row r="29" spans="1:25" ht="18.95" customHeight="1" thickTop="1">
      <c r="X29" s="332"/>
      <c r="Y29" s="332"/>
    </row>
    <row r="30" spans="1:25" ht="18.95" customHeight="1">
      <c r="T30" s="82">
        <f>S28/T28*100</f>
        <v>19.000742942050518</v>
      </c>
      <c r="X30" s="332"/>
      <c r="Y30" s="332"/>
    </row>
    <row r="31" spans="1:25" ht="18.95" customHeight="1">
      <c r="X31" s="332"/>
      <c r="Y31" s="332"/>
    </row>
    <row r="32" spans="1:25" ht="18.95" customHeight="1">
      <c r="R32" s="82">
        <f>N28/Q28*100</f>
        <v>70.152505446623096</v>
      </c>
      <c r="X32" s="332"/>
      <c r="Y32" s="332"/>
    </row>
    <row r="33" spans="18:25" ht="18.95" customHeight="1">
      <c r="R33" s="82">
        <f>O28/Q28*100</f>
        <v>21.350762527233115</v>
      </c>
      <c r="X33" s="332"/>
      <c r="Y33" s="332"/>
    </row>
    <row r="34" spans="18:25" ht="18.95" customHeight="1">
      <c r="R34" s="82">
        <f>P28/Q28*100</f>
        <v>8.4967320261437909</v>
      </c>
      <c r="X34" s="332"/>
      <c r="Y34" s="332"/>
    </row>
    <row r="35" spans="18:25" ht="18.95" customHeight="1">
      <c r="R35" s="82">
        <f>R32+R34+R33</f>
        <v>100</v>
      </c>
      <c r="X35" s="332"/>
      <c r="Y35" s="332"/>
    </row>
    <row r="36" spans="18:25" ht="18.95" customHeight="1">
      <c r="X36" s="332"/>
      <c r="Y36" s="332"/>
    </row>
    <row r="37" spans="18:25">
      <c r="X37" s="332"/>
      <c r="Y37" s="332"/>
    </row>
    <row r="38" spans="18:25">
      <c r="X38" s="332"/>
      <c r="Y38" s="332"/>
    </row>
    <row r="39" spans="18:25">
      <c r="X39" s="332"/>
      <c r="Y39" s="332"/>
    </row>
    <row r="40" spans="18:25">
      <c r="X40" s="332"/>
      <c r="Y40" s="332"/>
    </row>
    <row r="41" spans="18:25">
      <c r="X41" s="332"/>
      <c r="Y41" s="332"/>
    </row>
    <row r="42" spans="18:25">
      <c r="X42" s="332"/>
      <c r="Y42" s="332"/>
    </row>
    <row r="43" spans="18:25">
      <c r="X43" s="332"/>
      <c r="Y43" s="332"/>
    </row>
    <row r="44" spans="18:25">
      <c r="X44" s="332"/>
      <c r="Y44" s="332"/>
    </row>
    <row r="45" spans="18:25">
      <c r="X45" s="332"/>
      <c r="Y45" s="332"/>
    </row>
    <row r="46" spans="18:25">
      <c r="X46" s="332"/>
      <c r="Y46" s="332"/>
    </row>
    <row r="47" spans="18:25">
      <c r="X47" s="332"/>
      <c r="Y47" s="332"/>
    </row>
    <row r="48" spans="18:25">
      <c r="X48" s="332"/>
      <c r="Y48" s="332"/>
    </row>
    <row r="49" spans="24:25">
      <c r="X49" s="332"/>
      <c r="Y49" s="332"/>
    </row>
    <row r="50" spans="24:25">
      <c r="X50" s="332"/>
      <c r="Y50" s="332"/>
    </row>
    <row r="51" spans="24:25">
      <c r="X51" s="332"/>
      <c r="Y51" s="332"/>
    </row>
    <row r="52" spans="24:25">
      <c r="X52" s="332"/>
      <c r="Y52" s="332"/>
    </row>
    <row r="53" spans="24:25">
      <c r="X53" s="332"/>
      <c r="Y53" s="332"/>
    </row>
    <row r="54" spans="24:25">
      <c r="X54" s="332"/>
      <c r="Y54" s="332"/>
    </row>
    <row r="55" spans="24:25">
      <c r="X55" s="332"/>
      <c r="Y55" s="332"/>
    </row>
    <row r="56" spans="24:25">
      <c r="X56" s="332"/>
      <c r="Y56" s="332"/>
    </row>
    <row r="57" spans="24:25">
      <c r="X57" s="332"/>
      <c r="Y57" s="332"/>
    </row>
    <row r="58" spans="24:25">
      <c r="X58" s="332"/>
      <c r="Y58" s="332"/>
    </row>
    <row r="59" spans="24:25">
      <c r="X59" s="332"/>
      <c r="Y59" s="332"/>
    </row>
    <row r="60" spans="24:25">
      <c r="X60" s="332"/>
      <c r="Y60" s="332"/>
    </row>
    <row r="61" spans="24:25">
      <c r="X61" s="332"/>
      <c r="Y61" s="332"/>
    </row>
    <row r="62" spans="24:25">
      <c r="X62" s="332"/>
      <c r="Y62" s="332"/>
    </row>
    <row r="63" spans="24:25">
      <c r="X63" s="332"/>
      <c r="Y63" s="332"/>
    </row>
    <row r="64" spans="24:25">
      <c r="X64" s="332"/>
      <c r="Y64" s="332"/>
    </row>
    <row r="124" spans="3:23">
      <c r="C124" s="142"/>
      <c r="D124" s="142"/>
      <c r="E124" s="142"/>
      <c r="F124" s="142"/>
      <c r="G124" s="142"/>
      <c r="H124" s="142"/>
      <c r="I124" s="142"/>
      <c r="J124" s="142"/>
      <c r="K124" s="142"/>
      <c r="L124" s="142"/>
      <c r="M124" s="142"/>
      <c r="N124" s="142"/>
      <c r="O124" s="142"/>
      <c r="P124" s="142"/>
      <c r="Q124" s="142"/>
      <c r="R124" s="142"/>
      <c r="S124" s="142"/>
      <c r="T124" s="142"/>
      <c r="U124" s="142"/>
      <c r="V124" s="142"/>
      <c r="W124" s="142"/>
    </row>
    <row r="125" spans="3:23">
      <c r="C125" s="142"/>
      <c r="D125" s="142"/>
      <c r="E125" s="142"/>
      <c r="F125" s="142"/>
      <c r="G125" s="142"/>
      <c r="H125" s="142"/>
      <c r="I125" s="142"/>
      <c r="J125" s="142"/>
      <c r="K125" s="142"/>
      <c r="L125" s="142"/>
      <c r="M125" s="142"/>
      <c r="N125" s="142"/>
      <c r="O125" s="142"/>
      <c r="P125" s="142"/>
      <c r="Q125" s="142"/>
      <c r="R125" s="142"/>
      <c r="S125" s="142"/>
      <c r="T125" s="142"/>
      <c r="U125" s="142"/>
      <c r="V125" s="142"/>
      <c r="W125" s="142"/>
    </row>
    <row r="126" spans="3:23">
      <c r="C126" s="142"/>
      <c r="D126" s="142"/>
      <c r="E126" s="142"/>
      <c r="F126" s="142"/>
      <c r="G126" s="142"/>
      <c r="H126" s="142"/>
      <c r="I126" s="142"/>
      <c r="J126" s="142"/>
      <c r="K126" s="142"/>
      <c r="L126" s="142"/>
      <c r="M126" s="142"/>
      <c r="N126" s="142"/>
      <c r="O126" s="142"/>
      <c r="P126" s="142"/>
      <c r="Q126" s="142"/>
      <c r="R126" s="142"/>
      <c r="S126" s="142"/>
      <c r="T126" s="142"/>
      <c r="U126" s="142"/>
      <c r="V126" s="142"/>
      <c r="W126" s="142"/>
    </row>
    <row r="127" spans="3:23">
      <c r="C127" s="142"/>
      <c r="D127" s="142"/>
      <c r="E127" s="142"/>
      <c r="F127" s="142"/>
      <c r="G127" s="142"/>
      <c r="H127" s="142"/>
      <c r="I127" s="142"/>
      <c r="J127" s="142"/>
      <c r="K127" s="142"/>
      <c r="L127" s="142"/>
      <c r="M127" s="142"/>
      <c r="N127" s="142"/>
      <c r="O127" s="142"/>
      <c r="P127" s="142"/>
      <c r="Q127" s="142"/>
      <c r="R127" s="142"/>
      <c r="S127" s="142"/>
      <c r="T127" s="142"/>
      <c r="U127" s="142"/>
      <c r="V127" s="142"/>
      <c r="W127" s="142"/>
    </row>
  </sheetData>
  <protectedRanges>
    <protectedRange sqref="G18:H18 K18:L18" name="نطاق1"/>
  </protectedRanges>
  <mergeCells count="49">
    <mergeCell ref="A20:B20"/>
    <mergeCell ref="X20:Y20"/>
    <mergeCell ref="A21:B21"/>
    <mergeCell ref="X21:Y21"/>
    <mergeCell ref="A22:B22"/>
    <mergeCell ref="X22:Y22"/>
    <mergeCell ref="A28:B28"/>
    <mergeCell ref="X28:Y28"/>
    <mergeCell ref="A23:B23"/>
    <mergeCell ref="X23:Y23"/>
    <mergeCell ref="A24:B24"/>
    <mergeCell ref="X24:Y24"/>
    <mergeCell ref="A25:B25"/>
    <mergeCell ref="X25:Y25"/>
    <mergeCell ref="A26:B26"/>
    <mergeCell ref="X26:Y26"/>
    <mergeCell ref="A27:B27"/>
    <mergeCell ref="X27:Y27"/>
    <mergeCell ref="A1:Y1"/>
    <mergeCell ref="X19:Y19"/>
    <mergeCell ref="A9:B9"/>
    <mergeCell ref="X9:Y9"/>
    <mergeCell ref="A10:B10"/>
    <mergeCell ref="X10:Y10"/>
    <mergeCell ref="A11:B11"/>
    <mergeCell ref="X11:Y11"/>
    <mergeCell ref="X8:Y8"/>
    <mergeCell ref="A12:A17"/>
    <mergeCell ref="Y12:Y17"/>
    <mergeCell ref="A18:B18"/>
    <mergeCell ref="X18:Y18"/>
    <mergeCell ref="A19:B19"/>
    <mergeCell ref="A3:B3"/>
    <mergeCell ref="A2:Y2"/>
    <mergeCell ref="N5:Q5"/>
    <mergeCell ref="X3:Y3"/>
    <mergeCell ref="A4:B7"/>
    <mergeCell ref="C4:F4"/>
    <mergeCell ref="G4:J4"/>
    <mergeCell ref="K4:M4"/>
    <mergeCell ref="X4:Y7"/>
    <mergeCell ref="C5:F5"/>
    <mergeCell ref="G5:J5"/>
    <mergeCell ref="K5:M5"/>
    <mergeCell ref="U4:W4"/>
    <mergeCell ref="R4:T4"/>
    <mergeCell ref="R5:T5"/>
    <mergeCell ref="U5:W5"/>
    <mergeCell ref="N4:Q4"/>
  </mergeCells>
  <printOptions horizontalCentered="1"/>
  <pageMargins left="0.75" right="0.75" top="1" bottom="0.75" header="1" footer="0.75"/>
  <pageSetup paperSize="9" scale="75" firstPageNumber="70" orientation="landscape" useFirstPageNumber="1"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theme="9" tint="-0.499984740745262"/>
  </sheetPr>
  <dimension ref="A1:U119"/>
  <sheetViews>
    <sheetView rightToLeft="1" view="pageBreakPreview" zoomScale="80" zoomScaleSheetLayoutView="80" workbookViewId="0">
      <selection activeCell="AC10" sqref="AC10"/>
    </sheetView>
  </sheetViews>
  <sheetFormatPr defaultRowHeight="12.75"/>
  <cols>
    <col min="1" max="1" width="4.7109375" style="133" customWidth="1"/>
    <col min="2" max="2" width="10" style="133" customWidth="1"/>
    <col min="3" max="3" width="7.85546875" style="133" customWidth="1"/>
    <col min="4" max="4" width="8.28515625" style="133" customWidth="1"/>
    <col min="5" max="5" width="9" style="133" customWidth="1"/>
    <col min="6" max="6" width="9.140625" style="133" customWidth="1"/>
    <col min="7" max="7" width="8.28515625" style="133" customWidth="1"/>
    <col min="8" max="8" width="8.7109375" style="133" customWidth="1"/>
    <col min="9" max="9" width="7.5703125" style="133" customWidth="1"/>
    <col min="10" max="10" width="8.85546875" style="133" customWidth="1"/>
    <col min="11" max="11" width="8.5703125" style="133" customWidth="1"/>
    <col min="12" max="12" width="6.42578125" style="133" customWidth="1"/>
    <col min="13" max="13" width="8.28515625" style="133" customWidth="1"/>
    <col min="14" max="14" width="9.7109375" style="133" customWidth="1"/>
    <col min="15" max="15" width="10.140625" style="133" customWidth="1"/>
    <col min="16" max="16" width="11.7109375" style="133" customWidth="1"/>
    <col min="17" max="17" width="14.85546875" style="133" customWidth="1"/>
    <col min="18" max="18" width="4.140625" style="133" customWidth="1"/>
    <col min="19" max="16384" width="9.140625" style="133"/>
  </cols>
  <sheetData>
    <row r="1" spans="1:19" ht="24" customHeight="1">
      <c r="A1" s="1251" t="s">
        <v>1263</v>
      </c>
      <c r="B1" s="1251"/>
      <c r="C1" s="1251"/>
      <c r="D1" s="1251"/>
      <c r="E1" s="1251"/>
      <c r="F1" s="1251"/>
      <c r="G1" s="1251"/>
      <c r="H1" s="1251"/>
      <c r="I1" s="1251"/>
      <c r="J1" s="1251"/>
      <c r="K1" s="1251"/>
      <c r="L1" s="1251"/>
      <c r="M1" s="1251"/>
      <c r="N1" s="1251"/>
      <c r="O1" s="1251"/>
      <c r="P1" s="1251"/>
      <c r="Q1" s="1251"/>
      <c r="R1" s="1252"/>
    </row>
    <row r="2" spans="1:19" ht="21.75" customHeight="1">
      <c r="A2" s="1253" t="s">
        <v>769</v>
      </c>
      <c r="B2" s="1253"/>
      <c r="C2" s="1253"/>
      <c r="D2" s="1253"/>
      <c r="E2" s="1253"/>
      <c r="F2" s="1253"/>
      <c r="G2" s="1253"/>
      <c r="H2" s="1253"/>
      <c r="I2" s="1253"/>
      <c r="J2" s="1253"/>
      <c r="K2" s="1253"/>
      <c r="L2" s="1253"/>
      <c r="M2" s="1253"/>
      <c r="N2" s="1253"/>
      <c r="O2" s="1253"/>
      <c r="P2" s="1253"/>
      <c r="Q2" s="1253"/>
      <c r="R2" s="1253"/>
    </row>
    <row r="3" spans="1:19" s="174" customFormat="1" ht="19.5" customHeight="1" thickBot="1">
      <c r="A3" s="1176" t="s">
        <v>1055</v>
      </c>
      <c r="B3" s="1176"/>
      <c r="C3" s="143"/>
      <c r="D3" s="143"/>
      <c r="E3" s="143"/>
      <c r="F3" s="143"/>
      <c r="G3" s="143"/>
      <c r="H3" s="143"/>
      <c r="I3" s="143"/>
      <c r="J3" s="143"/>
      <c r="K3" s="143"/>
      <c r="L3" s="143"/>
      <c r="M3" s="143"/>
      <c r="N3" s="143"/>
      <c r="O3" s="143"/>
      <c r="P3" s="143"/>
      <c r="Q3" s="1154" t="s">
        <v>783</v>
      </c>
      <c r="R3" s="1154"/>
      <c r="S3" s="173"/>
    </row>
    <row r="4" spans="1:19" ht="20.100000000000001" customHeight="1" thickTop="1">
      <c r="A4" s="1140" t="s">
        <v>40</v>
      </c>
      <c r="B4" s="1140"/>
      <c r="C4" s="1254" t="s">
        <v>355</v>
      </c>
      <c r="D4" s="1254"/>
      <c r="E4" s="1254" t="s">
        <v>356</v>
      </c>
      <c r="F4" s="1254"/>
      <c r="G4" s="1254" t="s">
        <v>357</v>
      </c>
      <c r="H4" s="1254"/>
      <c r="I4" s="1254" t="s">
        <v>358</v>
      </c>
      <c r="J4" s="1254"/>
      <c r="K4" s="1254" t="s">
        <v>359</v>
      </c>
      <c r="L4" s="1254"/>
      <c r="M4" s="1254"/>
      <c r="N4" s="1254" t="s">
        <v>779</v>
      </c>
      <c r="O4" s="1254"/>
      <c r="P4" s="1254"/>
      <c r="Q4" s="1164" t="s">
        <v>168</v>
      </c>
      <c r="R4" s="1164"/>
      <c r="S4" s="140"/>
    </row>
    <row r="5" spans="1:19" ht="20.100000000000001" customHeight="1">
      <c r="A5" s="1141"/>
      <c r="B5" s="1141"/>
      <c r="C5" s="1256" t="s">
        <v>360</v>
      </c>
      <c r="D5" s="1256"/>
      <c r="E5" s="1256" t="s">
        <v>361</v>
      </c>
      <c r="F5" s="1256"/>
      <c r="G5" s="1256" t="s">
        <v>362</v>
      </c>
      <c r="H5" s="1256"/>
      <c r="I5" s="1256" t="s">
        <v>363</v>
      </c>
      <c r="J5" s="1256"/>
      <c r="K5" s="446"/>
      <c r="L5" s="1256" t="s">
        <v>169</v>
      </c>
      <c r="M5" s="1256"/>
      <c r="N5" s="751"/>
      <c r="O5" s="1256" t="s">
        <v>778</v>
      </c>
      <c r="P5" s="1256"/>
      <c r="Q5" s="1165"/>
      <c r="R5" s="1165"/>
      <c r="S5" s="140"/>
    </row>
    <row r="6" spans="1:19" ht="20.100000000000001" customHeight="1">
      <c r="A6" s="1141"/>
      <c r="B6" s="1141"/>
      <c r="C6" s="982" t="s">
        <v>102</v>
      </c>
      <c r="D6" s="982" t="s">
        <v>103</v>
      </c>
      <c r="E6" s="982" t="s">
        <v>102</v>
      </c>
      <c r="F6" s="982" t="s">
        <v>103</v>
      </c>
      <c r="G6" s="982" t="s">
        <v>102</v>
      </c>
      <c r="H6" s="982" t="s">
        <v>103</v>
      </c>
      <c r="I6" s="982" t="s">
        <v>102</v>
      </c>
      <c r="J6" s="982" t="s">
        <v>103</v>
      </c>
      <c r="K6" s="982" t="s">
        <v>102</v>
      </c>
      <c r="L6" s="982" t="s">
        <v>103</v>
      </c>
      <c r="M6" s="982" t="s">
        <v>32</v>
      </c>
      <c r="N6" s="982" t="s">
        <v>102</v>
      </c>
      <c r="O6" s="982" t="s">
        <v>103</v>
      </c>
      <c r="P6" s="982" t="s">
        <v>35</v>
      </c>
      <c r="Q6" s="1165"/>
      <c r="R6" s="1165"/>
      <c r="S6" s="140"/>
    </row>
    <row r="7" spans="1:19" ht="19.5" customHeight="1" thickBot="1">
      <c r="A7" s="1141"/>
      <c r="B7" s="1141"/>
      <c r="C7" s="981" t="s">
        <v>318</v>
      </c>
      <c r="D7" s="981" t="s">
        <v>319</v>
      </c>
      <c r="E7" s="981" t="s">
        <v>318</v>
      </c>
      <c r="F7" s="981" t="s">
        <v>319</v>
      </c>
      <c r="G7" s="981" t="s">
        <v>318</v>
      </c>
      <c r="H7" s="981" t="s">
        <v>319</v>
      </c>
      <c r="I7" s="981" t="s">
        <v>318</v>
      </c>
      <c r="J7" s="981" t="s">
        <v>319</v>
      </c>
      <c r="K7" s="981" t="s">
        <v>318</v>
      </c>
      <c r="L7" s="981" t="s">
        <v>319</v>
      </c>
      <c r="M7" s="981" t="s">
        <v>169</v>
      </c>
      <c r="N7" s="981" t="s">
        <v>318</v>
      </c>
      <c r="O7" s="981" t="s">
        <v>319</v>
      </c>
      <c r="P7" s="981" t="s">
        <v>169</v>
      </c>
      <c r="Q7" s="1165"/>
      <c r="R7" s="1165"/>
    </row>
    <row r="8" spans="1:19" ht="18.75" customHeight="1">
      <c r="A8" s="1204" t="s">
        <v>52</v>
      </c>
      <c r="B8" s="1204"/>
      <c r="C8" s="326">
        <v>9</v>
      </c>
      <c r="D8" s="326">
        <v>2</v>
      </c>
      <c r="E8" s="326">
        <v>3</v>
      </c>
      <c r="F8" s="326">
        <v>2</v>
      </c>
      <c r="G8" s="326">
        <v>32</v>
      </c>
      <c r="H8" s="326">
        <v>12</v>
      </c>
      <c r="I8" s="326">
        <v>0</v>
      </c>
      <c r="J8" s="326">
        <v>0</v>
      </c>
      <c r="K8" s="326">
        <f t="shared" ref="K8:K27" si="0">SUM(C8,E8,G8,I8)</f>
        <v>44</v>
      </c>
      <c r="L8" s="326">
        <f t="shared" ref="L8:L27" si="1">SUM(D8,F8,H8,J8)</f>
        <v>16</v>
      </c>
      <c r="M8" s="326">
        <f>SUM(K8:L8)</f>
        <v>60</v>
      </c>
      <c r="N8" s="326">
        <v>0</v>
      </c>
      <c r="O8" s="326">
        <v>0</v>
      </c>
      <c r="P8" s="326">
        <f>SUM(N8:O8)</f>
        <v>0</v>
      </c>
      <c r="Q8" s="1199" t="s">
        <v>583</v>
      </c>
      <c r="R8" s="1199"/>
    </row>
    <row r="9" spans="1:19" ht="18.75" customHeight="1">
      <c r="A9" s="1255" t="s">
        <v>53</v>
      </c>
      <c r="B9" s="1255"/>
      <c r="C9" s="96">
        <v>0</v>
      </c>
      <c r="D9" s="96">
        <v>0</v>
      </c>
      <c r="E9" s="96">
        <v>0</v>
      </c>
      <c r="F9" s="96">
        <v>0</v>
      </c>
      <c r="G9" s="96">
        <v>0</v>
      </c>
      <c r="H9" s="96">
        <v>0</v>
      </c>
      <c r="I9" s="96">
        <v>0</v>
      </c>
      <c r="J9" s="96">
        <v>0</v>
      </c>
      <c r="K9" s="96">
        <f t="shared" si="0"/>
        <v>0</v>
      </c>
      <c r="L9" s="96">
        <f t="shared" si="1"/>
        <v>0</v>
      </c>
      <c r="M9" s="96">
        <f t="shared" ref="M9:M27" si="2">SUM(K9:L9)</f>
        <v>0</v>
      </c>
      <c r="N9" s="96">
        <v>0</v>
      </c>
      <c r="O9" s="96">
        <v>0</v>
      </c>
      <c r="P9" s="96">
        <f t="shared" ref="P9:P27" si="3">SUM(N9:O9)</f>
        <v>0</v>
      </c>
      <c r="Q9" s="1159" t="s">
        <v>284</v>
      </c>
      <c r="R9" s="1159"/>
    </row>
    <row r="10" spans="1:19" ht="18.75" customHeight="1">
      <c r="A10" s="1255" t="s">
        <v>54</v>
      </c>
      <c r="B10" s="1255"/>
      <c r="C10" s="96">
        <v>12</v>
      </c>
      <c r="D10" s="96">
        <v>1</v>
      </c>
      <c r="E10" s="96">
        <v>3</v>
      </c>
      <c r="F10" s="96">
        <v>1</v>
      </c>
      <c r="G10" s="96">
        <v>41</v>
      </c>
      <c r="H10" s="96">
        <v>24</v>
      </c>
      <c r="I10" s="96">
        <v>2</v>
      </c>
      <c r="J10" s="96">
        <v>1</v>
      </c>
      <c r="K10" s="96">
        <f t="shared" si="0"/>
        <v>58</v>
      </c>
      <c r="L10" s="96">
        <f t="shared" si="1"/>
        <v>27</v>
      </c>
      <c r="M10" s="96">
        <f t="shared" si="2"/>
        <v>85</v>
      </c>
      <c r="N10" s="96">
        <v>15</v>
      </c>
      <c r="O10" s="96">
        <v>29</v>
      </c>
      <c r="P10" s="96">
        <f t="shared" si="3"/>
        <v>44</v>
      </c>
      <c r="Q10" s="1178" t="s">
        <v>175</v>
      </c>
      <c r="R10" s="1178"/>
    </row>
    <row r="11" spans="1:19" ht="18.75" customHeight="1">
      <c r="A11" s="1255" t="s">
        <v>55</v>
      </c>
      <c r="B11" s="1255"/>
      <c r="C11" s="96">
        <v>0</v>
      </c>
      <c r="D11" s="96">
        <v>0</v>
      </c>
      <c r="E11" s="96">
        <v>0</v>
      </c>
      <c r="F11" s="96">
        <v>0</v>
      </c>
      <c r="G11" s="96">
        <v>0</v>
      </c>
      <c r="H11" s="96">
        <v>0</v>
      </c>
      <c r="I11" s="96">
        <v>0</v>
      </c>
      <c r="J11" s="96">
        <v>0</v>
      </c>
      <c r="K11" s="96">
        <f t="shared" si="0"/>
        <v>0</v>
      </c>
      <c r="L11" s="96">
        <f t="shared" si="1"/>
        <v>0</v>
      </c>
      <c r="M11" s="96">
        <f t="shared" si="2"/>
        <v>0</v>
      </c>
      <c r="N11" s="96">
        <v>0</v>
      </c>
      <c r="O11" s="96">
        <v>0</v>
      </c>
      <c r="P11" s="96">
        <f t="shared" si="3"/>
        <v>0</v>
      </c>
      <c r="Q11" s="1178" t="s">
        <v>676</v>
      </c>
      <c r="R11" s="1178"/>
    </row>
    <row r="12" spans="1:19" ht="18.75" customHeight="1">
      <c r="A12" s="1189" t="s">
        <v>283</v>
      </c>
      <c r="B12" s="319" t="s">
        <v>270</v>
      </c>
      <c r="C12" s="96">
        <v>4</v>
      </c>
      <c r="D12" s="96">
        <v>4</v>
      </c>
      <c r="E12" s="96">
        <v>0</v>
      </c>
      <c r="F12" s="96">
        <v>1</v>
      </c>
      <c r="G12" s="96">
        <v>11</v>
      </c>
      <c r="H12" s="96">
        <v>25</v>
      </c>
      <c r="I12" s="96">
        <v>0</v>
      </c>
      <c r="J12" s="96">
        <v>0</v>
      </c>
      <c r="K12" s="96">
        <f t="shared" si="0"/>
        <v>15</v>
      </c>
      <c r="L12" s="96">
        <f t="shared" si="1"/>
        <v>30</v>
      </c>
      <c r="M12" s="96">
        <f t="shared" si="2"/>
        <v>45</v>
      </c>
      <c r="N12" s="96">
        <v>0</v>
      </c>
      <c r="O12" s="96">
        <v>0</v>
      </c>
      <c r="P12" s="96">
        <f t="shared" si="3"/>
        <v>0</v>
      </c>
      <c r="Q12" s="456" t="s">
        <v>288</v>
      </c>
      <c r="R12" s="1220" t="s">
        <v>167</v>
      </c>
    </row>
    <row r="13" spans="1:19" ht="18.75" customHeight="1">
      <c r="A13" s="1189"/>
      <c r="B13" s="319" t="s">
        <v>271</v>
      </c>
      <c r="C13" s="96">
        <v>6</v>
      </c>
      <c r="D13" s="96">
        <v>0</v>
      </c>
      <c r="E13" s="96">
        <v>4</v>
      </c>
      <c r="F13" s="96">
        <v>0</v>
      </c>
      <c r="G13" s="96">
        <v>32</v>
      </c>
      <c r="H13" s="96">
        <v>7</v>
      </c>
      <c r="I13" s="96">
        <v>1</v>
      </c>
      <c r="J13" s="96">
        <v>1</v>
      </c>
      <c r="K13" s="96">
        <f t="shared" si="0"/>
        <v>43</v>
      </c>
      <c r="L13" s="96">
        <f t="shared" si="1"/>
        <v>8</v>
      </c>
      <c r="M13" s="96">
        <f t="shared" si="2"/>
        <v>51</v>
      </c>
      <c r="N13" s="96">
        <v>0</v>
      </c>
      <c r="O13" s="96">
        <v>0</v>
      </c>
      <c r="P13" s="96">
        <f t="shared" si="3"/>
        <v>0</v>
      </c>
      <c r="Q13" s="456" t="s">
        <v>289</v>
      </c>
      <c r="R13" s="1220"/>
    </row>
    <row r="14" spans="1:19" ht="18.75" customHeight="1">
      <c r="A14" s="1189"/>
      <c r="B14" s="319" t="s">
        <v>272</v>
      </c>
      <c r="C14" s="96">
        <v>7</v>
      </c>
      <c r="D14" s="96">
        <v>0</v>
      </c>
      <c r="E14" s="96">
        <v>7</v>
      </c>
      <c r="F14" s="96">
        <v>0</v>
      </c>
      <c r="G14" s="96">
        <v>40</v>
      </c>
      <c r="H14" s="96">
        <v>0</v>
      </c>
      <c r="I14" s="96">
        <v>1</v>
      </c>
      <c r="J14" s="96">
        <v>0</v>
      </c>
      <c r="K14" s="96">
        <f t="shared" si="0"/>
        <v>55</v>
      </c>
      <c r="L14" s="96">
        <f t="shared" si="1"/>
        <v>0</v>
      </c>
      <c r="M14" s="96">
        <f t="shared" si="2"/>
        <v>55</v>
      </c>
      <c r="N14" s="96">
        <v>0</v>
      </c>
      <c r="O14" s="96">
        <v>0</v>
      </c>
      <c r="P14" s="96">
        <f t="shared" si="3"/>
        <v>0</v>
      </c>
      <c r="Q14" s="456" t="s">
        <v>290</v>
      </c>
      <c r="R14" s="1220"/>
    </row>
    <row r="15" spans="1:19" ht="18.75" customHeight="1">
      <c r="A15" s="1189"/>
      <c r="B15" s="319" t="s">
        <v>267</v>
      </c>
      <c r="C15" s="96">
        <v>5</v>
      </c>
      <c r="D15" s="96">
        <v>2</v>
      </c>
      <c r="E15" s="96">
        <v>1</v>
      </c>
      <c r="F15" s="96">
        <v>0</v>
      </c>
      <c r="G15" s="96">
        <v>48</v>
      </c>
      <c r="H15" s="96">
        <v>31</v>
      </c>
      <c r="I15" s="96">
        <v>2</v>
      </c>
      <c r="J15" s="96">
        <v>1</v>
      </c>
      <c r="K15" s="96">
        <f t="shared" si="0"/>
        <v>56</v>
      </c>
      <c r="L15" s="96">
        <f t="shared" si="1"/>
        <v>34</v>
      </c>
      <c r="M15" s="96">
        <f t="shared" si="2"/>
        <v>90</v>
      </c>
      <c r="N15" s="96">
        <v>0</v>
      </c>
      <c r="O15" s="96">
        <v>0</v>
      </c>
      <c r="P15" s="96">
        <f t="shared" si="3"/>
        <v>0</v>
      </c>
      <c r="Q15" s="456" t="s">
        <v>291</v>
      </c>
      <c r="R15" s="1220"/>
    </row>
    <row r="16" spans="1:19" ht="18.75" customHeight="1">
      <c r="A16" s="1189"/>
      <c r="B16" s="319" t="s">
        <v>268</v>
      </c>
      <c r="C16" s="96">
        <v>1</v>
      </c>
      <c r="D16" s="96">
        <v>1</v>
      </c>
      <c r="E16" s="96">
        <v>0</v>
      </c>
      <c r="F16" s="96">
        <v>0</v>
      </c>
      <c r="G16" s="96">
        <v>2</v>
      </c>
      <c r="H16" s="96">
        <v>9</v>
      </c>
      <c r="I16" s="96">
        <v>0</v>
      </c>
      <c r="J16" s="96">
        <v>0</v>
      </c>
      <c r="K16" s="96">
        <f t="shared" si="0"/>
        <v>3</v>
      </c>
      <c r="L16" s="96">
        <f t="shared" si="1"/>
        <v>10</v>
      </c>
      <c r="M16" s="96">
        <f t="shared" si="2"/>
        <v>13</v>
      </c>
      <c r="N16" s="96">
        <v>0</v>
      </c>
      <c r="O16" s="96">
        <v>0</v>
      </c>
      <c r="P16" s="96">
        <f t="shared" si="3"/>
        <v>0</v>
      </c>
      <c r="Q16" s="456" t="s">
        <v>292</v>
      </c>
      <c r="R16" s="1220"/>
    </row>
    <row r="17" spans="1:21" ht="18.75" customHeight="1">
      <c r="A17" s="1189"/>
      <c r="B17" s="319" t="s">
        <v>269</v>
      </c>
      <c r="C17" s="96">
        <v>8</v>
      </c>
      <c r="D17" s="96">
        <v>8</v>
      </c>
      <c r="E17" s="96">
        <v>0</v>
      </c>
      <c r="F17" s="96">
        <v>0</v>
      </c>
      <c r="G17" s="96">
        <v>50</v>
      </c>
      <c r="H17" s="96">
        <v>46</v>
      </c>
      <c r="I17" s="96">
        <v>2</v>
      </c>
      <c r="J17" s="96">
        <v>0</v>
      </c>
      <c r="K17" s="96">
        <f t="shared" si="0"/>
        <v>60</v>
      </c>
      <c r="L17" s="96">
        <f t="shared" si="1"/>
        <v>54</v>
      </c>
      <c r="M17" s="96">
        <f t="shared" si="2"/>
        <v>114</v>
      </c>
      <c r="N17" s="96">
        <v>0</v>
      </c>
      <c r="O17" s="96">
        <v>0</v>
      </c>
      <c r="P17" s="96">
        <f t="shared" si="3"/>
        <v>0</v>
      </c>
      <c r="Q17" s="456" t="s">
        <v>293</v>
      </c>
      <c r="R17" s="1220"/>
    </row>
    <row r="18" spans="1:21" ht="18.75" customHeight="1">
      <c r="A18" s="1170" t="s">
        <v>63</v>
      </c>
      <c r="B18" s="1170"/>
      <c r="C18" s="726">
        <v>0</v>
      </c>
      <c r="D18" s="726">
        <v>0</v>
      </c>
      <c r="E18" s="726">
        <v>0</v>
      </c>
      <c r="F18" s="726">
        <v>0</v>
      </c>
      <c r="G18" s="726">
        <v>0</v>
      </c>
      <c r="H18" s="726">
        <v>0</v>
      </c>
      <c r="I18" s="86">
        <v>0</v>
      </c>
      <c r="J18" s="726">
        <v>0</v>
      </c>
      <c r="K18" s="96">
        <f t="shared" si="0"/>
        <v>0</v>
      </c>
      <c r="L18" s="96">
        <f t="shared" si="1"/>
        <v>0</v>
      </c>
      <c r="M18" s="96">
        <f t="shared" si="2"/>
        <v>0</v>
      </c>
      <c r="N18" s="96">
        <v>0</v>
      </c>
      <c r="O18" s="96">
        <v>0</v>
      </c>
      <c r="P18" s="96">
        <f t="shared" si="3"/>
        <v>0</v>
      </c>
      <c r="Q18" s="1178" t="s">
        <v>297</v>
      </c>
      <c r="R18" s="1178"/>
    </row>
    <row r="19" spans="1:21" ht="18.75" customHeight="1">
      <c r="A19" s="1255" t="s">
        <v>64</v>
      </c>
      <c r="B19" s="1255"/>
      <c r="C19" s="96">
        <v>2</v>
      </c>
      <c r="D19" s="96">
        <v>0</v>
      </c>
      <c r="E19" s="96">
        <v>0</v>
      </c>
      <c r="F19" s="96">
        <v>0</v>
      </c>
      <c r="G19" s="96">
        <v>8</v>
      </c>
      <c r="H19" s="96">
        <v>0</v>
      </c>
      <c r="I19" s="96">
        <v>10</v>
      </c>
      <c r="J19" s="96">
        <v>0</v>
      </c>
      <c r="K19" s="96">
        <f t="shared" si="0"/>
        <v>20</v>
      </c>
      <c r="L19" s="96">
        <f t="shared" si="1"/>
        <v>0</v>
      </c>
      <c r="M19" s="96">
        <f t="shared" si="2"/>
        <v>20</v>
      </c>
      <c r="N19" s="96">
        <v>1</v>
      </c>
      <c r="O19" s="96">
        <v>1</v>
      </c>
      <c r="P19" s="96">
        <f t="shared" si="3"/>
        <v>2</v>
      </c>
      <c r="Q19" s="1178" t="s">
        <v>177</v>
      </c>
      <c r="R19" s="1178"/>
    </row>
    <row r="20" spans="1:21" ht="18.75" customHeight="1">
      <c r="A20" s="1255" t="s">
        <v>65</v>
      </c>
      <c r="B20" s="1255"/>
      <c r="C20" s="96">
        <v>5</v>
      </c>
      <c r="D20" s="96">
        <v>0</v>
      </c>
      <c r="E20" s="96">
        <v>1</v>
      </c>
      <c r="F20" s="96">
        <v>0</v>
      </c>
      <c r="G20" s="96">
        <v>43</v>
      </c>
      <c r="H20" s="96">
        <v>0</v>
      </c>
      <c r="I20" s="96">
        <v>3</v>
      </c>
      <c r="J20" s="96">
        <v>0</v>
      </c>
      <c r="K20" s="96">
        <f t="shared" si="0"/>
        <v>52</v>
      </c>
      <c r="L20" s="96">
        <f t="shared" si="1"/>
        <v>0</v>
      </c>
      <c r="M20" s="96">
        <f t="shared" si="2"/>
        <v>52</v>
      </c>
      <c r="N20" s="96">
        <v>0</v>
      </c>
      <c r="O20" s="96">
        <v>0</v>
      </c>
      <c r="P20" s="96">
        <f t="shared" si="3"/>
        <v>0</v>
      </c>
      <c r="Q20" s="1178" t="s">
        <v>178</v>
      </c>
      <c r="R20" s="1178"/>
    </row>
    <row r="21" spans="1:21" ht="18.75" customHeight="1">
      <c r="A21" s="1255" t="s">
        <v>66</v>
      </c>
      <c r="B21" s="1255"/>
      <c r="C21" s="96">
        <v>1</v>
      </c>
      <c r="D21" s="96">
        <v>0</v>
      </c>
      <c r="E21" s="96">
        <v>0</v>
      </c>
      <c r="F21" s="96">
        <v>0</v>
      </c>
      <c r="G21" s="96">
        <v>7</v>
      </c>
      <c r="H21" s="96">
        <v>1</v>
      </c>
      <c r="I21" s="96">
        <v>0</v>
      </c>
      <c r="J21" s="96">
        <v>0</v>
      </c>
      <c r="K21" s="96">
        <f t="shared" si="0"/>
        <v>8</v>
      </c>
      <c r="L21" s="96">
        <f t="shared" si="1"/>
        <v>1</v>
      </c>
      <c r="M21" s="96">
        <f t="shared" si="2"/>
        <v>9</v>
      </c>
      <c r="N21" s="96">
        <v>0</v>
      </c>
      <c r="O21" s="96">
        <v>3</v>
      </c>
      <c r="P21" s="96">
        <f t="shared" si="3"/>
        <v>3</v>
      </c>
      <c r="Q21" s="1178" t="s">
        <v>285</v>
      </c>
      <c r="R21" s="1178"/>
      <c r="T21" s="175"/>
      <c r="U21" s="175"/>
    </row>
    <row r="22" spans="1:21" ht="18.75" customHeight="1">
      <c r="A22" s="1255" t="s">
        <v>133</v>
      </c>
      <c r="B22" s="1255"/>
      <c r="C22" s="96">
        <v>0</v>
      </c>
      <c r="D22" s="96">
        <v>0</v>
      </c>
      <c r="E22" s="96">
        <v>0</v>
      </c>
      <c r="F22" s="96">
        <v>0</v>
      </c>
      <c r="G22" s="96">
        <v>0</v>
      </c>
      <c r="H22" s="96">
        <v>0</v>
      </c>
      <c r="I22" s="96">
        <v>0</v>
      </c>
      <c r="J22" s="96">
        <v>0</v>
      </c>
      <c r="K22" s="96">
        <f t="shared" si="0"/>
        <v>0</v>
      </c>
      <c r="L22" s="96">
        <f t="shared" si="1"/>
        <v>0</v>
      </c>
      <c r="M22" s="96">
        <f t="shared" si="2"/>
        <v>0</v>
      </c>
      <c r="N22" s="96">
        <v>0</v>
      </c>
      <c r="O22" s="96">
        <v>0</v>
      </c>
      <c r="P22" s="96">
        <f t="shared" si="3"/>
        <v>0</v>
      </c>
      <c r="Q22" s="1178" t="s">
        <v>853</v>
      </c>
      <c r="R22" s="1178"/>
    </row>
    <row r="23" spans="1:21" ht="18.75" customHeight="1">
      <c r="A23" s="1255" t="s">
        <v>68</v>
      </c>
      <c r="B23" s="1255"/>
      <c r="C23" s="96">
        <v>0</v>
      </c>
      <c r="D23" s="96">
        <v>0</v>
      </c>
      <c r="E23" s="96">
        <v>0</v>
      </c>
      <c r="F23" s="96">
        <v>0</v>
      </c>
      <c r="G23" s="96">
        <v>0</v>
      </c>
      <c r="H23" s="96">
        <v>0</v>
      </c>
      <c r="I23" s="96">
        <v>0</v>
      </c>
      <c r="J23" s="96">
        <v>0</v>
      </c>
      <c r="K23" s="96">
        <f t="shared" si="0"/>
        <v>0</v>
      </c>
      <c r="L23" s="96">
        <f t="shared" si="1"/>
        <v>0</v>
      </c>
      <c r="M23" s="96">
        <f t="shared" si="2"/>
        <v>0</v>
      </c>
      <c r="N23" s="96">
        <v>0</v>
      </c>
      <c r="O23" s="96">
        <v>0</v>
      </c>
      <c r="P23" s="96">
        <f t="shared" si="3"/>
        <v>0</v>
      </c>
      <c r="Q23" s="1178" t="s">
        <v>287</v>
      </c>
      <c r="R23" s="1178"/>
    </row>
    <row r="24" spans="1:21" ht="18.75" customHeight="1">
      <c r="A24" s="1255" t="s">
        <v>69</v>
      </c>
      <c r="B24" s="1255"/>
      <c r="C24" s="96">
        <v>0</v>
      </c>
      <c r="D24" s="96">
        <v>0</v>
      </c>
      <c r="E24" s="96">
        <v>0</v>
      </c>
      <c r="F24" s="96">
        <v>0</v>
      </c>
      <c r="G24" s="96">
        <v>0</v>
      </c>
      <c r="H24" s="96">
        <v>0</v>
      </c>
      <c r="I24" s="96">
        <v>0</v>
      </c>
      <c r="J24" s="96">
        <v>0</v>
      </c>
      <c r="K24" s="96">
        <f t="shared" si="0"/>
        <v>0</v>
      </c>
      <c r="L24" s="96">
        <f t="shared" si="1"/>
        <v>0</v>
      </c>
      <c r="M24" s="96">
        <f t="shared" si="2"/>
        <v>0</v>
      </c>
      <c r="N24" s="96">
        <v>0</v>
      </c>
      <c r="O24" s="96">
        <v>0</v>
      </c>
      <c r="P24" s="96">
        <f t="shared" si="3"/>
        <v>0</v>
      </c>
      <c r="Q24" s="1178" t="s">
        <v>182</v>
      </c>
      <c r="R24" s="1178"/>
    </row>
    <row r="25" spans="1:21" ht="18.75" customHeight="1">
      <c r="A25" s="1255" t="s">
        <v>70</v>
      </c>
      <c r="B25" s="1255"/>
      <c r="C25" s="96">
        <v>1</v>
      </c>
      <c r="D25" s="96">
        <v>1</v>
      </c>
      <c r="E25" s="96">
        <v>0</v>
      </c>
      <c r="F25" s="96">
        <v>0</v>
      </c>
      <c r="G25" s="96">
        <v>29</v>
      </c>
      <c r="H25" s="96">
        <v>11</v>
      </c>
      <c r="I25" s="96">
        <v>0</v>
      </c>
      <c r="J25" s="96">
        <v>0</v>
      </c>
      <c r="K25" s="96">
        <f t="shared" si="0"/>
        <v>30</v>
      </c>
      <c r="L25" s="96">
        <f t="shared" si="1"/>
        <v>12</v>
      </c>
      <c r="M25" s="96">
        <f t="shared" si="2"/>
        <v>42</v>
      </c>
      <c r="N25" s="96">
        <v>0</v>
      </c>
      <c r="O25" s="96">
        <v>0</v>
      </c>
      <c r="P25" s="96">
        <f t="shared" si="3"/>
        <v>0</v>
      </c>
      <c r="Q25" s="1178" t="s">
        <v>183</v>
      </c>
      <c r="R25" s="1178"/>
    </row>
    <row r="26" spans="1:21" ht="18.75" customHeight="1">
      <c r="A26" s="1255" t="s">
        <v>71</v>
      </c>
      <c r="B26" s="1255"/>
      <c r="C26" s="96">
        <v>0</v>
      </c>
      <c r="D26" s="96">
        <v>0</v>
      </c>
      <c r="E26" s="96">
        <v>0</v>
      </c>
      <c r="F26" s="96">
        <v>0</v>
      </c>
      <c r="G26" s="96">
        <v>0</v>
      </c>
      <c r="H26" s="96">
        <v>0</v>
      </c>
      <c r="I26" s="96">
        <v>0</v>
      </c>
      <c r="J26" s="96">
        <v>0</v>
      </c>
      <c r="K26" s="96">
        <f t="shared" si="0"/>
        <v>0</v>
      </c>
      <c r="L26" s="96">
        <f t="shared" si="1"/>
        <v>0</v>
      </c>
      <c r="M26" s="96">
        <f t="shared" si="2"/>
        <v>0</v>
      </c>
      <c r="N26" s="96">
        <v>0</v>
      </c>
      <c r="O26" s="96">
        <v>0</v>
      </c>
      <c r="P26" s="96">
        <f t="shared" si="3"/>
        <v>0</v>
      </c>
      <c r="Q26" s="1178" t="s">
        <v>671</v>
      </c>
      <c r="R26" s="1178"/>
    </row>
    <row r="27" spans="1:21" ht="18.75" customHeight="1" thickBot="1">
      <c r="A27" s="1257" t="s">
        <v>72</v>
      </c>
      <c r="B27" s="1257"/>
      <c r="C27" s="738">
        <v>5</v>
      </c>
      <c r="D27" s="738">
        <v>1</v>
      </c>
      <c r="E27" s="738">
        <v>3</v>
      </c>
      <c r="F27" s="738">
        <v>1</v>
      </c>
      <c r="G27" s="738">
        <v>21</v>
      </c>
      <c r="H27" s="738">
        <v>11</v>
      </c>
      <c r="I27" s="738">
        <v>0</v>
      </c>
      <c r="J27" s="738">
        <v>0</v>
      </c>
      <c r="K27" s="738">
        <f t="shared" si="0"/>
        <v>29</v>
      </c>
      <c r="L27" s="738">
        <f t="shared" si="1"/>
        <v>13</v>
      </c>
      <c r="M27" s="738">
        <f t="shared" si="2"/>
        <v>42</v>
      </c>
      <c r="N27" s="753">
        <v>0</v>
      </c>
      <c r="O27" s="753">
        <v>0</v>
      </c>
      <c r="P27" s="753">
        <f t="shared" si="3"/>
        <v>0</v>
      </c>
      <c r="Q27" s="1267" t="s">
        <v>327</v>
      </c>
      <c r="R27" s="1267"/>
    </row>
    <row r="28" spans="1:21" ht="18.75" customHeight="1" thickBot="1">
      <c r="A28" s="1259" t="s">
        <v>32</v>
      </c>
      <c r="B28" s="1259"/>
      <c r="C28" s="737">
        <f>SUM(C8:C27)</f>
        <v>66</v>
      </c>
      <c r="D28" s="737">
        <f t="shared" ref="D28:J28" si="4">SUM(D8:D27)</f>
        <v>20</v>
      </c>
      <c r="E28" s="737">
        <f t="shared" si="4"/>
        <v>22</v>
      </c>
      <c r="F28" s="737">
        <f t="shared" si="4"/>
        <v>5</v>
      </c>
      <c r="G28" s="737">
        <f t="shared" si="4"/>
        <v>364</v>
      </c>
      <c r="H28" s="737">
        <f t="shared" si="4"/>
        <v>177</v>
      </c>
      <c r="I28" s="737">
        <f t="shared" si="4"/>
        <v>21</v>
      </c>
      <c r="J28" s="737">
        <f t="shared" si="4"/>
        <v>3</v>
      </c>
      <c r="K28" s="737">
        <f>SUM(K8:K27)</f>
        <v>473</v>
      </c>
      <c r="L28" s="737">
        <f>SUM(L8:L27)</f>
        <v>205</v>
      </c>
      <c r="M28" s="737">
        <f>SUM(M8:M27)</f>
        <v>678</v>
      </c>
      <c r="N28" s="752">
        <f t="shared" ref="N28:P28" si="5">SUM(N8:N27)</f>
        <v>16</v>
      </c>
      <c r="O28" s="752">
        <f t="shared" si="5"/>
        <v>33</v>
      </c>
      <c r="P28" s="752">
        <f t="shared" si="5"/>
        <v>49</v>
      </c>
      <c r="Q28" s="1260" t="s">
        <v>169</v>
      </c>
      <c r="R28" s="1260"/>
    </row>
    <row r="29" spans="1:21" ht="20.100000000000001" customHeight="1" thickTop="1">
      <c r="A29" s="1450" t="s">
        <v>1264</v>
      </c>
      <c r="B29" s="1450"/>
      <c r="C29" s="1450"/>
      <c r="D29" s="1450"/>
      <c r="E29" s="1450"/>
      <c r="F29" s="1450"/>
      <c r="G29" s="1450"/>
      <c r="H29" s="1450"/>
      <c r="I29" s="1450"/>
      <c r="J29" s="1450"/>
      <c r="Q29" s="322"/>
      <c r="R29" s="322"/>
    </row>
    <row r="30" spans="1:21" ht="20.25" customHeight="1">
      <c r="Q30" s="322"/>
      <c r="R30" s="322"/>
    </row>
    <row r="31" spans="1:21" ht="20.25" customHeight="1">
      <c r="Q31" s="322"/>
      <c r="R31" s="322"/>
    </row>
    <row r="32" spans="1:21" ht="20.25" customHeight="1">
      <c r="Q32" s="322"/>
      <c r="R32" s="322"/>
    </row>
    <row r="33" spans="17:18" ht="20.25" customHeight="1">
      <c r="Q33" s="322"/>
      <c r="R33" s="322"/>
    </row>
    <row r="34" spans="17:18" ht="20.25" customHeight="1">
      <c r="Q34" s="322"/>
      <c r="R34" s="322"/>
    </row>
    <row r="35" spans="17:18" ht="20.25" customHeight="1"/>
    <row r="36" spans="17:18" ht="20.25" customHeight="1"/>
    <row r="37" spans="17:18" ht="20.25" customHeight="1"/>
    <row r="38" spans="17:18" ht="20.25" customHeight="1"/>
    <row r="39" spans="17:18" ht="20.25" customHeight="1"/>
    <row r="40" spans="17:18" ht="20.25" customHeight="1"/>
    <row r="41" spans="17:18" ht="20.25" customHeight="1"/>
    <row r="42" spans="17:18" ht="20.25" customHeight="1"/>
    <row r="43" spans="17:18" ht="20.25" customHeight="1"/>
    <row r="44" spans="17:18" ht="20.25" customHeight="1"/>
    <row r="45" spans="17:18" ht="20.25" customHeight="1"/>
    <row r="46" spans="17:18" ht="20.25" customHeight="1"/>
    <row r="47" spans="17:18" ht="20.25" customHeight="1"/>
    <row r="48" spans="17:18" ht="20.25" customHeight="1"/>
    <row r="49" ht="20.25" customHeight="1"/>
    <row r="50" ht="20.25" customHeight="1"/>
    <row r="51" ht="20.25" customHeight="1"/>
    <row r="52" ht="20.25" customHeight="1"/>
    <row r="53" ht="20.25" customHeight="1"/>
    <row r="54" ht="20.25" customHeight="1"/>
    <row r="55" ht="20.25" customHeight="1"/>
    <row r="56" ht="20.25" customHeight="1"/>
    <row r="57" ht="20.25" customHeight="1"/>
    <row r="58" ht="20.25" customHeight="1"/>
    <row r="59" ht="20.25" customHeight="1"/>
    <row r="60" ht="20.25" customHeight="1"/>
    <row r="61" ht="20.25" customHeight="1"/>
    <row r="62" ht="20.25" customHeight="1"/>
    <row r="63" ht="20.25" customHeight="1"/>
    <row r="64"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row r="87" ht="20.25" customHeight="1"/>
    <row r="88" ht="20.25" customHeight="1"/>
    <row r="89" ht="20.25" customHeight="1"/>
    <row r="90" ht="20.25" customHeight="1"/>
    <row r="91" ht="20.25" customHeight="1"/>
    <row r="92" ht="20.25" customHeight="1"/>
    <row r="93" ht="20.25" customHeight="1"/>
    <row r="94" ht="20.25" customHeight="1"/>
    <row r="95" ht="20.25" customHeight="1"/>
    <row r="96" ht="20.25" customHeight="1"/>
    <row r="97" ht="20.25" customHeight="1"/>
    <row r="98" ht="20.25" customHeight="1"/>
    <row r="116" spans="3:18">
      <c r="C116" s="140"/>
      <c r="D116" s="140"/>
      <c r="E116" s="140"/>
      <c r="F116" s="140"/>
      <c r="G116" s="140"/>
      <c r="H116" s="140"/>
      <c r="I116" s="140"/>
      <c r="J116" s="140"/>
      <c r="K116" s="140"/>
      <c r="L116" s="140"/>
      <c r="M116" s="140"/>
      <c r="N116" s="140"/>
      <c r="O116" s="140"/>
      <c r="P116" s="140"/>
      <c r="Q116" s="140"/>
      <c r="R116" s="140"/>
    </row>
    <row r="117" spans="3:18">
      <c r="C117" s="140"/>
      <c r="D117" s="140"/>
      <c r="E117" s="140"/>
      <c r="F117" s="140"/>
      <c r="G117" s="140"/>
      <c r="H117" s="140"/>
      <c r="I117" s="140"/>
      <c r="J117" s="140"/>
      <c r="K117" s="140"/>
      <c r="L117" s="140"/>
      <c r="M117" s="140"/>
      <c r="N117" s="140"/>
      <c r="O117" s="140"/>
      <c r="P117" s="140"/>
      <c r="Q117" s="140"/>
      <c r="R117" s="140"/>
    </row>
    <row r="118" spans="3:18">
      <c r="C118" s="140"/>
      <c r="D118" s="140"/>
      <c r="E118" s="140"/>
      <c r="F118" s="140"/>
      <c r="G118" s="140"/>
      <c r="H118" s="140"/>
      <c r="I118" s="140"/>
      <c r="J118" s="140"/>
      <c r="K118" s="140"/>
      <c r="L118" s="140"/>
      <c r="M118" s="140"/>
      <c r="N118" s="140"/>
      <c r="O118" s="140"/>
      <c r="P118" s="140"/>
      <c r="Q118" s="140"/>
      <c r="R118" s="140"/>
    </row>
    <row r="119" spans="3:18">
      <c r="C119" s="140"/>
      <c r="D119" s="140"/>
      <c r="E119" s="140"/>
      <c r="F119" s="140"/>
      <c r="G119" s="140"/>
      <c r="H119" s="140"/>
      <c r="I119" s="140"/>
      <c r="J119" s="140"/>
      <c r="K119" s="140"/>
      <c r="L119" s="140"/>
      <c r="M119" s="140"/>
      <c r="N119" s="140"/>
      <c r="O119" s="140"/>
      <c r="P119" s="140"/>
      <c r="Q119" s="140"/>
      <c r="R119" s="140"/>
    </row>
  </sheetData>
  <protectedRanges>
    <protectedRange sqref="F18:J18" name="نطاق1"/>
  </protectedRanges>
  <mergeCells count="51">
    <mergeCell ref="A29:J29"/>
    <mergeCell ref="A26:B26"/>
    <mergeCell ref="Q26:R26"/>
    <mergeCell ref="A27:B27"/>
    <mergeCell ref="Q27:R27"/>
    <mergeCell ref="A28:B28"/>
    <mergeCell ref="Q28:R28"/>
    <mergeCell ref="A23:B23"/>
    <mergeCell ref="Q23:R23"/>
    <mergeCell ref="A24:B24"/>
    <mergeCell ref="Q24:R24"/>
    <mergeCell ref="A25:B25"/>
    <mergeCell ref="Q25:R25"/>
    <mergeCell ref="A20:B20"/>
    <mergeCell ref="Q20:R20"/>
    <mergeCell ref="A21:B21"/>
    <mergeCell ref="Q21:R21"/>
    <mergeCell ref="A22:B22"/>
    <mergeCell ref="Q22:R22"/>
    <mergeCell ref="A12:A17"/>
    <mergeCell ref="R12:R17"/>
    <mergeCell ref="A18:B18"/>
    <mergeCell ref="Q18:R18"/>
    <mergeCell ref="A19:B19"/>
    <mergeCell ref="Q19:R19"/>
    <mergeCell ref="A11:B11"/>
    <mergeCell ref="Q11:R11"/>
    <mergeCell ref="Q4:R7"/>
    <mergeCell ref="C5:D5"/>
    <mergeCell ref="E5:F5"/>
    <mergeCell ref="G5:H5"/>
    <mergeCell ref="I5:J5"/>
    <mergeCell ref="L5:M5"/>
    <mergeCell ref="Q8:R8"/>
    <mergeCell ref="A9:B9"/>
    <mergeCell ref="Q9:R9"/>
    <mergeCell ref="A10:B10"/>
    <mergeCell ref="Q10:R10"/>
    <mergeCell ref="A8:B8"/>
    <mergeCell ref="N4:P4"/>
    <mergeCell ref="A1:R1"/>
    <mergeCell ref="A2:R2"/>
    <mergeCell ref="A3:B3"/>
    <mergeCell ref="Q3:R3"/>
    <mergeCell ref="A4:B7"/>
    <mergeCell ref="C4:D4"/>
    <mergeCell ref="E4:F4"/>
    <mergeCell ref="G4:H4"/>
    <mergeCell ref="I4:J4"/>
    <mergeCell ref="K4:M4"/>
    <mergeCell ref="O5:P5"/>
  </mergeCells>
  <printOptions horizontalCentered="1"/>
  <pageMargins left="1" right="1" top="1" bottom="1" header="1" footer="1"/>
  <pageSetup paperSize="9" scale="80" firstPageNumber="53" orientation="landscape" useFirstPageNumber="1"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AB26"/>
  <sheetViews>
    <sheetView rightToLeft="1" view="pageBreakPreview" zoomScaleNormal="100" zoomScaleSheetLayoutView="100" workbookViewId="0">
      <selection activeCell="L22" sqref="L22"/>
    </sheetView>
  </sheetViews>
  <sheetFormatPr defaultRowHeight="12.75"/>
  <cols>
    <col min="1" max="1" width="13.5703125" customWidth="1"/>
    <col min="2" max="2" width="8.85546875" customWidth="1"/>
    <col min="3" max="3" width="13.5703125" customWidth="1"/>
    <col min="4" max="4" width="11" customWidth="1"/>
    <col min="5" max="5" width="9.7109375" customWidth="1"/>
    <col min="6" max="6" width="12" customWidth="1"/>
    <col min="7" max="7" width="8.28515625" customWidth="1"/>
    <col min="8" max="8" width="9.28515625" customWidth="1"/>
    <col min="9" max="9" width="0.42578125" hidden="1" customWidth="1"/>
  </cols>
  <sheetData>
    <row r="2" spans="1:9" ht="11.25" customHeight="1"/>
    <row r="3" spans="1:9" ht="92.25" customHeight="1"/>
    <row r="4" spans="1:9" ht="11.25" customHeight="1">
      <c r="A4" s="1102" t="s">
        <v>984</v>
      </c>
      <c r="B4" s="1102"/>
      <c r="C4" s="1102"/>
      <c r="D4" s="1102"/>
      <c r="E4" s="1102"/>
      <c r="F4" s="1102"/>
      <c r="G4" s="1102"/>
      <c r="H4" s="1102"/>
      <c r="I4" s="1102"/>
    </row>
    <row r="5" spans="1:9" ht="11.25" customHeight="1">
      <c r="A5" s="1102"/>
      <c r="B5" s="1102"/>
      <c r="C5" s="1102"/>
      <c r="D5" s="1102"/>
      <c r="E5" s="1102"/>
      <c r="F5" s="1102"/>
      <c r="G5" s="1102"/>
      <c r="H5" s="1102"/>
      <c r="I5" s="1102"/>
    </row>
    <row r="6" spans="1:9" ht="11.25" customHeight="1">
      <c r="A6" s="1102"/>
      <c r="B6" s="1102"/>
      <c r="C6" s="1102"/>
      <c r="D6" s="1102"/>
      <c r="E6" s="1102"/>
      <c r="F6" s="1102"/>
      <c r="G6" s="1102"/>
      <c r="H6" s="1102"/>
      <c r="I6" s="1102"/>
    </row>
    <row r="7" spans="1:9">
      <c r="A7" s="1102"/>
      <c r="B7" s="1102"/>
      <c r="C7" s="1102"/>
      <c r="D7" s="1102"/>
      <c r="E7" s="1102"/>
      <c r="F7" s="1102"/>
      <c r="G7" s="1102"/>
      <c r="H7" s="1102"/>
      <c r="I7" s="1102"/>
    </row>
    <row r="10" spans="1:9">
      <c r="B10" s="1151"/>
      <c r="C10" s="1151"/>
      <c r="D10" s="1151"/>
      <c r="E10" s="1151"/>
      <c r="F10" s="1151"/>
    </row>
    <row r="11" spans="1:9" ht="33.75" customHeight="1">
      <c r="B11" s="1151"/>
      <c r="C11" s="1151"/>
      <c r="D11" s="1151"/>
      <c r="E11" s="1151"/>
      <c r="F11" s="1151"/>
    </row>
    <row r="12" spans="1:9" ht="12.75" customHeight="1"/>
    <row r="13" spans="1:9" ht="12.75" customHeight="1"/>
    <row r="14" spans="1:9" ht="57" customHeight="1">
      <c r="A14" s="1103" t="s">
        <v>985</v>
      </c>
      <c r="B14" s="1103"/>
      <c r="C14" s="1103"/>
      <c r="D14" s="1103"/>
      <c r="E14" s="1103"/>
      <c r="F14" s="1103"/>
      <c r="G14" s="1103"/>
      <c r="H14" s="1103"/>
    </row>
    <row r="15" spans="1:9" ht="12.75" customHeight="1">
      <c r="A15" s="1001"/>
      <c r="B15" s="1001"/>
      <c r="C15" s="1001"/>
      <c r="D15" s="1001"/>
      <c r="E15" s="1001"/>
      <c r="F15" s="1001"/>
      <c r="G15" s="1001"/>
      <c r="H15" s="1001"/>
    </row>
    <row r="16" spans="1:9" ht="12.75" customHeight="1">
      <c r="A16" s="1001"/>
      <c r="B16" s="1001"/>
      <c r="C16" s="1001"/>
      <c r="D16" s="1001"/>
      <c r="E16" s="1001"/>
      <c r="F16" s="1001"/>
      <c r="G16" s="1001"/>
      <c r="H16" s="1001"/>
    </row>
    <row r="17" spans="1:28" ht="15.75" customHeight="1">
      <c r="C17" s="1150"/>
      <c r="D17" s="1150"/>
      <c r="E17" s="1150"/>
      <c r="F17" s="1150"/>
      <c r="P17" s="833"/>
      <c r="AB17" s="833"/>
    </row>
    <row r="21" spans="1:28" ht="60">
      <c r="A21" s="1103" t="s">
        <v>1180</v>
      </c>
      <c r="B21" s="1103"/>
      <c r="C21" s="1103"/>
      <c r="D21" s="1103"/>
      <c r="E21" s="1103"/>
      <c r="F21" s="1103"/>
      <c r="G21" s="1103"/>
      <c r="H21" s="1103"/>
    </row>
    <row r="24" spans="1:28">
      <c r="B24" s="1150"/>
      <c r="C24" s="1150"/>
      <c r="D24" s="1150"/>
      <c r="E24" s="1150"/>
      <c r="F24" s="1150"/>
      <c r="G24" s="1150"/>
    </row>
    <row r="25" spans="1:28">
      <c r="B25" s="1150"/>
      <c r="C25" s="1150"/>
      <c r="D25" s="1150"/>
      <c r="E25" s="1150"/>
      <c r="F25" s="1150"/>
      <c r="G25" s="1150"/>
    </row>
    <row r="26" spans="1:28">
      <c r="B26" s="1150"/>
      <c r="C26" s="1150"/>
      <c r="D26" s="1150"/>
      <c r="E26" s="1150"/>
      <c r="F26" s="1150"/>
      <c r="G26" s="1150"/>
    </row>
  </sheetData>
  <mergeCells count="6">
    <mergeCell ref="B24:G26"/>
    <mergeCell ref="A4:I7"/>
    <mergeCell ref="A14:H14"/>
    <mergeCell ref="A21:H21"/>
    <mergeCell ref="B10:F11"/>
    <mergeCell ref="C17:F17"/>
  </mergeCells>
  <printOptions horizontalCentered="1"/>
  <pageMargins left="0.78740157480314965" right="0.78740157480314965" top="0.78740157480314965" bottom="0.78740157480314965" header="0.78740157480314965" footer="0.78740157480314965"/>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theme="9" tint="-0.499984740745262"/>
  </sheetPr>
  <dimension ref="A1:S151"/>
  <sheetViews>
    <sheetView rightToLeft="1" view="pageBreakPreview" zoomScale="80" zoomScaleSheetLayoutView="80" workbookViewId="0">
      <selection activeCell="AC10" sqref="AC10"/>
    </sheetView>
  </sheetViews>
  <sheetFormatPr defaultRowHeight="12.75"/>
  <cols>
    <col min="1" max="1" width="4.140625" style="82" customWidth="1"/>
    <col min="2" max="2" width="10.28515625" style="82" customWidth="1"/>
    <col min="3" max="5" width="11" style="82" customWidth="1"/>
    <col min="6" max="6" width="9.5703125" style="82" customWidth="1"/>
    <col min="7" max="9" width="11" style="82" customWidth="1"/>
    <col min="10" max="10" width="9.42578125" style="82" customWidth="1"/>
    <col min="11" max="12" width="11" style="82" customWidth="1"/>
    <col min="13" max="13" width="10.140625" style="82" customWidth="1"/>
    <col min="14" max="14" width="15.28515625" style="82" customWidth="1"/>
    <col min="15" max="15" width="4.5703125" style="82" customWidth="1"/>
    <col min="16" max="17" width="9.140625" style="82"/>
    <col min="18" max="19" width="0" style="82" hidden="1" customWidth="1"/>
    <col min="20" max="16384" width="9.140625" style="82"/>
  </cols>
  <sheetData>
    <row r="1" spans="1:17" ht="24.75" customHeight="1">
      <c r="A1" s="1205" t="s">
        <v>1265</v>
      </c>
      <c r="B1" s="1205"/>
      <c r="C1" s="1205"/>
      <c r="D1" s="1205"/>
      <c r="E1" s="1205"/>
      <c r="F1" s="1205"/>
      <c r="G1" s="1205"/>
      <c r="H1" s="1205"/>
      <c r="I1" s="1205"/>
      <c r="J1" s="1205"/>
      <c r="K1" s="1205"/>
      <c r="L1" s="1205"/>
      <c r="M1" s="1205"/>
      <c r="N1" s="1205"/>
      <c r="O1" s="1205"/>
    </row>
    <row r="2" spans="1:17" ht="21" customHeight="1">
      <c r="A2" s="1206" t="s">
        <v>777</v>
      </c>
      <c r="B2" s="1206"/>
      <c r="C2" s="1206"/>
      <c r="D2" s="1206"/>
      <c r="E2" s="1206"/>
      <c r="F2" s="1206"/>
      <c r="G2" s="1206"/>
      <c r="H2" s="1206"/>
      <c r="I2" s="1206"/>
      <c r="J2" s="1206"/>
      <c r="K2" s="1206"/>
      <c r="L2" s="1206"/>
      <c r="M2" s="1206"/>
      <c r="N2" s="1206"/>
      <c r="O2" s="1206"/>
    </row>
    <row r="3" spans="1:17" ht="19.5" customHeight="1" thickBot="1">
      <c r="A3" s="1428" t="s">
        <v>1056</v>
      </c>
      <c r="B3" s="1428"/>
      <c r="C3" s="229"/>
      <c r="D3" s="229"/>
      <c r="E3" s="229"/>
      <c r="F3" s="229"/>
      <c r="G3" s="229"/>
      <c r="H3" s="229"/>
      <c r="I3" s="229"/>
      <c r="J3" s="229"/>
      <c r="K3" s="229"/>
      <c r="L3" s="229"/>
      <c r="M3" s="229"/>
      <c r="N3" s="1429" t="s">
        <v>784</v>
      </c>
      <c r="O3" s="1429"/>
      <c r="P3" s="229"/>
      <c r="Q3" s="229"/>
    </row>
    <row r="4" spans="1:17" ht="18.75" customHeight="1" thickTop="1">
      <c r="A4" s="1397" t="s">
        <v>40</v>
      </c>
      <c r="B4" s="1397"/>
      <c r="C4" s="1397" t="s">
        <v>1266</v>
      </c>
      <c r="D4" s="1397"/>
      <c r="E4" s="1397"/>
      <c r="F4" s="1397"/>
      <c r="G4" s="1397"/>
      <c r="H4" s="1397"/>
      <c r="I4" s="1397"/>
      <c r="J4" s="1397"/>
      <c r="K4" s="1397"/>
      <c r="L4" s="1397"/>
      <c r="M4" s="1397"/>
      <c r="N4" s="1430" t="s">
        <v>168</v>
      </c>
      <c r="O4" s="1430"/>
      <c r="P4" s="142"/>
    </row>
    <row r="5" spans="1:17" ht="21.75" customHeight="1">
      <c r="A5" s="1398"/>
      <c r="B5" s="1398"/>
      <c r="C5" s="1431" t="s">
        <v>557</v>
      </c>
      <c r="D5" s="1431"/>
      <c r="E5" s="1431"/>
      <c r="F5" s="1431"/>
      <c r="G5" s="1431"/>
      <c r="H5" s="1431"/>
      <c r="I5" s="1431"/>
      <c r="J5" s="1431"/>
      <c r="K5" s="1431"/>
      <c r="L5" s="1431"/>
      <c r="M5" s="1431"/>
      <c r="N5" s="1431"/>
      <c r="O5" s="1431"/>
      <c r="P5" s="142"/>
    </row>
    <row r="6" spans="1:17" ht="15" customHeight="1">
      <c r="A6" s="1398"/>
      <c r="B6" s="1398"/>
      <c r="C6" s="1398" t="s">
        <v>558</v>
      </c>
      <c r="D6" s="1398"/>
      <c r="E6" s="1398" t="s">
        <v>559</v>
      </c>
      <c r="F6" s="1398"/>
      <c r="G6" s="1398" t="s">
        <v>560</v>
      </c>
      <c r="H6" s="1398"/>
      <c r="I6" s="1398" t="s">
        <v>561</v>
      </c>
      <c r="J6" s="1398"/>
      <c r="K6" s="1398" t="s">
        <v>1335</v>
      </c>
      <c r="L6" s="1398"/>
      <c r="M6" s="1398"/>
      <c r="N6" s="1431"/>
      <c r="O6" s="1431"/>
      <c r="P6" s="142"/>
    </row>
    <row r="7" spans="1:17" ht="18.75" customHeight="1">
      <c r="A7" s="1398"/>
      <c r="B7" s="1398"/>
      <c r="C7" s="1165" t="s">
        <v>240</v>
      </c>
      <c r="D7" s="1165"/>
      <c r="E7" s="1165" t="s">
        <v>234</v>
      </c>
      <c r="F7" s="1165"/>
      <c r="G7" s="1165" t="s">
        <v>241</v>
      </c>
      <c r="H7" s="1165"/>
      <c r="I7" s="1165" t="s">
        <v>236</v>
      </c>
      <c r="J7" s="1165"/>
      <c r="K7" s="509"/>
      <c r="L7" s="509" t="s">
        <v>169</v>
      </c>
      <c r="M7" s="509"/>
      <c r="N7" s="1431"/>
      <c r="O7" s="1431"/>
      <c r="P7" s="142"/>
    </row>
    <row r="8" spans="1:17" ht="17.25" customHeight="1">
      <c r="A8" s="1398"/>
      <c r="B8" s="1398"/>
      <c r="C8" s="755" t="s">
        <v>33</v>
      </c>
      <c r="D8" s="755" t="s">
        <v>34</v>
      </c>
      <c r="E8" s="755" t="s">
        <v>33</v>
      </c>
      <c r="F8" s="755" t="s">
        <v>34</v>
      </c>
      <c r="G8" s="755" t="s">
        <v>33</v>
      </c>
      <c r="H8" s="755" t="s">
        <v>34</v>
      </c>
      <c r="I8" s="755" t="s">
        <v>33</v>
      </c>
      <c r="J8" s="755" t="s">
        <v>34</v>
      </c>
      <c r="K8" s="755" t="s">
        <v>33</v>
      </c>
      <c r="L8" s="755" t="s">
        <v>34</v>
      </c>
      <c r="M8" s="755" t="s">
        <v>35</v>
      </c>
      <c r="N8" s="1431"/>
      <c r="O8" s="1431"/>
      <c r="P8" s="142"/>
    </row>
    <row r="9" spans="1:17" ht="16.5" customHeight="1" thickBot="1">
      <c r="A9" s="1398"/>
      <c r="B9" s="1398"/>
      <c r="C9" s="754" t="s">
        <v>173</v>
      </c>
      <c r="D9" s="754" t="s">
        <v>172</v>
      </c>
      <c r="E9" s="754" t="s">
        <v>173</v>
      </c>
      <c r="F9" s="754" t="s">
        <v>172</v>
      </c>
      <c r="G9" s="754" t="s">
        <v>173</v>
      </c>
      <c r="H9" s="754" t="s">
        <v>172</v>
      </c>
      <c r="I9" s="754" t="s">
        <v>173</v>
      </c>
      <c r="J9" s="754" t="s">
        <v>172</v>
      </c>
      <c r="K9" s="754" t="s">
        <v>173</v>
      </c>
      <c r="L9" s="754" t="s">
        <v>172</v>
      </c>
      <c r="M9" s="754" t="s">
        <v>169</v>
      </c>
      <c r="N9" s="1431"/>
      <c r="O9" s="1431"/>
    </row>
    <row r="10" spans="1:17" ht="18" customHeight="1">
      <c r="A10" s="1434" t="s">
        <v>52</v>
      </c>
      <c r="B10" s="1434"/>
      <c r="C10" s="520">
        <v>875</v>
      </c>
      <c r="D10" s="520">
        <v>454</v>
      </c>
      <c r="E10" s="520">
        <v>881</v>
      </c>
      <c r="F10" s="520">
        <v>291</v>
      </c>
      <c r="G10" s="520">
        <v>364</v>
      </c>
      <c r="H10" s="520">
        <v>52</v>
      </c>
      <c r="I10" s="520">
        <v>175</v>
      </c>
      <c r="J10" s="520">
        <v>38</v>
      </c>
      <c r="K10" s="520">
        <f>SUM(C10,E10,G10,I10)</f>
        <v>2295</v>
      </c>
      <c r="L10" s="520">
        <f>SUM(D10,F10,H10,J10)</f>
        <v>835</v>
      </c>
      <c r="M10" s="520">
        <f>SUM(K10:L10)</f>
        <v>3130</v>
      </c>
      <c r="N10" s="1451" t="s">
        <v>583</v>
      </c>
      <c r="O10" s="1451"/>
    </row>
    <row r="11" spans="1:17" ht="18" customHeight="1">
      <c r="A11" s="1394" t="s">
        <v>53</v>
      </c>
      <c r="B11" s="1394"/>
      <c r="C11" s="749">
        <v>0</v>
      </c>
      <c r="D11" s="749">
        <v>0</v>
      </c>
      <c r="E11" s="749">
        <v>0</v>
      </c>
      <c r="F11" s="749">
        <v>0</v>
      </c>
      <c r="G11" s="749">
        <v>0</v>
      </c>
      <c r="H11" s="749">
        <v>0</v>
      </c>
      <c r="I11" s="749">
        <v>0</v>
      </c>
      <c r="J11" s="749">
        <v>0</v>
      </c>
      <c r="K11" s="776">
        <f t="shared" ref="K11:K29" si="0">SUM(C11,E11,G11,I11)</f>
        <v>0</v>
      </c>
      <c r="L11" s="776">
        <f t="shared" ref="L11:L29" si="1">SUM(D11,F11,H11,J11)</f>
        <v>0</v>
      </c>
      <c r="M11" s="776">
        <f t="shared" ref="M11:M29" si="2">SUM(K11:L11)</f>
        <v>0</v>
      </c>
      <c r="N11" s="1178" t="s">
        <v>273</v>
      </c>
      <c r="O11" s="1178"/>
    </row>
    <row r="12" spans="1:17" ht="18" customHeight="1">
      <c r="A12" s="1394" t="s">
        <v>54</v>
      </c>
      <c r="B12" s="1394"/>
      <c r="C12" s="749">
        <v>138</v>
      </c>
      <c r="D12" s="749">
        <v>77</v>
      </c>
      <c r="E12" s="749">
        <v>169</v>
      </c>
      <c r="F12" s="749">
        <v>63</v>
      </c>
      <c r="G12" s="749">
        <v>239</v>
      </c>
      <c r="H12" s="749">
        <v>21</v>
      </c>
      <c r="I12" s="749">
        <v>287</v>
      </c>
      <c r="J12" s="749">
        <v>21</v>
      </c>
      <c r="K12" s="776">
        <f t="shared" si="0"/>
        <v>833</v>
      </c>
      <c r="L12" s="776">
        <f t="shared" si="1"/>
        <v>182</v>
      </c>
      <c r="M12" s="776">
        <f t="shared" si="2"/>
        <v>1015</v>
      </c>
      <c r="N12" s="1178" t="s">
        <v>175</v>
      </c>
      <c r="O12" s="1178"/>
    </row>
    <row r="13" spans="1:17" ht="18" customHeight="1">
      <c r="A13" s="1394" t="s">
        <v>55</v>
      </c>
      <c r="B13" s="1394"/>
      <c r="C13" s="749">
        <v>0</v>
      </c>
      <c r="D13" s="749">
        <v>0</v>
      </c>
      <c r="E13" s="749">
        <v>0</v>
      </c>
      <c r="F13" s="749">
        <v>0</v>
      </c>
      <c r="G13" s="749">
        <v>0</v>
      </c>
      <c r="H13" s="749">
        <v>0</v>
      </c>
      <c r="I13" s="749">
        <v>0</v>
      </c>
      <c r="J13" s="749">
        <v>0</v>
      </c>
      <c r="K13" s="776">
        <f t="shared" si="0"/>
        <v>0</v>
      </c>
      <c r="L13" s="776">
        <f t="shared" si="1"/>
        <v>0</v>
      </c>
      <c r="M13" s="776">
        <f t="shared" si="2"/>
        <v>0</v>
      </c>
      <c r="N13" s="1178" t="s">
        <v>176</v>
      </c>
      <c r="O13" s="1178"/>
    </row>
    <row r="14" spans="1:17" ht="18" customHeight="1">
      <c r="A14" s="1189" t="s">
        <v>283</v>
      </c>
      <c r="B14" s="442" t="s">
        <v>270</v>
      </c>
      <c r="C14" s="749">
        <v>29</v>
      </c>
      <c r="D14" s="749">
        <v>99</v>
      </c>
      <c r="E14" s="749">
        <v>38</v>
      </c>
      <c r="F14" s="749">
        <v>97</v>
      </c>
      <c r="G14" s="749">
        <v>140</v>
      </c>
      <c r="H14" s="749">
        <v>96</v>
      </c>
      <c r="I14" s="749">
        <v>153</v>
      </c>
      <c r="J14" s="749">
        <v>102</v>
      </c>
      <c r="K14" s="776">
        <f t="shared" si="0"/>
        <v>360</v>
      </c>
      <c r="L14" s="776">
        <f t="shared" si="1"/>
        <v>394</v>
      </c>
      <c r="M14" s="776">
        <f t="shared" si="2"/>
        <v>754</v>
      </c>
      <c r="N14" s="456" t="s">
        <v>288</v>
      </c>
      <c r="O14" s="1220" t="s">
        <v>167</v>
      </c>
    </row>
    <row r="15" spans="1:17" ht="18" customHeight="1">
      <c r="A15" s="1189"/>
      <c r="B15" s="442" t="s">
        <v>271</v>
      </c>
      <c r="C15" s="749">
        <v>30</v>
      </c>
      <c r="D15" s="749">
        <v>0</v>
      </c>
      <c r="E15" s="749">
        <v>102</v>
      </c>
      <c r="F15" s="749">
        <v>0</v>
      </c>
      <c r="G15" s="749">
        <v>329</v>
      </c>
      <c r="H15" s="749">
        <v>0</v>
      </c>
      <c r="I15" s="749">
        <v>519</v>
      </c>
      <c r="J15" s="749">
        <v>0</v>
      </c>
      <c r="K15" s="776">
        <f t="shared" si="0"/>
        <v>980</v>
      </c>
      <c r="L15" s="776">
        <f t="shared" si="1"/>
        <v>0</v>
      </c>
      <c r="M15" s="776">
        <f t="shared" si="2"/>
        <v>980</v>
      </c>
      <c r="N15" s="456" t="s">
        <v>289</v>
      </c>
      <c r="O15" s="1220"/>
    </row>
    <row r="16" spans="1:17" ht="18" customHeight="1">
      <c r="A16" s="1189"/>
      <c r="B16" s="442" t="s">
        <v>272</v>
      </c>
      <c r="C16" s="749">
        <v>23</v>
      </c>
      <c r="D16" s="749">
        <v>0</v>
      </c>
      <c r="E16" s="749">
        <v>103</v>
      </c>
      <c r="F16" s="749">
        <v>0</v>
      </c>
      <c r="G16" s="749">
        <v>250</v>
      </c>
      <c r="H16" s="749">
        <v>0</v>
      </c>
      <c r="I16" s="749">
        <v>359</v>
      </c>
      <c r="J16" s="749">
        <v>0</v>
      </c>
      <c r="K16" s="776">
        <f t="shared" si="0"/>
        <v>735</v>
      </c>
      <c r="L16" s="776">
        <f t="shared" si="1"/>
        <v>0</v>
      </c>
      <c r="M16" s="776">
        <f t="shared" si="2"/>
        <v>735</v>
      </c>
      <c r="N16" s="456" t="s">
        <v>290</v>
      </c>
      <c r="O16" s="1220"/>
    </row>
    <row r="17" spans="1:19" ht="18" customHeight="1">
      <c r="A17" s="1189"/>
      <c r="B17" s="442" t="s">
        <v>267</v>
      </c>
      <c r="C17" s="749">
        <v>57</v>
      </c>
      <c r="D17" s="749">
        <v>10</v>
      </c>
      <c r="E17" s="749">
        <v>97</v>
      </c>
      <c r="F17" s="749">
        <v>19</v>
      </c>
      <c r="G17" s="749">
        <v>158</v>
      </c>
      <c r="H17" s="749">
        <v>25</v>
      </c>
      <c r="I17" s="749">
        <v>196</v>
      </c>
      <c r="J17" s="749">
        <v>16</v>
      </c>
      <c r="K17" s="776">
        <f t="shared" si="0"/>
        <v>508</v>
      </c>
      <c r="L17" s="776">
        <f t="shared" si="1"/>
        <v>70</v>
      </c>
      <c r="M17" s="776">
        <f t="shared" si="2"/>
        <v>578</v>
      </c>
      <c r="N17" s="456" t="s">
        <v>291</v>
      </c>
      <c r="O17" s="1220"/>
    </row>
    <row r="18" spans="1:19" ht="18" customHeight="1">
      <c r="A18" s="1189"/>
      <c r="B18" s="442" t="s">
        <v>268</v>
      </c>
      <c r="C18" s="749">
        <v>0</v>
      </c>
      <c r="D18" s="749">
        <v>8</v>
      </c>
      <c r="E18" s="749">
        <v>10</v>
      </c>
      <c r="F18" s="749">
        <v>8</v>
      </c>
      <c r="G18" s="749">
        <v>20</v>
      </c>
      <c r="H18" s="749">
        <v>6</v>
      </c>
      <c r="I18" s="749">
        <v>56</v>
      </c>
      <c r="J18" s="749">
        <v>19</v>
      </c>
      <c r="K18" s="776">
        <f t="shared" si="0"/>
        <v>86</v>
      </c>
      <c r="L18" s="776">
        <f t="shared" si="1"/>
        <v>41</v>
      </c>
      <c r="M18" s="776">
        <f t="shared" si="2"/>
        <v>127</v>
      </c>
      <c r="N18" s="456" t="s">
        <v>292</v>
      </c>
      <c r="O18" s="1220"/>
    </row>
    <row r="19" spans="1:19" ht="18" customHeight="1">
      <c r="A19" s="1189"/>
      <c r="B19" s="442" t="s">
        <v>269</v>
      </c>
      <c r="C19" s="749">
        <v>93</v>
      </c>
      <c r="D19" s="749">
        <v>67</v>
      </c>
      <c r="E19" s="749">
        <v>169</v>
      </c>
      <c r="F19" s="749">
        <v>90</v>
      </c>
      <c r="G19" s="749">
        <v>262</v>
      </c>
      <c r="H19" s="749">
        <v>112</v>
      </c>
      <c r="I19" s="749">
        <v>296</v>
      </c>
      <c r="J19" s="749">
        <v>103</v>
      </c>
      <c r="K19" s="776">
        <f t="shared" si="0"/>
        <v>820</v>
      </c>
      <c r="L19" s="776">
        <f t="shared" si="1"/>
        <v>372</v>
      </c>
      <c r="M19" s="776">
        <f t="shared" si="2"/>
        <v>1192</v>
      </c>
      <c r="N19" s="456" t="s">
        <v>293</v>
      </c>
      <c r="O19" s="1220"/>
    </row>
    <row r="20" spans="1:19" ht="18" customHeight="1">
      <c r="A20" s="1170" t="s">
        <v>63</v>
      </c>
      <c r="B20" s="1170"/>
      <c r="C20" s="749">
        <v>0</v>
      </c>
      <c r="D20" s="749">
        <v>0</v>
      </c>
      <c r="E20" s="749">
        <v>0</v>
      </c>
      <c r="F20" s="749">
        <v>0</v>
      </c>
      <c r="G20" s="749">
        <v>0</v>
      </c>
      <c r="H20" s="749">
        <v>0</v>
      </c>
      <c r="I20" s="749">
        <v>0</v>
      </c>
      <c r="J20" s="749">
        <v>0</v>
      </c>
      <c r="K20" s="776">
        <f t="shared" si="0"/>
        <v>0</v>
      </c>
      <c r="L20" s="776">
        <f t="shared" si="1"/>
        <v>0</v>
      </c>
      <c r="M20" s="776">
        <f t="shared" si="2"/>
        <v>0</v>
      </c>
      <c r="N20" s="1178" t="s">
        <v>281</v>
      </c>
      <c r="O20" s="1178"/>
      <c r="P20" s="220"/>
      <c r="Q20" s="220"/>
      <c r="R20" s="219"/>
    </row>
    <row r="21" spans="1:19" ht="18" customHeight="1">
      <c r="A21" s="1394" t="s">
        <v>64</v>
      </c>
      <c r="B21" s="1394"/>
      <c r="C21" s="749">
        <v>30</v>
      </c>
      <c r="D21" s="749">
        <v>0</v>
      </c>
      <c r="E21" s="749">
        <v>27</v>
      </c>
      <c r="F21" s="749">
        <v>0</v>
      </c>
      <c r="G21" s="749">
        <v>31</v>
      </c>
      <c r="H21" s="749">
        <v>0</v>
      </c>
      <c r="I21" s="749">
        <v>15</v>
      </c>
      <c r="J21" s="749">
        <v>0</v>
      </c>
      <c r="K21" s="776">
        <f t="shared" si="0"/>
        <v>103</v>
      </c>
      <c r="L21" s="776">
        <f t="shared" si="1"/>
        <v>0</v>
      </c>
      <c r="M21" s="776">
        <f t="shared" si="2"/>
        <v>103</v>
      </c>
      <c r="N21" s="1178" t="s">
        <v>177</v>
      </c>
      <c r="O21" s="1178"/>
      <c r="S21" s="1452"/>
    </row>
    <row r="22" spans="1:19" ht="18" customHeight="1">
      <c r="A22" s="1394" t="s">
        <v>111</v>
      </c>
      <c r="B22" s="1394"/>
      <c r="C22" s="749">
        <v>57</v>
      </c>
      <c r="D22" s="749">
        <v>0</v>
      </c>
      <c r="E22" s="749">
        <v>121</v>
      </c>
      <c r="F22" s="749">
        <v>0</v>
      </c>
      <c r="G22" s="749">
        <v>182</v>
      </c>
      <c r="H22" s="749">
        <v>0</v>
      </c>
      <c r="I22" s="749">
        <v>283</v>
      </c>
      <c r="J22" s="749">
        <v>0</v>
      </c>
      <c r="K22" s="776">
        <f t="shared" si="0"/>
        <v>643</v>
      </c>
      <c r="L22" s="776">
        <f t="shared" si="1"/>
        <v>0</v>
      </c>
      <c r="M22" s="776">
        <f t="shared" si="2"/>
        <v>643</v>
      </c>
      <c r="N22" s="1178" t="s">
        <v>178</v>
      </c>
      <c r="O22" s="1178"/>
      <c r="S22" s="1452"/>
    </row>
    <row r="23" spans="1:19" ht="18" customHeight="1">
      <c r="A23" s="1394" t="s">
        <v>112</v>
      </c>
      <c r="B23" s="1394"/>
      <c r="C23" s="749">
        <v>25</v>
      </c>
      <c r="D23" s="749">
        <v>0</v>
      </c>
      <c r="E23" s="749">
        <v>25</v>
      </c>
      <c r="F23" s="749">
        <v>0</v>
      </c>
      <c r="G23" s="749">
        <v>45</v>
      </c>
      <c r="H23" s="749">
        <v>0</v>
      </c>
      <c r="I23" s="749">
        <v>55</v>
      </c>
      <c r="J23" s="749">
        <v>0</v>
      </c>
      <c r="K23" s="776">
        <f t="shared" si="0"/>
        <v>150</v>
      </c>
      <c r="L23" s="776">
        <f t="shared" si="1"/>
        <v>0</v>
      </c>
      <c r="M23" s="776">
        <f t="shared" si="2"/>
        <v>150</v>
      </c>
      <c r="N23" s="1178" t="s">
        <v>179</v>
      </c>
      <c r="O23" s="1178"/>
      <c r="Q23" s="156"/>
      <c r="S23" s="1452"/>
    </row>
    <row r="24" spans="1:19" ht="18" customHeight="1">
      <c r="A24" s="1394" t="s">
        <v>133</v>
      </c>
      <c r="B24" s="1394"/>
      <c r="C24" s="749">
        <v>0</v>
      </c>
      <c r="D24" s="749">
        <v>0</v>
      </c>
      <c r="E24" s="749">
        <v>0</v>
      </c>
      <c r="F24" s="749">
        <v>0</v>
      </c>
      <c r="G24" s="749">
        <v>0</v>
      </c>
      <c r="H24" s="749">
        <v>0</v>
      </c>
      <c r="I24" s="749">
        <v>0</v>
      </c>
      <c r="J24" s="749">
        <v>0</v>
      </c>
      <c r="K24" s="776">
        <f t="shared" si="0"/>
        <v>0</v>
      </c>
      <c r="L24" s="776">
        <f t="shared" si="1"/>
        <v>0</v>
      </c>
      <c r="M24" s="776">
        <f t="shared" si="2"/>
        <v>0</v>
      </c>
      <c r="N24" s="1178" t="s">
        <v>853</v>
      </c>
      <c r="O24" s="1178"/>
      <c r="S24" s="1452"/>
    </row>
    <row r="25" spans="1:19" ht="18" customHeight="1">
      <c r="A25" s="1394" t="s">
        <v>68</v>
      </c>
      <c r="B25" s="1394"/>
      <c r="C25" s="749">
        <v>0</v>
      </c>
      <c r="D25" s="749">
        <v>0</v>
      </c>
      <c r="E25" s="749">
        <v>0</v>
      </c>
      <c r="F25" s="749">
        <v>0</v>
      </c>
      <c r="G25" s="749">
        <v>0</v>
      </c>
      <c r="H25" s="749">
        <v>0</v>
      </c>
      <c r="I25" s="749">
        <v>0</v>
      </c>
      <c r="J25" s="749">
        <v>0</v>
      </c>
      <c r="K25" s="776">
        <f t="shared" si="0"/>
        <v>0</v>
      </c>
      <c r="L25" s="776">
        <f t="shared" si="1"/>
        <v>0</v>
      </c>
      <c r="M25" s="776">
        <f t="shared" si="2"/>
        <v>0</v>
      </c>
      <c r="N25" s="1178" t="s">
        <v>287</v>
      </c>
      <c r="O25" s="1178"/>
      <c r="S25" s="1453"/>
    </row>
    <row r="26" spans="1:19" ht="18" customHeight="1">
      <c r="A26" s="1394" t="s">
        <v>69</v>
      </c>
      <c r="B26" s="1394"/>
      <c r="C26" s="749">
        <v>0</v>
      </c>
      <c r="D26" s="749">
        <v>0</v>
      </c>
      <c r="E26" s="749">
        <v>0</v>
      </c>
      <c r="F26" s="749">
        <v>0</v>
      </c>
      <c r="G26" s="749">
        <v>0</v>
      </c>
      <c r="H26" s="749">
        <v>0</v>
      </c>
      <c r="I26" s="749">
        <v>0</v>
      </c>
      <c r="J26" s="749">
        <v>0</v>
      </c>
      <c r="K26" s="776">
        <f t="shared" si="0"/>
        <v>0</v>
      </c>
      <c r="L26" s="776">
        <f t="shared" si="1"/>
        <v>0</v>
      </c>
      <c r="M26" s="776">
        <f t="shared" si="2"/>
        <v>0</v>
      </c>
      <c r="N26" s="1178" t="s">
        <v>182</v>
      </c>
      <c r="O26" s="1178"/>
    </row>
    <row r="27" spans="1:19" ht="18" customHeight="1">
      <c r="A27" s="1394" t="s">
        <v>70</v>
      </c>
      <c r="B27" s="1394"/>
      <c r="C27" s="749">
        <v>148</v>
      </c>
      <c r="D27" s="749">
        <v>11</v>
      </c>
      <c r="E27" s="749">
        <v>136</v>
      </c>
      <c r="F27" s="749">
        <v>13</v>
      </c>
      <c r="G27" s="749">
        <v>106</v>
      </c>
      <c r="H27" s="749">
        <v>11</v>
      </c>
      <c r="I27" s="749">
        <v>155</v>
      </c>
      <c r="J27" s="749">
        <v>17</v>
      </c>
      <c r="K27" s="776">
        <f t="shared" si="0"/>
        <v>545</v>
      </c>
      <c r="L27" s="776">
        <f t="shared" si="1"/>
        <v>52</v>
      </c>
      <c r="M27" s="776">
        <f t="shared" si="2"/>
        <v>597</v>
      </c>
      <c r="N27" s="1178" t="s">
        <v>183</v>
      </c>
      <c r="O27" s="1178"/>
    </row>
    <row r="28" spans="1:19" ht="18" customHeight="1">
      <c r="A28" s="1394" t="s">
        <v>71</v>
      </c>
      <c r="B28" s="1394"/>
      <c r="C28" s="749">
        <v>0</v>
      </c>
      <c r="D28" s="749">
        <v>0</v>
      </c>
      <c r="E28" s="749">
        <v>0</v>
      </c>
      <c r="F28" s="749">
        <v>0</v>
      </c>
      <c r="G28" s="749">
        <v>0</v>
      </c>
      <c r="H28" s="749">
        <v>0</v>
      </c>
      <c r="I28" s="749">
        <v>0</v>
      </c>
      <c r="J28" s="749">
        <v>0</v>
      </c>
      <c r="K28" s="776">
        <f t="shared" si="0"/>
        <v>0</v>
      </c>
      <c r="L28" s="776">
        <f t="shared" si="1"/>
        <v>0</v>
      </c>
      <c r="M28" s="776">
        <f t="shared" si="2"/>
        <v>0</v>
      </c>
      <c r="N28" s="1178" t="s">
        <v>671</v>
      </c>
      <c r="O28" s="1178"/>
      <c r="Q28" s="81"/>
      <c r="S28" s="82" t="s">
        <v>305</v>
      </c>
    </row>
    <row r="29" spans="1:19" ht="18" customHeight="1" thickBot="1">
      <c r="A29" s="1435" t="s">
        <v>72</v>
      </c>
      <c r="B29" s="1435"/>
      <c r="C29" s="750">
        <v>136</v>
      </c>
      <c r="D29" s="750">
        <v>25</v>
      </c>
      <c r="E29" s="750">
        <v>190</v>
      </c>
      <c r="F29" s="750">
        <v>20</v>
      </c>
      <c r="G29" s="750">
        <v>171</v>
      </c>
      <c r="H29" s="750">
        <v>20</v>
      </c>
      <c r="I29" s="750">
        <v>167</v>
      </c>
      <c r="J29" s="750">
        <v>35</v>
      </c>
      <c r="K29" s="756">
        <f t="shared" si="0"/>
        <v>664</v>
      </c>
      <c r="L29" s="756">
        <f t="shared" si="1"/>
        <v>100</v>
      </c>
      <c r="M29" s="756">
        <f t="shared" si="2"/>
        <v>764</v>
      </c>
      <c r="N29" s="1267" t="s">
        <v>327</v>
      </c>
      <c r="O29" s="1267"/>
    </row>
    <row r="30" spans="1:19" ht="18" customHeight="1" thickBot="1">
      <c r="A30" s="1436" t="s">
        <v>32</v>
      </c>
      <c r="B30" s="1436"/>
      <c r="C30" s="748">
        <f t="shared" ref="C30:M30" si="3">SUM(C10:C29)</f>
        <v>1641</v>
      </c>
      <c r="D30" s="748">
        <f t="shared" si="3"/>
        <v>751</v>
      </c>
      <c r="E30" s="748">
        <f t="shared" si="3"/>
        <v>2068</v>
      </c>
      <c r="F30" s="748">
        <f t="shared" si="3"/>
        <v>601</v>
      </c>
      <c r="G30" s="748">
        <f t="shared" si="3"/>
        <v>2297</v>
      </c>
      <c r="H30" s="748">
        <f t="shared" si="3"/>
        <v>343</v>
      </c>
      <c r="I30" s="748">
        <f t="shared" si="3"/>
        <v>2716</v>
      </c>
      <c r="J30" s="748">
        <f t="shared" si="3"/>
        <v>351</v>
      </c>
      <c r="K30" s="748">
        <f t="shared" si="3"/>
        <v>8722</v>
      </c>
      <c r="L30" s="748">
        <f t="shared" si="3"/>
        <v>2046</v>
      </c>
      <c r="M30" s="748">
        <f t="shared" si="3"/>
        <v>10768</v>
      </c>
      <c r="N30" s="1454" t="s">
        <v>169</v>
      </c>
      <c r="O30" s="1454"/>
    </row>
    <row r="31" spans="1:19" ht="18" customHeight="1" thickTop="1">
      <c r="A31" s="548"/>
      <c r="B31" s="548"/>
      <c r="C31" s="544"/>
      <c r="D31" s="544"/>
      <c r="E31" s="544"/>
      <c r="F31" s="544"/>
      <c r="G31" s="544"/>
      <c r="H31" s="544"/>
      <c r="I31" s="544"/>
      <c r="J31" s="544"/>
      <c r="K31" s="544"/>
      <c r="L31" s="544"/>
      <c r="M31" s="544"/>
      <c r="N31" s="545"/>
      <c r="O31" s="545"/>
    </row>
    <row r="32" spans="1:19" ht="23.25" customHeight="1">
      <c r="A32" s="1205" t="s">
        <v>1267</v>
      </c>
      <c r="B32" s="1205"/>
      <c r="C32" s="1205"/>
      <c r="D32" s="1205"/>
      <c r="E32" s="1205"/>
      <c r="F32" s="1205"/>
      <c r="G32" s="1205"/>
      <c r="H32" s="1205"/>
      <c r="I32" s="1205"/>
      <c r="J32" s="1205"/>
      <c r="K32" s="1205"/>
      <c r="L32" s="1205"/>
      <c r="M32" s="1205"/>
      <c r="N32" s="1205"/>
      <c r="O32" s="1205"/>
    </row>
    <row r="33" spans="1:15" ht="18.75">
      <c r="A33" s="1206" t="s">
        <v>776</v>
      </c>
      <c r="B33" s="1206"/>
      <c r="C33" s="1206"/>
      <c r="D33" s="1206"/>
      <c r="E33" s="1206"/>
      <c r="F33" s="1206"/>
      <c r="G33" s="1206"/>
      <c r="H33" s="1206"/>
      <c r="I33" s="1206"/>
      <c r="J33" s="1206"/>
      <c r="K33" s="1206"/>
      <c r="L33" s="1206"/>
      <c r="M33" s="1206"/>
      <c r="N33" s="1206"/>
      <c r="O33" s="1206"/>
    </row>
    <row r="34" spans="1:15" ht="18.75" thickBot="1">
      <c r="A34" s="1428" t="s">
        <v>948</v>
      </c>
      <c r="B34" s="1428"/>
      <c r="C34" s="229"/>
      <c r="D34" s="229"/>
      <c r="E34" s="229"/>
      <c r="F34" s="229"/>
      <c r="G34" s="229"/>
      <c r="H34" s="229"/>
      <c r="I34" s="229"/>
      <c r="J34" s="229"/>
      <c r="K34" s="229"/>
      <c r="L34" s="229"/>
      <c r="M34" s="229"/>
      <c r="N34" s="1429" t="s">
        <v>949</v>
      </c>
      <c r="O34" s="1429"/>
    </row>
    <row r="35" spans="1:15" ht="21" customHeight="1" thickTop="1">
      <c r="A35" s="1397" t="s">
        <v>40</v>
      </c>
      <c r="B35" s="1397"/>
      <c r="C35" s="1397" t="s">
        <v>1268</v>
      </c>
      <c r="D35" s="1397"/>
      <c r="E35" s="1397"/>
      <c r="F35" s="1397"/>
      <c r="G35" s="1397"/>
      <c r="H35" s="1397"/>
      <c r="I35" s="1397"/>
      <c r="J35" s="1397"/>
      <c r="K35" s="1397"/>
      <c r="L35" s="1397"/>
      <c r="M35" s="1397"/>
      <c r="N35" s="1430" t="s">
        <v>168</v>
      </c>
      <c r="O35" s="1430"/>
    </row>
    <row r="36" spans="1:15" ht="19.5" customHeight="1">
      <c r="A36" s="1398"/>
      <c r="B36" s="1398"/>
      <c r="C36" s="1431" t="s">
        <v>562</v>
      </c>
      <c r="D36" s="1431"/>
      <c r="E36" s="1431"/>
      <c r="F36" s="1431"/>
      <c r="G36" s="1431"/>
      <c r="H36" s="1431"/>
      <c r="I36" s="1431"/>
      <c r="J36" s="1431"/>
      <c r="K36" s="1431"/>
      <c r="L36" s="1431"/>
      <c r="M36" s="1431"/>
      <c r="N36" s="1431"/>
      <c r="O36" s="1431"/>
    </row>
    <row r="37" spans="1:15" ht="18" customHeight="1">
      <c r="A37" s="1398"/>
      <c r="B37" s="1398"/>
      <c r="C37" s="1398" t="s">
        <v>558</v>
      </c>
      <c r="D37" s="1398"/>
      <c r="E37" s="1398" t="s">
        <v>559</v>
      </c>
      <c r="F37" s="1398"/>
      <c r="G37" s="1398" t="s">
        <v>560</v>
      </c>
      <c r="H37" s="1398"/>
      <c r="I37" s="1398" t="s">
        <v>561</v>
      </c>
      <c r="J37" s="1398"/>
      <c r="K37" s="1398" t="s">
        <v>1335</v>
      </c>
      <c r="L37" s="1398"/>
      <c r="M37" s="1398"/>
      <c r="N37" s="1431"/>
      <c r="O37" s="1431"/>
    </row>
    <row r="38" spans="1:15" ht="19.5" customHeight="1">
      <c r="A38" s="1398"/>
      <c r="B38" s="1398"/>
      <c r="C38" s="1165" t="s">
        <v>240</v>
      </c>
      <c r="D38" s="1165"/>
      <c r="E38" s="1165" t="s">
        <v>234</v>
      </c>
      <c r="F38" s="1165"/>
      <c r="G38" s="1165" t="s">
        <v>241</v>
      </c>
      <c r="H38" s="1165"/>
      <c r="I38" s="1165" t="s">
        <v>236</v>
      </c>
      <c r="J38" s="1165"/>
      <c r="K38" s="509"/>
      <c r="L38" s="509" t="s">
        <v>169</v>
      </c>
      <c r="M38" s="509"/>
      <c r="N38" s="1431"/>
      <c r="O38" s="1431"/>
    </row>
    <row r="39" spans="1:15" ht="18.75" customHeight="1">
      <c r="A39" s="1398"/>
      <c r="B39" s="1398"/>
      <c r="C39" s="743" t="s">
        <v>33</v>
      </c>
      <c r="D39" s="743" t="s">
        <v>34</v>
      </c>
      <c r="E39" s="743" t="s">
        <v>33</v>
      </c>
      <c r="F39" s="743" t="s">
        <v>34</v>
      </c>
      <c r="G39" s="743" t="s">
        <v>33</v>
      </c>
      <c r="H39" s="743" t="s">
        <v>34</v>
      </c>
      <c r="I39" s="743" t="s">
        <v>33</v>
      </c>
      <c r="J39" s="743" t="s">
        <v>34</v>
      </c>
      <c r="K39" s="743" t="s">
        <v>33</v>
      </c>
      <c r="L39" s="743" t="s">
        <v>34</v>
      </c>
      <c r="M39" s="743" t="s">
        <v>35</v>
      </c>
      <c r="N39" s="1431"/>
      <c r="O39" s="1431"/>
    </row>
    <row r="40" spans="1:15" ht="19.5" customHeight="1" thickBot="1">
      <c r="A40" s="1398"/>
      <c r="B40" s="1398"/>
      <c r="C40" s="745" t="s">
        <v>173</v>
      </c>
      <c r="D40" s="745" t="s">
        <v>172</v>
      </c>
      <c r="E40" s="745" t="s">
        <v>173</v>
      </c>
      <c r="F40" s="745" t="s">
        <v>172</v>
      </c>
      <c r="G40" s="745" t="s">
        <v>173</v>
      </c>
      <c r="H40" s="745" t="s">
        <v>172</v>
      </c>
      <c r="I40" s="745" t="s">
        <v>173</v>
      </c>
      <c r="J40" s="745" t="s">
        <v>172</v>
      </c>
      <c r="K40" s="745" t="s">
        <v>173</v>
      </c>
      <c r="L40" s="745" t="s">
        <v>172</v>
      </c>
      <c r="M40" s="745" t="s">
        <v>169</v>
      </c>
      <c r="N40" s="1431"/>
      <c r="O40" s="1431"/>
    </row>
    <row r="41" spans="1:15" ht="18" customHeight="1">
      <c r="A41" s="1434" t="s">
        <v>52</v>
      </c>
      <c r="B41" s="1434"/>
      <c r="C41" s="520">
        <v>207</v>
      </c>
      <c r="D41" s="520">
        <v>91</v>
      </c>
      <c r="E41" s="520">
        <v>147</v>
      </c>
      <c r="F41" s="520">
        <v>45</v>
      </c>
      <c r="G41" s="520">
        <v>156</v>
      </c>
      <c r="H41" s="520">
        <v>25</v>
      </c>
      <c r="I41" s="520">
        <v>94</v>
      </c>
      <c r="J41" s="520">
        <v>2</v>
      </c>
      <c r="K41" s="520">
        <f>SUM(C41,E41,G41,I41)</f>
        <v>604</v>
      </c>
      <c r="L41" s="520">
        <f>SUM(D41,F41,H41,J41)</f>
        <v>163</v>
      </c>
      <c r="M41" s="520">
        <f>SUM(K41:L41)</f>
        <v>767</v>
      </c>
      <c r="N41" s="1451" t="s">
        <v>583</v>
      </c>
      <c r="O41" s="1451"/>
    </row>
    <row r="42" spans="1:15" ht="18" customHeight="1">
      <c r="A42" s="1394" t="s">
        <v>53</v>
      </c>
      <c r="B42" s="1394"/>
      <c r="C42" s="726">
        <v>0</v>
      </c>
      <c r="D42" s="726">
        <v>0</v>
      </c>
      <c r="E42" s="726">
        <v>0</v>
      </c>
      <c r="F42" s="726">
        <v>0</v>
      </c>
      <c r="G42" s="726">
        <v>0</v>
      </c>
      <c r="H42" s="726">
        <v>0</v>
      </c>
      <c r="I42" s="726">
        <v>0</v>
      </c>
      <c r="J42" s="726">
        <v>0</v>
      </c>
      <c r="K42" s="776">
        <f t="shared" ref="K42:K60" si="4">SUM(C42,E42,G42,I42)</f>
        <v>0</v>
      </c>
      <c r="L42" s="776">
        <f t="shared" ref="L42:L60" si="5">SUM(D42,F42,H42,J42)</f>
        <v>0</v>
      </c>
      <c r="M42" s="776">
        <f t="shared" ref="M42:M60" si="6">SUM(K42:L42)</f>
        <v>0</v>
      </c>
      <c r="N42" s="1159" t="s">
        <v>284</v>
      </c>
      <c r="O42" s="1159"/>
    </row>
    <row r="43" spans="1:15" ht="18" customHeight="1">
      <c r="A43" s="1394" t="s">
        <v>54</v>
      </c>
      <c r="B43" s="1394"/>
      <c r="C43" s="726">
        <v>11</v>
      </c>
      <c r="D43" s="726">
        <v>0</v>
      </c>
      <c r="E43" s="726">
        <v>9</v>
      </c>
      <c r="F43" s="726">
        <v>1</v>
      </c>
      <c r="G43" s="726">
        <v>33</v>
      </c>
      <c r="H43" s="726">
        <v>1</v>
      </c>
      <c r="I43" s="726">
        <v>56</v>
      </c>
      <c r="J43" s="726">
        <v>2</v>
      </c>
      <c r="K43" s="776">
        <f t="shared" si="4"/>
        <v>109</v>
      </c>
      <c r="L43" s="776">
        <f t="shared" si="5"/>
        <v>4</v>
      </c>
      <c r="M43" s="776">
        <f t="shared" si="6"/>
        <v>113</v>
      </c>
      <c r="N43" s="1178" t="s">
        <v>175</v>
      </c>
      <c r="O43" s="1178"/>
    </row>
    <row r="44" spans="1:15" ht="18" customHeight="1">
      <c r="A44" s="1394" t="s">
        <v>55</v>
      </c>
      <c r="B44" s="1394"/>
      <c r="C44" s="726">
        <v>0</v>
      </c>
      <c r="D44" s="726">
        <v>0</v>
      </c>
      <c r="E44" s="726">
        <v>0</v>
      </c>
      <c r="F44" s="726">
        <v>0</v>
      </c>
      <c r="G44" s="726">
        <v>0</v>
      </c>
      <c r="H44" s="726">
        <v>0</v>
      </c>
      <c r="I44" s="726">
        <v>0</v>
      </c>
      <c r="J44" s="726">
        <v>0</v>
      </c>
      <c r="K44" s="776">
        <f t="shared" si="4"/>
        <v>0</v>
      </c>
      <c r="L44" s="776">
        <f t="shared" si="5"/>
        <v>0</v>
      </c>
      <c r="M44" s="776">
        <f t="shared" si="6"/>
        <v>0</v>
      </c>
      <c r="N44" s="1178" t="s">
        <v>176</v>
      </c>
      <c r="O44" s="1178"/>
    </row>
    <row r="45" spans="1:15" ht="18" customHeight="1">
      <c r="A45" s="1189" t="s">
        <v>295</v>
      </c>
      <c r="B45" s="442" t="s">
        <v>270</v>
      </c>
      <c r="C45" s="726">
        <v>8</v>
      </c>
      <c r="D45" s="726">
        <v>15</v>
      </c>
      <c r="E45" s="726">
        <v>13</v>
      </c>
      <c r="F45" s="726">
        <v>11</v>
      </c>
      <c r="G45" s="726">
        <v>36</v>
      </c>
      <c r="H45" s="726">
        <v>3</v>
      </c>
      <c r="I45" s="726">
        <v>38</v>
      </c>
      <c r="J45" s="726">
        <v>6</v>
      </c>
      <c r="K45" s="776">
        <f t="shared" si="4"/>
        <v>95</v>
      </c>
      <c r="L45" s="776">
        <f t="shared" si="5"/>
        <v>35</v>
      </c>
      <c r="M45" s="776">
        <f t="shared" si="6"/>
        <v>130</v>
      </c>
      <c r="N45" s="456" t="s">
        <v>288</v>
      </c>
      <c r="O45" s="1163" t="s">
        <v>167</v>
      </c>
    </row>
    <row r="46" spans="1:15" ht="18" customHeight="1">
      <c r="A46" s="1189"/>
      <c r="B46" s="442" t="s">
        <v>271</v>
      </c>
      <c r="C46" s="726">
        <v>4</v>
      </c>
      <c r="D46" s="726">
        <v>0</v>
      </c>
      <c r="E46" s="726">
        <v>19</v>
      </c>
      <c r="F46" s="726">
        <v>0</v>
      </c>
      <c r="G46" s="726">
        <v>71</v>
      </c>
      <c r="H46" s="726">
        <v>0</v>
      </c>
      <c r="I46" s="726">
        <v>137</v>
      </c>
      <c r="J46" s="726">
        <v>0</v>
      </c>
      <c r="K46" s="776">
        <f t="shared" si="4"/>
        <v>231</v>
      </c>
      <c r="L46" s="776">
        <f t="shared" si="5"/>
        <v>0</v>
      </c>
      <c r="M46" s="776">
        <f t="shared" si="6"/>
        <v>231</v>
      </c>
      <c r="N46" s="456" t="s">
        <v>289</v>
      </c>
      <c r="O46" s="1163"/>
    </row>
    <row r="47" spans="1:15" ht="18" customHeight="1">
      <c r="A47" s="1189"/>
      <c r="B47" s="442" t="s">
        <v>272</v>
      </c>
      <c r="C47" s="726">
        <v>2</v>
      </c>
      <c r="D47" s="726">
        <v>0</v>
      </c>
      <c r="E47" s="726">
        <v>6</v>
      </c>
      <c r="F47" s="726">
        <v>0</v>
      </c>
      <c r="G47" s="726">
        <v>24</v>
      </c>
      <c r="H47" s="726">
        <v>0</v>
      </c>
      <c r="I47" s="726">
        <v>213</v>
      </c>
      <c r="J47" s="726">
        <v>0</v>
      </c>
      <c r="K47" s="776">
        <f t="shared" si="4"/>
        <v>245</v>
      </c>
      <c r="L47" s="776">
        <f t="shared" si="5"/>
        <v>0</v>
      </c>
      <c r="M47" s="776">
        <f t="shared" si="6"/>
        <v>245</v>
      </c>
      <c r="N47" s="456" t="s">
        <v>290</v>
      </c>
      <c r="O47" s="1163"/>
    </row>
    <row r="48" spans="1:15" ht="18" customHeight="1">
      <c r="A48" s="1189"/>
      <c r="B48" s="442" t="s">
        <v>267</v>
      </c>
      <c r="C48" s="726">
        <v>44</v>
      </c>
      <c r="D48" s="726">
        <v>0</v>
      </c>
      <c r="E48" s="726">
        <v>30</v>
      </c>
      <c r="F48" s="726">
        <v>2</v>
      </c>
      <c r="G48" s="726">
        <v>73</v>
      </c>
      <c r="H48" s="726">
        <v>1</v>
      </c>
      <c r="I48" s="726">
        <v>87</v>
      </c>
      <c r="J48" s="726">
        <v>0</v>
      </c>
      <c r="K48" s="776">
        <f t="shared" si="4"/>
        <v>234</v>
      </c>
      <c r="L48" s="776">
        <f t="shared" si="5"/>
        <v>3</v>
      </c>
      <c r="M48" s="776">
        <f t="shared" si="6"/>
        <v>237</v>
      </c>
      <c r="N48" s="456" t="s">
        <v>291</v>
      </c>
      <c r="O48" s="1163"/>
    </row>
    <row r="49" spans="1:15" ht="18" customHeight="1">
      <c r="A49" s="1189"/>
      <c r="B49" s="442" t="s">
        <v>268</v>
      </c>
      <c r="C49" s="726">
        <v>0</v>
      </c>
      <c r="D49" s="726">
        <v>0</v>
      </c>
      <c r="E49" s="726">
        <v>0</v>
      </c>
      <c r="F49" s="726">
        <v>0</v>
      </c>
      <c r="G49" s="726">
        <v>0</v>
      </c>
      <c r="H49" s="726">
        <v>0</v>
      </c>
      <c r="I49" s="726">
        <v>0</v>
      </c>
      <c r="J49" s="726">
        <v>0</v>
      </c>
      <c r="K49" s="776">
        <f t="shared" si="4"/>
        <v>0</v>
      </c>
      <c r="L49" s="776">
        <f t="shared" si="5"/>
        <v>0</v>
      </c>
      <c r="M49" s="776">
        <f t="shared" si="6"/>
        <v>0</v>
      </c>
      <c r="N49" s="456" t="s">
        <v>292</v>
      </c>
      <c r="O49" s="1163"/>
    </row>
    <row r="50" spans="1:15" ht="18" customHeight="1">
      <c r="A50" s="1189"/>
      <c r="B50" s="442" t="s">
        <v>269</v>
      </c>
      <c r="C50" s="726">
        <v>24</v>
      </c>
      <c r="D50" s="726">
        <v>17</v>
      </c>
      <c r="E50" s="726">
        <v>64</v>
      </c>
      <c r="F50" s="726">
        <v>15</v>
      </c>
      <c r="G50" s="726">
        <v>102</v>
      </c>
      <c r="H50" s="726">
        <v>9</v>
      </c>
      <c r="I50" s="726">
        <v>144</v>
      </c>
      <c r="J50" s="726">
        <v>26</v>
      </c>
      <c r="K50" s="776">
        <f t="shared" si="4"/>
        <v>334</v>
      </c>
      <c r="L50" s="776">
        <f t="shared" si="5"/>
        <v>67</v>
      </c>
      <c r="M50" s="776">
        <f t="shared" si="6"/>
        <v>401</v>
      </c>
      <c r="N50" s="456" t="s">
        <v>293</v>
      </c>
      <c r="O50" s="1163"/>
    </row>
    <row r="51" spans="1:15" ht="18" customHeight="1">
      <c r="A51" s="1170" t="s">
        <v>63</v>
      </c>
      <c r="B51" s="1170"/>
      <c r="C51" s="726">
        <v>0</v>
      </c>
      <c r="D51" s="726">
        <v>0</v>
      </c>
      <c r="E51" s="726">
        <v>0</v>
      </c>
      <c r="F51" s="726">
        <v>0</v>
      </c>
      <c r="G51" s="726">
        <v>0</v>
      </c>
      <c r="H51" s="726">
        <v>0</v>
      </c>
      <c r="I51" s="726">
        <v>0</v>
      </c>
      <c r="J51" s="726">
        <v>0</v>
      </c>
      <c r="K51" s="776">
        <f t="shared" si="4"/>
        <v>0</v>
      </c>
      <c r="L51" s="776">
        <f t="shared" si="5"/>
        <v>0</v>
      </c>
      <c r="M51" s="776">
        <f t="shared" si="6"/>
        <v>0</v>
      </c>
      <c r="N51" s="1178" t="s">
        <v>281</v>
      </c>
      <c r="O51" s="1178"/>
    </row>
    <row r="52" spans="1:15" ht="18" customHeight="1">
      <c r="A52" s="1394" t="s">
        <v>64</v>
      </c>
      <c r="B52" s="1394"/>
      <c r="C52" s="726">
        <v>0</v>
      </c>
      <c r="D52" s="726">
        <v>0</v>
      </c>
      <c r="E52" s="726">
        <v>0</v>
      </c>
      <c r="F52" s="726">
        <v>0</v>
      </c>
      <c r="G52" s="726">
        <v>0</v>
      </c>
      <c r="H52" s="726">
        <v>0</v>
      </c>
      <c r="I52" s="726">
        <v>6</v>
      </c>
      <c r="J52" s="726">
        <v>0</v>
      </c>
      <c r="K52" s="776">
        <f t="shared" si="4"/>
        <v>6</v>
      </c>
      <c r="L52" s="776">
        <f t="shared" si="5"/>
        <v>0</v>
      </c>
      <c r="M52" s="776">
        <f t="shared" si="6"/>
        <v>6</v>
      </c>
      <c r="N52" s="1178" t="s">
        <v>177</v>
      </c>
      <c r="O52" s="1178"/>
    </row>
    <row r="53" spans="1:15" ht="18" customHeight="1">
      <c r="A53" s="1394" t="s">
        <v>111</v>
      </c>
      <c r="B53" s="1394"/>
      <c r="C53" s="726">
        <v>19</v>
      </c>
      <c r="D53" s="726">
        <v>0</v>
      </c>
      <c r="E53" s="726">
        <v>27</v>
      </c>
      <c r="F53" s="726">
        <v>0</v>
      </c>
      <c r="G53" s="726">
        <v>52</v>
      </c>
      <c r="H53" s="726">
        <v>0</v>
      </c>
      <c r="I53" s="726">
        <v>156</v>
      </c>
      <c r="J53" s="726">
        <v>0</v>
      </c>
      <c r="K53" s="776">
        <f t="shared" si="4"/>
        <v>254</v>
      </c>
      <c r="L53" s="776">
        <f t="shared" si="5"/>
        <v>0</v>
      </c>
      <c r="M53" s="776">
        <f t="shared" si="6"/>
        <v>254</v>
      </c>
      <c r="N53" s="1178" t="s">
        <v>178</v>
      </c>
      <c r="O53" s="1178"/>
    </row>
    <row r="54" spans="1:15" ht="18" customHeight="1">
      <c r="A54" s="1394" t="s">
        <v>112</v>
      </c>
      <c r="B54" s="1394"/>
      <c r="C54" s="726">
        <v>11</v>
      </c>
      <c r="D54" s="726">
        <v>0</v>
      </c>
      <c r="E54" s="726">
        <v>14</v>
      </c>
      <c r="F54" s="726">
        <v>0</v>
      </c>
      <c r="G54" s="726">
        <v>35</v>
      </c>
      <c r="H54" s="726">
        <v>0</v>
      </c>
      <c r="I54" s="726">
        <v>52</v>
      </c>
      <c r="J54" s="726">
        <v>0</v>
      </c>
      <c r="K54" s="776">
        <f t="shared" si="4"/>
        <v>112</v>
      </c>
      <c r="L54" s="776">
        <f t="shared" si="5"/>
        <v>0</v>
      </c>
      <c r="M54" s="776">
        <f t="shared" si="6"/>
        <v>112</v>
      </c>
      <c r="N54" s="1178" t="s">
        <v>285</v>
      </c>
      <c r="O54" s="1178"/>
    </row>
    <row r="55" spans="1:15" ht="18" customHeight="1">
      <c r="A55" s="1394" t="s">
        <v>133</v>
      </c>
      <c r="B55" s="1394"/>
      <c r="C55" s="726">
        <v>0</v>
      </c>
      <c r="D55" s="726">
        <v>0</v>
      </c>
      <c r="E55" s="726">
        <v>0</v>
      </c>
      <c r="F55" s="726">
        <v>0</v>
      </c>
      <c r="G55" s="726">
        <v>0</v>
      </c>
      <c r="H55" s="726">
        <v>0</v>
      </c>
      <c r="I55" s="726">
        <v>0</v>
      </c>
      <c r="J55" s="726">
        <v>0</v>
      </c>
      <c r="K55" s="776">
        <f t="shared" si="4"/>
        <v>0</v>
      </c>
      <c r="L55" s="776">
        <f t="shared" si="5"/>
        <v>0</v>
      </c>
      <c r="M55" s="776">
        <f t="shared" si="6"/>
        <v>0</v>
      </c>
      <c r="N55" s="1178" t="s">
        <v>853</v>
      </c>
      <c r="O55" s="1178"/>
    </row>
    <row r="56" spans="1:15" ht="18" customHeight="1">
      <c r="A56" s="1394" t="s">
        <v>68</v>
      </c>
      <c r="B56" s="1394"/>
      <c r="C56" s="726">
        <v>0</v>
      </c>
      <c r="D56" s="726">
        <v>0</v>
      </c>
      <c r="E56" s="726">
        <v>0</v>
      </c>
      <c r="F56" s="726">
        <v>0</v>
      </c>
      <c r="G56" s="726">
        <v>0</v>
      </c>
      <c r="H56" s="726">
        <v>0</v>
      </c>
      <c r="I56" s="726">
        <v>0</v>
      </c>
      <c r="J56" s="726">
        <v>0</v>
      </c>
      <c r="K56" s="776">
        <f t="shared" si="4"/>
        <v>0</v>
      </c>
      <c r="L56" s="776">
        <f t="shared" si="5"/>
        <v>0</v>
      </c>
      <c r="M56" s="776">
        <f t="shared" si="6"/>
        <v>0</v>
      </c>
      <c r="N56" s="1178" t="s">
        <v>287</v>
      </c>
      <c r="O56" s="1178"/>
    </row>
    <row r="57" spans="1:15" ht="18" customHeight="1">
      <c r="A57" s="1394" t="s">
        <v>69</v>
      </c>
      <c r="B57" s="1394"/>
      <c r="C57" s="726">
        <v>0</v>
      </c>
      <c r="D57" s="726">
        <v>0</v>
      </c>
      <c r="E57" s="726">
        <v>0</v>
      </c>
      <c r="F57" s="726">
        <v>0</v>
      </c>
      <c r="G57" s="726">
        <v>0</v>
      </c>
      <c r="H57" s="726">
        <v>0</v>
      </c>
      <c r="I57" s="726">
        <v>0</v>
      </c>
      <c r="J57" s="726">
        <v>0</v>
      </c>
      <c r="K57" s="776">
        <f t="shared" si="4"/>
        <v>0</v>
      </c>
      <c r="L57" s="776">
        <f t="shared" si="5"/>
        <v>0</v>
      </c>
      <c r="M57" s="776">
        <f t="shared" si="6"/>
        <v>0</v>
      </c>
      <c r="N57" s="1178" t="s">
        <v>182</v>
      </c>
      <c r="O57" s="1178"/>
    </row>
    <row r="58" spans="1:15" ht="18" customHeight="1">
      <c r="A58" s="1394" t="s">
        <v>70</v>
      </c>
      <c r="B58" s="1394"/>
      <c r="C58" s="726">
        <v>0</v>
      </c>
      <c r="D58" s="726">
        <v>2</v>
      </c>
      <c r="E58" s="726">
        <v>5</v>
      </c>
      <c r="F58" s="726">
        <v>2</v>
      </c>
      <c r="G58" s="726">
        <v>5</v>
      </c>
      <c r="H58" s="726">
        <v>0</v>
      </c>
      <c r="I58" s="726">
        <v>0</v>
      </c>
      <c r="J58" s="726">
        <v>10</v>
      </c>
      <c r="K58" s="776">
        <f t="shared" si="4"/>
        <v>10</v>
      </c>
      <c r="L58" s="776">
        <f t="shared" si="5"/>
        <v>14</v>
      </c>
      <c r="M58" s="776">
        <f t="shared" si="6"/>
        <v>24</v>
      </c>
      <c r="N58" s="1178" t="s">
        <v>183</v>
      </c>
      <c r="O58" s="1178"/>
    </row>
    <row r="59" spans="1:15" ht="18" customHeight="1">
      <c r="A59" s="1394" t="s">
        <v>71</v>
      </c>
      <c r="B59" s="1394"/>
      <c r="C59" s="726">
        <v>0</v>
      </c>
      <c r="D59" s="726">
        <v>0</v>
      </c>
      <c r="E59" s="726">
        <v>0</v>
      </c>
      <c r="F59" s="726">
        <v>0</v>
      </c>
      <c r="G59" s="726">
        <v>0</v>
      </c>
      <c r="H59" s="726">
        <v>0</v>
      </c>
      <c r="I59" s="726">
        <v>0</v>
      </c>
      <c r="J59" s="726">
        <v>0</v>
      </c>
      <c r="K59" s="776">
        <f t="shared" si="4"/>
        <v>0</v>
      </c>
      <c r="L59" s="776">
        <f t="shared" si="5"/>
        <v>0</v>
      </c>
      <c r="M59" s="776">
        <f t="shared" si="6"/>
        <v>0</v>
      </c>
      <c r="N59" s="1178" t="s">
        <v>671</v>
      </c>
      <c r="O59" s="1178"/>
    </row>
    <row r="60" spans="1:15" ht="18" customHeight="1" thickBot="1">
      <c r="A60" s="1435" t="s">
        <v>72</v>
      </c>
      <c r="B60" s="1435"/>
      <c r="C60" s="729">
        <v>5</v>
      </c>
      <c r="D60" s="729">
        <v>3</v>
      </c>
      <c r="E60" s="729">
        <v>24</v>
      </c>
      <c r="F60" s="729">
        <v>7</v>
      </c>
      <c r="G60" s="729">
        <v>42</v>
      </c>
      <c r="H60" s="729">
        <v>8</v>
      </c>
      <c r="I60" s="729">
        <v>24</v>
      </c>
      <c r="J60" s="729">
        <v>4</v>
      </c>
      <c r="K60" s="744">
        <f t="shared" si="4"/>
        <v>95</v>
      </c>
      <c r="L60" s="744">
        <f t="shared" si="5"/>
        <v>22</v>
      </c>
      <c r="M60" s="744">
        <f t="shared" si="6"/>
        <v>117</v>
      </c>
      <c r="N60" s="1267" t="s">
        <v>327</v>
      </c>
      <c r="O60" s="1267"/>
    </row>
    <row r="61" spans="1:15" ht="18" customHeight="1" thickBot="1">
      <c r="A61" s="1436" t="s">
        <v>32</v>
      </c>
      <c r="B61" s="1436"/>
      <c r="C61" s="727">
        <f>SUM(C41:C60)</f>
        <v>335</v>
      </c>
      <c r="D61" s="727">
        <f t="shared" ref="D61:M61" si="7">SUM(D41:D60)</f>
        <v>128</v>
      </c>
      <c r="E61" s="727">
        <f t="shared" si="7"/>
        <v>358</v>
      </c>
      <c r="F61" s="727">
        <f t="shared" si="7"/>
        <v>83</v>
      </c>
      <c r="G61" s="727">
        <f t="shared" si="7"/>
        <v>629</v>
      </c>
      <c r="H61" s="727">
        <f t="shared" si="7"/>
        <v>47</v>
      </c>
      <c r="I61" s="727">
        <f t="shared" si="7"/>
        <v>1007</v>
      </c>
      <c r="J61" s="727">
        <f t="shared" si="7"/>
        <v>50</v>
      </c>
      <c r="K61" s="727">
        <f t="shared" si="7"/>
        <v>2329</v>
      </c>
      <c r="L61" s="727">
        <f t="shared" si="7"/>
        <v>308</v>
      </c>
      <c r="M61" s="727">
        <f t="shared" si="7"/>
        <v>2637</v>
      </c>
      <c r="N61" s="1454" t="s">
        <v>169</v>
      </c>
      <c r="O61" s="1454"/>
    </row>
    <row r="62" spans="1:15" ht="18" customHeight="1" thickTop="1">
      <c r="A62" s="548"/>
      <c r="B62" s="548"/>
      <c r="C62" s="544"/>
      <c r="D62" s="544"/>
      <c r="E62" s="544"/>
      <c r="F62" s="544"/>
      <c r="G62" s="544"/>
      <c r="H62" s="544"/>
      <c r="I62" s="544"/>
      <c r="J62" s="544"/>
      <c r="K62" s="544"/>
      <c r="L62" s="544"/>
      <c r="M62" s="544"/>
      <c r="N62" s="545"/>
      <c r="O62" s="545"/>
    </row>
    <row r="63" spans="1:15" ht="21.75" customHeight="1">
      <c r="A63" s="1205" t="s">
        <v>1269</v>
      </c>
      <c r="B63" s="1205"/>
      <c r="C63" s="1205"/>
      <c r="D63" s="1205"/>
      <c r="E63" s="1205"/>
      <c r="F63" s="1205"/>
      <c r="G63" s="1205"/>
      <c r="H63" s="1205"/>
      <c r="I63" s="1205"/>
      <c r="J63" s="1205"/>
      <c r="K63" s="1205"/>
      <c r="L63" s="1205"/>
      <c r="M63" s="1205"/>
      <c r="N63" s="1205"/>
      <c r="O63" s="1205"/>
    </row>
    <row r="64" spans="1:15" ht="18.75" customHeight="1">
      <c r="A64" s="1206" t="s">
        <v>775</v>
      </c>
      <c r="B64" s="1206"/>
      <c r="C64" s="1206"/>
      <c r="D64" s="1206"/>
      <c r="E64" s="1206"/>
      <c r="F64" s="1206"/>
      <c r="G64" s="1206"/>
      <c r="H64" s="1206"/>
      <c r="I64" s="1206"/>
      <c r="J64" s="1206"/>
      <c r="K64" s="1206"/>
      <c r="L64" s="1206"/>
      <c r="M64" s="1206"/>
      <c r="N64" s="1206"/>
      <c r="O64" s="1206"/>
    </row>
    <row r="65" spans="1:15" ht="20.25" customHeight="1" thickBot="1">
      <c r="A65" s="1428" t="s">
        <v>1057</v>
      </c>
      <c r="B65" s="1428"/>
      <c r="C65" s="229"/>
      <c r="D65" s="229"/>
      <c r="E65" s="229"/>
      <c r="F65" s="229"/>
      <c r="G65" s="229"/>
      <c r="H65" s="229"/>
      <c r="I65" s="229"/>
      <c r="J65" s="229"/>
      <c r="K65" s="229"/>
      <c r="L65" s="229"/>
      <c r="M65" s="229"/>
      <c r="N65" s="1429" t="s">
        <v>1058</v>
      </c>
      <c r="O65" s="1429"/>
    </row>
    <row r="66" spans="1:15" ht="21.75" customHeight="1" thickTop="1">
      <c r="A66" s="1397" t="s">
        <v>40</v>
      </c>
      <c r="B66" s="1397"/>
      <c r="C66" s="1397" t="s">
        <v>1270</v>
      </c>
      <c r="D66" s="1397"/>
      <c r="E66" s="1397"/>
      <c r="F66" s="1397"/>
      <c r="G66" s="1397"/>
      <c r="H66" s="1397"/>
      <c r="I66" s="1397"/>
      <c r="J66" s="1397"/>
      <c r="K66" s="1397"/>
      <c r="L66" s="1397"/>
      <c r="M66" s="1397"/>
      <c r="N66" s="1430" t="s">
        <v>168</v>
      </c>
      <c r="O66" s="1430"/>
    </row>
    <row r="67" spans="1:15" ht="23.25" customHeight="1">
      <c r="A67" s="1398"/>
      <c r="B67" s="1398"/>
      <c r="C67" s="1431" t="s">
        <v>563</v>
      </c>
      <c r="D67" s="1431"/>
      <c r="E67" s="1431"/>
      <c r="F67" s="1431"/>
      <c r="G67" s="1431"/>
      <c r="H67" s="1431"/>
      <c r="I67" s="1431"/>
      <c r="J67" s="1431"/>
      <c r="K67" s="1431"/>
      <c r="L67" s="1431"/>
      <c r="M67" s="1431"/>
      <c r="N67" s="1431"/>
      <c r="O67" s="1431"/>
    </row>
    <row r="68" spans="1:15" ht="20.25" customHeight="1">
      <c r="A68" s="1398"/>
      <c r="B68" s="1398"/>
      <c r="C68" s="1398" t="s">
        <v>558</v>
      </c>
      <c r="D68" s="1398"/>
      <c r="E68" s="1398" t="s">
        <v>559</v>
      </c>
      <c r="F68" s="1398"/>
      <c r="G68" s="1398" t="s">
        <v>560</v>
      </c>
      <c r="H68" s="1398"/>
      <c r="I68" s="1398" t="s">
        <v>561</v>
      </c>
      <c r="J68" s="1398"/>
      <c r="K68" s="1398" t="s">
        <v>1335</v>
      </c>
      <c r="L68" s="1398"/>
      <c r="M68" s="1398"/>
      <c r="N68" s="1431"/>
      <c r="O68" s="1431"/>
    </row>
    <row r="69" spans="1:15" ht="21" customHeight="1">
      <c r="A69" s="1398"/>
      <c r="B69" s="1398"/>
      <c r="C69" s="1165" t="s">
        <v>240</v>
      </c>
      <c r="D69" s="1165"/>
      <c r="E69" s="1165" t="s">
        <v>234</v>
      </c>
      <c r="F69" s="1165"/>
      <c r="G69" s="1165" t="s">
        <v>241</v>
      </c>
      <c r="H69" s="1165"/>
      <c r="I69" s="1165" t="s">
        <v>236</v>
      </c>
      <c r="J69" s="1165"/>
      <c r="K69" s="509"/>
      <c r="L69" s="509" t="s">
        <v>169</v>
      </c>
      <c r="M69" s="509"/>
      <c r="N69" s="1431"/>
      <c r="O69" s="1431"/>
    </row>
    <row r="70" spans="1:15" ht="18" customHeight="1">
      <c r="A70" s="1398"/>
      <c r="B70" s="1398"/>
      <c r="C70" s="743" t="s">
        <v>33</v>
      </c>
      <c r="D70" s="743" t="s">
        <v>34</v>
      </c>
      <c r="E70" s="743" t="s">
        <v>33</v>
      </c>
      <c r="F70" s="743" t="s">
        <v>34</v>
      </c>
      <c r="G70" s="743" t="s">
        <v>33</v>
      </c>
      <c r="H70" s="743" t="s">
        <v>34</v>
      </c>
      <c r="I70" s="743" t="s">
        <v>33</v>
      </c>
      <c r="J70" s="743" t="s">
        <v>34</v>
      </c>
      <c r="K70" s="743" t="s">
        <v>33</v>
      </c>
      <c r="L70" s="743" t="s">
        <v>34</v>
      </c>
      <c r="M70" s="743" t="s">
        <v>35</v>
      </c>
      <c r="N70" s="1431"/>
      <c r="O70" s="1431"/>
    </row>
    <row r="71" spans="1:15" ht="16.5" customHeight="1" thickBot="1">
      <c r="A71" s="1398"/>
      <c r="B71" s="1398"/>
      <c r="C71" s="745" t="s">
        <v>173</v>
      </c>
      <c r="D71" s="745" t="s">
        <v>172</v>
      </c>
      <c r="E71" s="745" t="s">
        <v>173</v>
      </c>
      <c r="F71" s="745" t="s">
        <v>172</v>
      </c>
      <c r="G71" s="745" t="s">
        <v>173</v>
      </c>
      <c r="H71" s="745" t="s">
        <v>172</v>
      </c>
      <c r="I71" s="745" t="s">
        <v>173</v>
      </c>
      <c r="J71" s="745" t="s">
        <v>172</v>
      </c>
      <c r="K71" s="745" t="s">
        <v>173</v>
      </c>
      <c r="L71" s="745" t="s">
        <v>172</v>
      </c>
      <c r="M71" s="745" t="s">
        <v>169</v>
      </c>
      <c r="N71" s="1431"/>
      <c r="O71" s="1431"/>
    </row>
    <row r="72" spans="1:15" ht="18" customHeight="1">
      <c r="A72" s="1434" t="s">
        <v>52</v>
      </c>
      <c r="B72" s="1434"/>
      <c r="C72" s="520">
        <v>136</v>
      </c>
      <c r="D72" s="520">
        <v>46</v>
      </c>
      <c r="E72" s="520">
        <v>101</v>
      </c>
      <c r="F72" s="520">
        <v>35</v>
      </c>
      <c r="G72" s="520">
        <v>36</v>
      </c>
      <c r="H72" s="520">
        <v>11</v>
      </c>
      <c r="I72" s="520">
        <v>32</v>
      </c>
      <c r="J72" s="520">
        <v>2</v>
      </c>
      <c r="K72" s="520">
        <f>SUM(C72,E72,G72,I72)</f>
        <v>305</v>
      </c>
      <c r="L72" s="520">
        <f>SUM(D72,F72,H72,J72)</f>
        <v>94</v>
      </c>
      <c r="M72" s="520">
        <f>SUM(K72:L72)</f>
        <v>399</v>
      </c>
      <c r="N72" s="1451" t="s">
        <v>583</v>
      </c>
      <c r="O72" s="1451"/>
    </row>
    <row r="73" spans="1:15" ht="18" customHeight="1">
      <c r="A73" s="1394" t="s">
        <v>53</v>
      </c>
      <c r="B73" s="1394"/>
      <c r="C73" s="726">
        <v>0</v>
      </c>
      <c r="D73" s="726">
        <v>0</v>
      </c>
      <c r="E73" s="726">
        <v>0</v>
      </c>
      <c r="F73" s="726">
        <v>0</v>
      </c>
      <c r="G73" s="726">
        <v>0</v>
      </c>
      <c r="H73" s="726">
        <v>0</v>
      </c>
      <c r="I73" s="726">
        <v>0</v>
      </c>
      <c r="J73" s="726">
        <v>0</v>
      </c>
      <c r="K73" s="776">
        <f t="shared" ref="K73:K91" si="8">SUM(C73,E73,G73,I73)</f>
        <v>0</v>
      </c>
      <c r="L73" s="776">
        <f t="shared" ref="L73:L91" si="9">SUM(D73,F73,H73,J73)</f>
        <v>0</v>
      </c>
      <c r="M73" s="776">
        <f t="shared" ref="M73:M91" si="10">SUM(K73:L73)</f>
        <v>0</v>
      </c>
      <c r="N73" s="1178" t="s">
        <v>273</v>
      </c>
      <c r="O73" s="1178"/>
    </row>
    <row r="74" spans="1:15" ht="18" customHeight="1">
      <c r="A74" s="1394" t="s">
        <v>54</v>
      </c>
      <c r="B74" s="1394"/>
      <c r="C74" s="726">
        <v>22</v>
      </c>
      <c r="D74" s="726">
        <v>4</v>
      </c>
      <c r="E74" s="726">
        <v>21</v>
      </c>
      <c r="F74" s="726">
        <v>0</v>
      </c>
      <c r="G74" s="726">
        <v>69</v>
      </c>
      <c r="H74" s="726">
        <v>0</v>
      </c>
      <c r="I74" s="726">
        <v>73</v>
      </c>
      <c r="J74" s="726">
        <v>0</v>
      </c>
      <c r="K74" s="776">
        <f t="shared" si="8"/>
        <v>185</v>
      </c>
      <c r="L74" s="776">
        <f t="shared" si="9"/>
        <v>4</v>
      </c>
      <c r="M74" s="776">
        <f t="shared" si="10"/>
        <v>189</v>
      </c>
      <c r="N74" s="1178" t="s">
        <v>175</v>
      </c>
      <c r="O74" s="1178"/>
    </row>
    <row r="75" spans="1:15" ht="18" customHeight="1">
      <c r="A75" s="1394" t="s">
        <v>55</v>
      </c>
      <c r="B75" s="1394"/>
      <c r="C75" s="726">
        <v>0</v>
      </c>
      <c r="D75" s="726">
        <v>0</v>
      </c>
      <c r="E75" s="726">
        <v>0</v>
      </c>
      <c r="F75" s="726">
        <v>0</v>
      </c>
      <c r="G75" s="726">
        <v>0</v>
      </c>
      <c r="H75" s="726">
        <v>0</v>
      </c>
      <c r="I75" s="726">
        <v>0</v>
      </c>
      <c r="J75" s="726">
        <v>0</v>
      </c>
      <c r="K75" s="776">
        <f t="shared" si="8"/>
        <v>0</v>
      </c>
      <c r="L75" s="776">
        <f t="shared" si="9"/>
        <v>0</v>
      </c>
      <c r="M75" s="776">
        <f t="shared" si="10"/>
        <v>0</v>
      </c>
      <c r="N75" s="1178" t="s">
        <v>176</v>
      </c>
      <c r="O75" s="1178"/>
    </row>
    <row r="76" spans="1:15" ht="18" customHeight="1">
      <c r="A76" s="1189" t="s">
        <v>295</v>
      </c>
      <c r="B76" s="442" t="s">
        <v>270</v>
      </c>
      <c r="C76" s="726">
        <v>1</v>
      </c>
      <c r="D76" s="726">
        <v>17</v>
      </c>
      <c r="E76" s="726">
        <v>4</v>
      </c>
      <c r="F76" s="726">
        <v>22</v>
      </c>
      <c r="G76" s="726">
        <v>13</v>
      </c>
      <c r="H76" s="726">
        <v>11</v>
      </c>
      <c r="I76" s="726">
        <v>6</v>
      </c>
      <c r="J76" s="726">
        <v>3</v>
      </c>
      <c r="K76" s="776">
        <f t="shared" si="8"/>
        <v>24</v>
      </c>
      <c r="L76" s="776">
        <f t="shared" si="9"/>
        <v>53</v>
      </c>
      <c r="M76" s="776">
        <f t="shared" si="10"/>
        <v>77</v>
      </c>
      <c r="N76" s="456" t="s">
        <v>288</v>
      </c>
      <c r="O76" s="1163" t="s">
        <v>167</v>
      </c>
    </row>
    <row r="77" spans="1:15" ht="18" customHeight="1">
      <c r="A77" s="1189"/>
      <c r="B77" s="442" t="s">
        <v>271</v>
      </c>
      <c r="C77" s="726">
        <v>3</v>
      </c>
      <c r="D77" s="726">
        <v>0</v>
      </c>
      <c r="E77" s="726">
        <v>8</v>
      </c>
      <c r="F77" s="726">
        <v>0</v>
      </c>
      <c r="G77" s="726">
        <v>20</v>
      </c>
      <c r="H77" s="726">
        <v>0</v>
      </c>
      <c r="I77" s="726">
        <v>18</v>
      </c>
      <c r="J77" s="726">
        <v>0</v>
      </c>
      <c r="K77" s="776">
        <f t="shared" si="8"/>
        <v>49</v>
      </c>
      <c r="L77" s="776">
        <f t="shared" si="9"/>
        <v>0</v>
      </c>
      <c r="M77" s="776">
        <f t="shared" si="10"/>
        <v>49</v>
      </c>
      <c r="N77" s="456" t="s">
        <v>289</v>
      </c>
      <c r="O77" s="1163"/>
    </row>
    <row r="78" spans="1:15" ht="18" customHeight="1">
      <c r="A78" s="1189"/>
      <c r="B78" s="442" t="s">
        <v>272</v>
      </c>
      <c r="C78" s="726">
        <v>4</v>
      </c>
      <c r="D78" s="726">
        <v>0</v>
      </c>
      <c r="E78" s="726">
        <v>24</v>
      </c>
      <c r="F78" s="726">
        <v>0</v>
      </c>
      <c r="G78" s="726">
        <v>94</v>
      </c>
      <c r="H78" s="726">
        <v>0</v>
      </c>
      <c r="I78" s="726">
        <v>88</v>
      </c>
      <c r="J78" s="726">
        <v>0</v>
      </c>
      <c r="K78" s="776">
        <f t="shared" si="8"/>
        <v>210</v>
      </c>
      <c r="L78" s="776">
        <f t="shared" si="9"/>
        <v>0</v>
      </c>
      <c r="M78" s="776">
        <f t="shared" si="10"/>
        <v>210</v>
      </c>
      <c r="N78" s="456" t="s">
        <v>290</v>
      </c>
      <c r="O78" s="1163"/>
    </row>
    <row r="79" spans="1:15" ht="18" customHeight="1">
      <c r="A79" s="1189"/>
      <c r="B79" s="442" t="s">
        <v>267</v>
      </c>
      <c r="C79" s="726">
        <v>3</v>
      </c>
      <c r="D79" s="726">
        <v>0</v>
      </c>
      <c r="E79" s="726">
        <v>7</v>
      </c>
      <c r="F79" s="726">
        <v>2</v>
      </c>
      <c r="G79" s="726">
        <v>9</v>
      </c>
      <c r="H79" s="726">
        <v>2</v>
      </c>
      <c r="I79" s="726">
        <v>20</v>
      </c>
      <c r="J79" s="726">
        <v>0</v>
      </c>
      <c r="K79" s="776">
        <f t="shared" si="8"/>
        <v>39</v>
      </c>
      <c r="L79" s="776">
        <f t="shared" si="9"/>
        <v>4</v>
      </c>
      <c r="M79" s="776">
        <f t="shared" si="10"/>
        <v>43</v>
      </c>
      <c r="N79" s="456" t="s">
        <v>291</v>
      </c>
      <c r="O79" s="1163"/>
    </row>
    <row r="80" spans="1:15" ht="18" customHeight="1">
      <c r="A80" s="1189"/>
      <c r="B80" s="442" t="s">
        <v>268</v>
      </c>
      <c r="C80" s="726">
        <v>0</v>
      </c>
      <c r="D80" s="726">
        <v>0</v>
      </c>
      <c r="E80" s="726">
        <v>0</v>
      </c>
      <c r="F80" s="726">
        <v>0</v>
      </c>
      <c r="G80" s="726">
        <v>0</v>
      </c>
      <c r="H80" s="726">
        <v>0</v>
      </c>
      <c r="I80" s="726">
        <v>0</v>
      </c>
      <c r="J80" s="726">
        <v>0</v>
      </c>
      <c r="K80" s="776">
        <f t="shared" si="8"/>
        <v>0</v>
      </c>
      <c r="L80" s="776">
        <f t="shared" si="9"/>
        <v>0</v>
      </c>
      <c r="M80" s="776">
        <f t="shared" si="10"/>
        <v>0</v>
      </c>
      <c r="N80" s="456" t="s">
        <v>292</v>
      </c>
      <c r="O80" s="1163"/>
    </row>
    <row r="81" spans="1:15" ht="18" customHeight="1">
      <c r="A81" s="1189"/>
      <c r="B81" s="442" t="s">
        <v>269</v>
      </c>
      <c r="C81" s="726">
        <v>11</v>
      </c>
      <c r="D81" s="726">
        <v>13</v>
      </c>
      <c r="E81" s="726">
        <v>34</v>
      </c>
      <c r="F81" s="726">
        <v>11</v>
      </c>
      <c r="G81" s="726">
        <v>57</v>
      </c>
      <c r="H81" s="726">
        <v>6</v>
      </c>
      <c r="I81" s="726">
        <v>52</v>
      </c>
      <c r="J81" s="726">
        <v>12</v>
      </c>
      <c r="K81" s="776">
        <f t="shared" si="8"/>
        <v>154</v>
      </c>
      <c r="L81" s="776">
        <f t="shared" si="9"/>
        <v>42</v>
      </c>
      <c r="M81" s="776">
        <f t="shared" si="10"/>
        <v>196</v>
      </c>
      <c r="N81" s="456" t="s">
        <v>293</v>
      </c>
      <c r="O81" s="1163"/>
    </row>
    <row r="82" spans="1:15" ht="18" customHeight="1">
      <c r="A82" s="1170" t="s">
        <v>63</v>
      </c>
      <c r="B82" s="1170"/>
      <c r="C82" s="726">
        <v>0</v>
      </c>
      <c r="D82" s="726">
        <v>0</v>
      </c>
      <c r="E82" s="726">
        <v>0</v>
      </c>
      <c r="F82" s="726">
        <v>0</v>
      </c>
      <c r="G82" s="726">
        <v>0</v>
      </c>
      <c r="H82" s="726">
        <v>0</v>
      </c>
      <c r="I82" s="726">
        <v>0</v>
      </c>
      <c r="J82" s="726">
        <v>0</v>
      </c>
      <c r="K82" s="776">
        <f t="shared" si="8"/>
        <v>0</v>
      </c>
      <c r="L82" s="776">
        <f t="shared" si="9"/>
        <v>0</v>
      </c>
      <c r="M82" s="776">
        <f t="shared" si="10"/>
        <v>0</v>
      </c>
      <c r="N82" s="1178" t="s">
        <v>281</v>
      </c>
      <c r="O82" s="1178"/>
    </row>
    <row r="83" spans="1:15" ht="18" customHeight="1">
      <c r="A83" s="1394" t="s">
        <v>64</v>
      </c>
      <c r="B83" s="1394"/>
      <c r="C83" s="726">
        <v>7</v>
      </c>
      <c r="D83" s="726">
        <v>0</v>
      </c>
      <c r="E83" s="726">
        <v>3</v>
      </c>
      <c r="F83" s="726">
        <v>0</v>
      </c>
      <c r="G83" s="726">
        <v>6</v>
      </c>
      <c r="H83" s="726">
        <v>0</v>
      </c>
      <c r="I83" s="726">
        <v>22</v>
      </c>
      <c r="J83" s="726">
        <v>0</v>
      </c>
      <c r="K83" s="776">
        <f t="shared" si="8"/>
        <v>38</v>
      </c>
      <c r="L83" s="776">
        <f t="shared" si="9"/>
        <v>0</v>
      </c>
      <c r="M83" s="776">
        <f t="shared" si="10"/>
        <v>38</v>
      </c>
      <c r="N83" s="1178" t="s">
        <v>177</v>
      </c>
      <c r="O83" s="1178"/>
    </row>
    <row r="84" spans="1:15" ht="18" customHeight="1">
      <c r="A84" s="1394" t="s">
        <v>111</v>
      </c>
      <c r="B84" s="1394"/>
      <c r="C84" s="726">
        <v>10</v>
      </c>
      <c r="D84" s="726">
        <v>0</v>
      </c>
      <c r="E84" s="726">
        <v>29</v>
      </c>
      <c r="F84" s="726">
        <v>0</v>
      </c>
      <c r="G84" s="726">
        <v>31</v>
      </c>
      <c r="H84" s="726">
        <v>0</v>
      </c>
      <c r="I84" s="726">
        <v>42</v>
      </c>
      <c r="J84" s="726">
        <v>0</v>
      </c>
      <c r="K84" s="776">
        <f t="shared" si="8"/>
        <v>112</v>
      </c>
      <c r="L84" s="776">
        <f t="shared" si="9"/>
        <v>0</v>
      </c>
      <c r="M84" s="776">
        <f t="shared" si="10"/>
        <v>112</v>
      </c>
      <c r="N84" s="1178" t="s">
        <v>178</v>
      </c>
      <c r="O84" s="1178"/>
    </row>
    <row r="85" spans="1:15" ht="18" customHeight="1">
      <c r="A85" s="1394" t="s">
        <v>112</v>
      </c>
      <c r="B85" s="1394"/>
      <c r="C85" s="726">
        <v>0</v>
      </c>
      <c r="D85" s="726">
        <v>0</v>
      </c>
      <c r="E85" s="726">
        <v>5</v>
      </c>
      <c r="F85" s="726">
        <v>0</v>
      </c>
      <c r="G85" s="726">
        <v>15</v>
      </c>
      <c r="H85" s="726">
        <v>0</v>
      </c>
      <c r="I85" s="726">
        <v>8</v>
      </c>
      <c r="J85" s="726">
        <v>0</v>
      </c>
      <c r="K85" s="776">
        <f t="shared" si="8"/>
        <v>28</v>
      </c>
      <c r="L85" s="776">
        <f t="shared" si="9"/>
        <v>0</v>
      </c>
      <c r="M85" s="776">
        <f t="shared" si="10"/>
        <v>28</v>
      </c>
      <c r="N85" s="1178" t="s">
        <v>179</v>
      </c>
      <c r="O85" s="1178"/>
    </row>
    <row r="86" spans="1:15" ht="18" customHeight="1">
      <c r="A86" s="1394" t="s">
        <v>133</v>
      </c>
      <c r="B86" s="1394"/>
      <c r="C86" s="726">
        <v>0</v>
      </c>
      <c r="D86" s="726">
        <v>0</v>
      </c>
      <c r="E86" s="726">
        <v>0</v>
      </c>
      <c r="F86" s="726">
        <v>0</v>
      </c>
      <c r="G86" s="726">
        <v>0</v>
      </c>
      <c r="H86" s="726">
        <v>0</v>
      </c>
      <c r="I86" s="726">
        <v>0</v>
      </c>
      <c r="J86" s="726">
        <v>0</v>
      </c>
      <c r="K86" s="776">
        <f t="shared" si="8"/>
        <v>0</v>
      </c>
      <c r="L86" s="776">
        <f t="shared" si="9"/>
        <v>0</v>
      </c>
      <c r="M86" s="776">
        <f t="shared" si="10"/>
        <v>0</v>
      </c>
      <c r="N86" s="1178" t="s">
        <v>853</v>
      </c>
      <c r="O86" s="1178"/>
    </row>
    <row r="87" spans="1:15" ht="18" customHeight="1">
      <c r="A87" s="1394" t="s">
        <v>68</v>
      </c>
      <c r="B87" s="1394"/>
      <c r="C87" s="726">
        <v>0</v>
      </c>
      <c r="D87" s="726">
        <v>0</v>
      </c>
      <c r="E87" s="726">
        <v>0</v>
      </c>
      <c r="F87" s="726">
        <v>0</v>
      </c>
      <c r="G87" s="726">
        <v>0</v>
      </c>
      <c r="H87" s="726">
        <v>0</v>
      </c>
      <c r="I87" s="726">
        <v>0</v>
      </c>
      <c r="J87" s="726">
        <v>0</v>
      </c>
      <c r="K87" s="776">
        <f t="shared" si="8"/>
        <v>0</v>
      </c>
      <c r="L87" s="776">
        <f t="shared" si="9"/>
        <v>0</v>
      </c>
      <c r="M87" s="776">
        <f t="shared" si="10"/>
        <v>0</v>
      </c>
      <c r="N87" s="1178" t="s">
        <v>287</v>
      </c>
      <c r="O87" s="1178"/>
    </row>
    <row r="88" spans="1:15" ht="18" customHeight="1">
      <c r="A88" s="1394" t="s">
        <v>69</v>
      </c>
      <c r="B88" s="1394"/>
      <c r="C88" s="726">
        <v>0</v>
      </c>
      <c r="D88" s="726">
        <v>0</v>
      </c>
      <c r="E88" s="726">
        <v>0</v>
      </c>
      <c r="F88" s="726">
        <v>0</v>
      </c>
      <c r="G88" s="726">
        <v>0</v>
      </c>
      <c r="H88" s="726">
        <v>0</v>
      </c>
      <c r="I88" s="726">
        <v>0</v>
      </c>
      <c r="J88" s="726">
        <v>0</v>
      </c>
      <c r="K88" s="776">
        <f t="shared" si="8"/>
        <v>0</v>
      </c>
      <c r="L88" s="776">
        <f t="shared" si="9"/>
        <v>0</v>
      </c>
      <c r="M88" s="776">
        <f t="shared" si="10"/>
        <v>0</v>
      </c>
      <c r="N88" s="1178" t="s">
        <v>182</v>
      </c>
      <c r="O88" s="1178"/>
    </row>
    <row r="89" spans="1:15" ht="18" customHeight="1">
      <c r="A89" s="1394" t="s">
        <v>70</v>
      </c>
      <c r="B89" s="1394"/>
      <c r="C89" s="726">
        <v>12</v>
      </c>
      <c r="D89" s="726">
        <v>1</v>
      </c>
      <c r="E89" s="726">
        <v>8</v>
      </c>
      <c r="F89" s="726">
        <v>4</v>
      </c>
      <c r="G89" s="726">
        <v>4</v>
      </c>
      <c r="H89" s="726">
        <v>3</v>
      </c>
      <c r="I89" s="726">
        <v>0</v>
      </c>
      <c r="J89" s="726">
        <v>1</v>
      </c>
      <c r="K89" s="776">
        <f t="shared" si="8"/>
        <v>24</v>
      </c>
      <c r="L89" s="776">
        <f t="shared" si="9"/>
        <v>9</v>
      </c>
      <c r="M89" s="776">
        <f t="shared" si="10"/>
        <v>33</v>
      </c>
      <c r="N89" s="1178" t="s">
        <v>183</v>
      </c>
      <c r="O89" s="1178"/>
    </row>
    <row r="90" spans="1:15" ht="18" customHeight="1">
      <c r="A90" s="1394" t="s">
        <v>71</v>
      </c>
      <c r="B90" s="1394"/>
      <c r="C90" s="726">
        <v>0</v>
      </c>
      <c r="D90" s="726">
        <v>0</v>
      </c>
      <c r="E90" s="726">
        <v>0</v>
      </c>
      <c r="F90" s="726">
        <v>0</v>
      </c>
      <c r="G90" s="726">
        <v>0</v>
      </c>
      <c r="H90" s="726">
        <v>0</v>
      </c>
      <c r="I90" s="726">
        <v>0</v>
      </c>
      <c r="J90" s="726">
        <v>0</v>
      </c>
      <c r="K90" s="776">
        <f t="shared" si="8"/>
        <v>0</v>
      </c>
      <c r="L90" s="776">
        <f t="shared" si="9"/>
        <v>0</v>
      </c>
      <c r="M90" s="776">
        <f t="shared" si="10"/>
        <v>0</v>
      </c>
      <c r="N90" s="1178" t="s">
        <v>671</v>
      </c>
      <c r="O90" s="1178"/>
    </row>
    <row r="91" spans="1:15" ht="18" customHeight="1" thickBot="1">
      <c r="A91" s="1435" t="s">
        <v>72</v>
      </c>
      <c r="B91" s="1435"/>
      <c r="C91" s="729">
        <v>11</v>
      </c>
      <c r="D91" s="729">
        <v>5</v>
      </c>
      <c r="E91" s="729">
        <v>12</v>
      </c>
      <c r="F91" s="729">
        <v>7</v>
      </c>
      <c r="G91" s="729">
        <v>27</v>
      </c>
      <c r="H91" s="729">
        <v>5</v>
      </c>
      <c r="I91" s="729">
        <v>26</v>
      </c>
      <c r="J91" s="729">
        <v>3</v>
      </c>
      <c r="K91" s="744">
        <f t="shared" si="8"/>
        <v>76</v>
      </c>
      <c r="L91" s="744">
        <f t="shared" si="9"/>
        <v>20</v>
      </c>
      <c r="M91" s="744">
        <f t="shared" si="10"/>
        <v>96</v>
      </c>
      <c r="N91" s="1267" t="s">
        <v>327</v>
      </c>
      <c r="O91" s="1267"/>
    </row>
    <row r="92" spans="1:15" ht="18" customHeight="1" thickBot="1">
      <c r="A92" s="1436" t="s">
        <v>32</v>
      </c>
      <c r="B92" s="1436"/>
      <c r="C92" s="727">
        <f>SUM(C72:C91)</f>
        <v>220</v>
      </c>
      <c r="D92" s="727">
        <f t="shared" ref="D92:M92" si="11">SUM(D72:D91)</f>
        <v>86</v>
      </c>
      <c r="E92" s="727">
        <f t="shared" si="11"/>
        <v>256</v>
      </c>
      <c r="F92" s="727">
        <f t="shared" si="11"/>
        <v>81</v>
      </c>
      <c r="G92" s="727">
        <f t="shared" si="11"/>
        <v>381</v>
      </c>
      <c r="H92" s="727">
        <f t="shared" si="11"/>
        <v>38</v>
      </c>
      <c r="I92" s="727">
        <f t="shared" si="11"/>
        <v>387</v>
      </c>
      <c r="J92" s="727">
        <f t="shared" si="11"/>
        <v>21</v>
      </c>
      <c r="K92" s="727">
        <f t="shared" si="11"/>
        <v>1244</v>
      </c>
      <c r="L92" s="727">
        <f t="shared" si="11"/>
        <v>226</v>
      </c>
      <c r="M92" s="727">
        <f t="shared" si="11"/>
        <v>1470</v>
      </c>
      <c r="N92" s="1454" t="s">
        <v>169</v>
      </c>
      <c r="O92" s="1454"/>
    </row>
    <row r="93" spans="1:15" ht="18" customHeight="1" thickTop="1">
      <c r="A93" s="548"/>
      <c r="B93" s="548"/>
      <c r="C93" s="544"/>
      <c r="D93" s="544"/>
      <c r="E93" s="544"/>
      <c r="F93" s="544"/>
      <c r="G93" s="544"/>
      <c r="H93" s="544"/>
      <c r="I93" s="544"/>
      <c r="J93" s="544"/>
      <c r="K93" s="544"/>
      <c r="L93" s="544"/>
      <c r="M93" s="544"/>
      <c r="N93" s="545"/>
      <c r="O93" s="545"/>
    </row>
    <row r="94" spans="1:15" ht="20.25" customHeight="1">
      <c r="A94" s="1205" t="s">
        <v>1271</v>
      </c>
      <c r="B94" s="1205"/>
      <c r="C94" s="1205"/>
      <c r="D94" s="1205"/>
      <c r="E94" s="1205"/>
      <c r="F94" s="1205"/>
      <c r="G94" s="1205"/>
      <c r="H94" s="1205"/>
      <c r="I94" s="1205"/>
      <c r="J94" s="1205"/>
      <c r="K94" s="1205"/>
      <c r="L94" s="1205"/>
      <c r="M94" s="1205"/>
      <c r="N94" s="1205"/>
      <c r="O94" s="1205"/>
    </row>
    <row r="95" spans="1:15" ht="21" customHeight="1">
      <c r="A95" s="1206" t="s">
        <v>774</v>
      </c>
      <c r="B95" s="1206"/>
      <c r="C95" s="1206"/>
      <c r="D95" s="1206"/>
      <c r="E95" s="1206"/>
      <c r="F95" s="1206"/>
      <c r="G95" s="1206"/>
      <c r="H95" s="1206"/>
      <c r="I95" s="1206"/>
      <c r="J95" s="1206"/>
      <c r="K95" s="1206"/>
      <c r="L95" s="1206"/>
      <c r="M95" s="1206"/>
      <c r="N95" s="1206"/>
      <c r="O95" s="1206"/>
    </row>
    <row r="96" spans="1:15" ht="18.75" customHeight="1" thickBot="1">
      <c r="A96" s="1428" t="s">
        <v>1059</v>
      </c>
      <c r="B96" s="1428"/>
      <c r="C96" s="229"/>
      <c r="D96" s="229"/>
      <c r="E96" s="229"/>
      <c r="F96" s="229"/>
      <c r="G96" s="229"/>
      <c r="H96" s="229"/>
      <c r="I96" s="229"/>
      <c r="J96" s="229"/>
      <c r="K96" s="229"/>
      <c r="L96" s="229"/>
      <c r="M96" s="229"/>
      <c r="N96" s="1429" t="s">
        <v>1060</v>
      </c>
      <c r="O96" s="1429"/>
    </row>
    <row r="97" spans="1:18" ht="17.25" customHeight="1" thickTop="1">
      <c r="A97" s="1397" t="s">
        <v>40</v>
      </c>
      <c r="B97" s="1397"/>
      <c r="C97" s="1397" t="s">
        <v>1272</v>
      </c>
      <c r="D97" s="1397"/>
      <c r="E97" s="1397"/>
      <c r="F97" s="1397"/>
      <c r="G97" s="1397"/>
      <c r="H97" s="1397"/>
      <c r="I97" s="1397"/>
      <c r="J97" s="1397"/>
      <c r="K97" s="1397"/>
      <c r="L97" s="1397"/>
      <c r="M97" s="1397"/>
      <c r="N97" s="1430" t="s">
        <v>168</v>
      </c>
      <c r="O97" s="1430"/>
    </row>
    <row r="98" spans="1:18" ht="22.5" customHeight="1">
      <c r="A98" s="1398"/>
      <c r="B98" s="1398"/>
      <c r="C98" s="1431" t="s">
        <v>564</v>
      </c>
      <c r="D98" s="1431"/>
      <c r="E98" s="1431"/>
      <c r="F98" s="1431"/>
      <c r="G98" s="1431"/>
      <c r="H98" s="1431"/>
      <c r="I98" s="1431"/>
      <c r="J98" s="1431"/>
      <c r="K98" s="1431"/>
      <c r="L98" s="1431"/>
      <c r="M98" s="1431"/>
      <c r="N98" s="1431"/>
      <c r="O98" s="1431"/>
    </row>
    <row r="99" spans="1:18" ht="17.25" customHeight="1">
      <c r="A99" s="1398"/>
      <c r="B99" s="1398"/>
      <c r="C99" s="1398" t="s">
        <v>558</v>
      </c>
      <c r="D99" s="1398"/>
      <c r="E99" s="1398" t="s">
        <v>559</v>
      </c>
      <c r="F99" s="1398"/>
      <c r="G99" s="1398" t="s">
        <v>560</v>
      </c>
      <c r="H99" s="1398"/>
      <c r="I99" s="1398" t="s">
        <v>561</v>
      </c>
      <c r="J99" s="1398"/>
      <c r="K99" s="1398" t="s">
        <v>1335</v>
      </c>
      <c r="L99" s="1398"/>
      <c r="M99" s="1398"/>
      <c r="N99" s="1431"/>
      <c r="O99" s="1431"/>
    </row>
    <row r="100" spans="1:18" ht="20.25" customHeight="1">
      <c r="A100" s="1398"/>
      <c r="B100" s="1398"/>
      <c r="C100" s="1165" t="s">
        <v>240</v>
      </c>
      <c r="D100" s="1165"/>
      <c r="E100" s="1165" t="s">
        <v>234</v>
      </c>
      <c r="F100" s="1165"/>
      <c r="G100" s="1165" t="s">
        <v>241</v>
      </c>
      <c r="H100" s="1165"/>
      <c r="I100" s="1165" t="s">
        <v>236</v>
      </c>
      <c r="J100" s="1165"/>
      <c r="K100" s="509"/>
      <c r="L100" s="509" t="s">
        <v>169</v>
      </c>
      <c r="M100" s="509"/>
      <c r="N100" s="1431"/>
      <c r="O100" s="1431"/>
    </row>
    <row r="101" spans="1:18" ht="18" customHeight="1">
      <c r="A101" s="1398"/>
      <c r="B101" s="1398"/>
      <c r="C101" s="743" t="s">
        <v>33</v>
      </c>
      <c r="D101" s="743" t="s">
        <v>34</v>
      </c>
      <c r="E101" s="743" t="s">
        <v>33</v>
      </c>
      <c r="F101" s="743" t="s">
        <v>34</v>
      </c>
      <c r="G101" s="743" t="s">
        <v>33</v>
      </c>
      <c r="H101" s="743" t="s">
        <v>34</v>
      </c>
      <c r="I101" s="743" t="s">
        <v>33</v>
      </c>
      <c r="J101" s="743" t="s">
        <v>34</v>
      </c>
      <c r="K101" s="743" t="s">
        <v>33</v>
      </c>
      <c r="L101" s="743" t="s">
        <v>34</v>
      </c>
      <c r="M101" s="743" t="s">
        <v>35</v>
      </c>
      <c r="N101" s="1431"/>
      <c r="O101" s="1431"/>
    </row>
    <row r="102" spans="1:18" ht="18" customHeight="1" thickBot="1">
      <c r="A102" s="1398"/>
      <c r="B102" s="1398"/>
      <c r="C102" s="745" t="s">
        <v>173</v>
      </c>
      <c r="D102" s="745" t="s">
        <v>172</v>
      </c>
      <c r="E102" s="745" t="s">
        <v>173</v>
      </c>
      <c r="F102" s="745" t="s">
        <v>172</v>
      </c>
      <c r="G102" s="745" t="s">
        <v>173</v>
      </c>
      <c r="H102" s="745" t="s">
        <v>172</v>
      </c>
      <c r="I102" s="745" t="s">
        <v>173</v>
      </c>
      <c r="J102" s="745" t="s">
        <v>172</v>
      </c>
      <c r="K102" s="745" t="s">
        <v>173</v>
      </c>
      <c r="L102" s="745" t="s">
        <v>172</v>
      </c>
      <c r="M102" s="745" t="s">
        <v>169</v>
      </c>
      <c r="N102" s="1431"/>
      <c r="O102" s="1431"/>
    </row>
    <row r="103" spans="1:18" ht="18" customHeight="1">
      <c r="A103" s="1434" t="s">
        <v>52</v>
      </c>
      <c r="B103" s="1434"/>
      <c r="C103" s="520">
        <v>751</v>
      </c>
      <c r="D103" s="520">
        <v>250</v>
      </c>
      <c r="E103" s="520">
        <v>268</v>
      </c>
      <c r="F103" s="520">
        <v>119</v>
      </c>
      <c r="G103" s="520">
        <v>113</v>
      </c>
      <c r="H103" s="520">
        <v>41</v>
      </c>
      <c r="I103" s="520">
        <v>107</v>
      </c>
      <c r="J103" s="520">
        <v>20</v>
      </c>
      <c r="K103" s="520">
        <f>SUM(C103,E103,G103,I103)</f>
        <v>1239</v>
      </c>
      <c r="L103" s="520">
        <f>SUM(D103,F103,H103,J103)</f>
        <v>430</v>
      </c>
      <c r="M103" s="520">
        <f>SUM(K103:L103)</f>
        <v>1669</v>
      </c>
      <c r="N103" s="1433" t="s">
        <v>583</v>
      </c>
      <c r="O103" s="1433"/>
    </row>
    <row r="104" spans="1:18" ht="18" customHeight="1">
      <c r="A104" s="1394" t="s">
        <v>53</v>
      </c>
      <c r="B104" s="1394"/>
      <c r="C104" s="726">
        <v>0</v>
      </c>
      <c r="D104" s="726">
        <v>0</v>
      </c>
      <c r="E104" s="726">
        <v>0</v>
      </c>
      <c r="F104" s="726">
        <v>0</v>
      </c>
      <c r="G104" s="726">
        <v>0</v>
      </c>
      <c r="H104" s="726">
        <v>0</v>
      </c>
      <c r="I104" s="726">
        <v>0</v>
      </c>
      <c r="J104" s="726">
        <v>0</v>
      </c>
      <c r="K104" s="776">
        <f t="shared" ref="K104:K122" si="12">SUM(C104,E104,G104,I104)</f>
        <v>0</v>
      </c>
      <c r="L104" s="776">
        <f t="shared" ref="L104:L122" si="13">SUM(D104,F104,H104,J104)</f>
        <v>0</v>
      </c>
      <c r="M104" s="776">
        <f t="shared" ref="M104:M122" si="14">SUM(K104:L104)</f>
        <v>0</v>
      </c>
      <c r="N104" s="1159" t="s">
        <v>284</v>
      </c>
      <c r="O104" s="1159"/>
      <c r="R104" s="217"/>
    </row>
    <row r="105" spans="1:18" ht="18" customHeight="1">
      <c r="A105" s="1455" t="s">
        <v>54</v>
      </c>
      <c r="B105" s="1456"/>
      <c r="C105" s="726">
        <v>63</v>
      </c>
      <c r="D105" s="726">
        <v>19</v>
      </c>
      <c r="E105" s="726">
        <v>78</v>
      </c>
      <c r="F105" s="726">
        <v>8</v>
      </c>
      <c r="G105" s="726">
        <v>115</v>
      </c>
      <c r="H105" s="726">
        <v>5</v>
      </c>
      <c r="I105" s="726">
        <v>171</v>
      </c>
      <c r="J105" s="726">
        <v>15</v>
      </c>
      <c r="K105" s="776">
        <f t="shared" si="12"/>
        <v>427</v>
      </c>
      <c r="L105" s="776">
        <f t="shared" si="13"/>
        <v>47</v>
      </c>
      <c r="M105" s="776">
        <f t="shared" si="14"/>
        <v>474</v>
      </c>
      <c r="N105" s="1178" t="s">
        <v>175</v>
      </c>
      <c r="O105" s="1178"/>
      <c r="R105" s="214"/>
    </row>
    <row r="106" spans="1:18" ht="18" customHeight="1">
      <c r="A106" s="1455" t="s">
        <v>55</v>
      </c>
      <c r="B106" s="1456"/>
      <c r="C106" s="726">
        <v>0</v>
      </c>
      <c r="D106" s="726">
        <v>0</v>
      </c>
      <c r="E106" s="726">
        <v>0</v>
      </c>
      <c r="F106" s="726">
        <v>0</v>
      </c>
      <c r="G106" s="726">
        <v>0</v>
      </c>
      <c r="H106" s="726">
        <v>0</v>
      </c>
      <c r="I106" s="726">
        <v>0</v>
      </c>
      <c r="J106" s="726">
        <v>0</v>
      </c>
      <c r="K106" s="776">
        <f t="shared" si="12"/>
        <v>0</v>
      </c>
      <c r="L106" s="776">
        <f t="shared" si="13"/>
        <v>0</v>
      </c>
      <c r="M106" s="776">
        <f t="shared" si="14"/>
        <v>0</v>
      </c>
      <c r="N106" s="1178" t="s">
        <v>176</v>
      </c>
      <c r="O106" s="1178"/>
      <c r="R106" s="214"/>
    </row>
    <row r="107" spans="1:18" ht="18" customHeight="1">
      <c r="A107" s="1189" t="s">
        <v>295</v>
      </c>
      <c r="B107" s="442" t="s">
        <v>270</v>
      </c>
      <c r="C107" s="726">
        <v>10</v>
      </c>
      <c r="D107" s="726">
        <v>68</v>
      </c>
      <c r="E107" s="726">
        <v>32</v>
      </c>
      <c r="F107" s="726">
        <v>39</v>
      </c>
      <c r="G107" s="726">
        <v>69</v>
      </c>
      <c r="H107" s="726">
        <v>52</v>
      </c>
      <c r="I107" s="726">
        <v>39</v>
      </c>
      <c r="J107" s="726">
        <v>51</v>
      </c>
      <c r="K107" s="776">
        <f t="shared" si="12"/>
        <v>150</v>
      </c>
      <c r="L107" s="776">
        <f t="shared" si="13"/>
        <v>210</v>
      </c>
      <c r="M107" s="776">
        <f t="shared" si="14"/>
        <v>360</v>
      </c>
      <c r="N107" s="343" t="s">
        <v>288</v>
      </c>
      <c r="O107" s="1220" t="s">
        <v>167</v>
      </c>
      <c r="R107" s="1443"/>
    </row>
    <row r="108" spans="1:18" ht="18" customHeight="1">
      <c r="A108" s="1189"/>
      <c r="B108" s="442" t="s">
        <v>271</v>
      </c>
      <c r="C108" s="726">
        <v>20</v>
      </c>
      <c r="D108" s="726">
        <v>0</v>
      </c>
      <c r="E108" s="726">
        <v>104</v>
      </c>
      <c r="F108" s="726">
        <v>0</v>
      </c>
      <c r="G108" s="726">
        <v>271</v>
      </c>
      <c r="H108" s="726">
        <v>0</v>
      </c>
      <c r="I108" s="726">
        <v>357</v>
      </c>
      <c r="J108" s="726">
        <v>0</v>
      </c>
      <c r="K108" s="776">
        <f t="shared" si="12"/>
        <v>752</v>
      </c>
      <c r="L108" s="776">
        <f t="shared" si="13"/>
        <v>0</v>
      </c>
      <c r="M108" s="776">
        <f t="shared" si="14"/>
        <v>752</v>
      </c>
      <c r="N108" s="343" t="s">
        <v>289</v>
      </c>
      <c r="O108" s="1220"/>
      <c r="R108" s="1444"/>
    </row>
    <row r="109" spans="1:18" ht="18" customHeight="1">
      <c r="A109" s="1189"/>
      <c r="B109" s="442" t="s">
        <v>272</v>
      </c>
      <c r="C109" s="726">
        <v>24</v>
      </c>
      <c r="D109" s="726">
        <v>0</v>
      </c>
      <c r="E109" s="726">
        <v>70</v>
      </c>
      <c r="F109" s="726">
        <v>0</v>
      </c>
      <c r="G109" s="726">
        <v>150</v>
      </c>
      <c r="H109" s="726">
        <v>0</v>
      </c>
      <c r="I109" s="726">
        <v>113</v>
      </c>
      <c r="J109" s="726">
        <v>0</v>
      </c>
      <c r="K109" s="776">
        <f t="shared" si="12"/>
        <v>357</v>
      </c>
      <c r="L109" s="776">
        <f t="shared" si="13"/>
        <v>0</v>
      </c>
      <c r="M109" s="776">
        <f t="shared" si="14"/>
        <v>357</v>
      </c>
      <c r="N109" s="343" t="s">
        <v>290</v>
      </c>
      <c r="O109" s="1220"/>
      <c r="R109" s="1444"/>
    </row>
    <row r="110" spans="1:18" ht="18" customHeight="1">
      <c r="A110" s="1189"/>
      <c r="B110" s="442" t="s">
        <v>267</v>
      </c>
      <c r="C110" s="726">
        <v>51</v>
      </c>
      <c r="D110" s="726">
        <v>16</v>
      </c>
      <c r="E110" s="726">
        <v>76</v>
      </c>
      <c r="F110" s="726">
        <v>20</v>
      </c>
      <c r="G110" s="726">
        <v>98</v>
      </c>
      <c r="H110" s="726">
        <v>12</v>
      </c>
      <c r="I110" s="726">
        <v>112</v>
      </c>
      <c r="J110" s="726">
        <v>8</v>
      </c>
      <c r="K110" s="776">
        <f t="shared" si="12"/>
        <v>337</v>
      </c>
      <c r="L110" s="776">
        <f t="shared" si="13"/>
        <v>56</v>
      </c>
      <c r="M110" s="776">
        <f t="shared" si="14"/>
        <v>393</v>
      </c>
      <c r="N110" s="343" t="s">
        <v>291</v>
      </c>
      <c r="O110" s="1220"/>
      <c r="R110" s="1444"/>
    </row>
    <row r="111" spans="1:18" ht="18" customHeight="1">
      <c r="A111" s="1189"/>
      <c r="B111" s="442" t="s">
        <v>268</v>
      </c>
      <c r="C111" s="726">
        <v>6</v>
      </c>
      <c r="D111" s="726">
        <v>5</v>
      </c>
      <c r="E111" s="726">
        <v>8</v>
      </c>
      <c r="F111" s="726">
        <v>1</v>
      </c>
      <c r="G111" s="726">
        <v>16</v>
      </c>
      <c r="H111" s="726">
        <v>7</v>
      </c>
      <c r="I111" s="726">
        <v>33</v>
      </c>
      <c r="J111" s="726">
        <v>8</v>
      </c>
      <c r="K111" s="776">
        <f t="shared" si="12"/>
        <v>63</v>
      </c>
      <c r="L111" s="776">
        <f t="shared" si="13"/>
        <v>21</v>
      </c>
      <c r="M111" s="776">
        <f t="shared" si="14"/>
        <v>84</v>
      </c>
      <c r="N111" s="343" t="s">
        <v>292</v>
      </c>
      <c r="O111" s="1220"/>
      <c r="R111" s="1444"/>
    </row>
    <row r="112" spans="1:18" ht="18" customHeight="1">
      <c r="A112" s="1189"/>
      <c r="B112" s="442" t="s">
        <v>269</v>
      </c>
      <c r="C112" s="726">
        <v>60</v>
      </c>
      <c r="D112" s="726">
        <v>55</v>
      </c>
      <c r="E112" s="726">
        <v>90</v>
      </c>
      <c r="F112" s="726">
        <v>52</v>
      </c>
      <c r="G112" s="726">
        <v>106</v>
      </c>
      <c r="H112" s="726">
        <v>73</v>
      </c>
      <c r="I112" s="726">
        <v>87</v>
      </c>
      <c r="J112" s="726">
        <v>53</v>
      </c>
      <c r="K112" s="776">
        <f t="shared" si="12"/>
        <v>343</v>
      </c>
      <c r="L112" s="776">
        <f t="shared" si="13"/>
        <v>233</v>
      </c>
      <c r="M112" s="776">
        <f t="shared" si="14"/>
        <v>576</v>
      </c>
      <c r="N112" s="343" t="s">
        <v>293</v>
      </c>
      <c r="O112" s="1220"/>
      <c r="R112" s="1444"/>
    </row>
    <row r="113" spans="1:18" ht="18" customHeight="1">
      <c r="A113" s="1437" t="s">
        <v>63</v>
      </c>
      <c r="B113" s="1438"/>
      <c r="C113" s="726">
        <v>0</v>
      </c>
      <c r="D113" s="726">
        <v>0</v>
      </c>
      <c r="E113" s="726">
        <v>0</v>
      </c>
      <c r="F113" s="726">
        <v>0</v>
      </c>
      <c r="G113" s="726">
        <v>0</v>
      </c>
      <c r="H113" s="726">
        <v>0</v>
      </c>
      <c r="I113" s="726">
        <v>0</v>
      </c>
      <c r="J113" s="726">
        <v>0</v>
      </c>
      <c r="K113" s="776">
        <f t="shared" si="12"/>
        <v>0</v>
      </c>
      <c r="L113" s="776">
        <f t="shared" si="13"/>
        <v>0</v>
      </c>
      <c r="M113" s="776">
        <f t="shared" si="14"/>
        <v>0</v>
      </c>
      <c r="N113" s="1178" t="s">
        <v>281</v>
      </c>
      <c r="O113" s="1178"/>
      <c r="R113" s="214"/>
    </row>
    <row r="114" spans="1:18" ht="18" customHeight="1">
      <c r="A114" s="1455" t="s">
        <v>64</v>
      </c>
      <c r="B114" s="1456"/>
      <c r="C114" s="726">
        <v>10</v>
      </c>
      <c r="D114" s="726">
        <v>0</v>
      </c>
      <c r="E114" s="726">
        <v>9</v>
      </c>
      <c r="F114" s="726">
        <v>0</v>
      </c>
      <c r="G114" s="726">
        <v>12</v>
      </c>
      <c r="H114" s="726">
        <v>0</v>
      </c>
      <c r="I114" s="726">
        <v>7</v>
      </c>
      <c r="J114" s="726">
        <v>0</v>
      </c>
      <c r="K114" s="776">
        <f t="shared" si="12"/>
        <v>38</v>
      </c>
      <c r="L114" s="776">
        <f t="shared" si="13"/>
        <v>0</v>
      </c>
      <c r="M114" s="776">
        <f t="shared" si="14"/>
        <v>38</v>
      </c>
      <c r="N114" s="1178" t="s">
        <v>177</v>
      </c>
      <c r="O114" s="1178"/>
      <c r="R114" s="214"/>
    </row>
    <row r="115" spans="1:18" ht="18" customHeight="1">
      <c r="A115" s="1455" t="s">
        <v>111</v>
      </c>
      <c r="B115" s="1456"/>
      <c r="C115" s="726">
        <v>49</v>
      </c>
      <c r="D115" s="726">
        <v>0</v>
      </c>
      <c r="E115" s="726">
        <v>54</v>
      </c>
      <c r="F115" s="726">
        <v>0</v>
      </c>
      <c r="G115" s="726">
        <v>84</v>
      </c>
      <c r="H115" s="726">
        <v>0</v>
      </c>
      <c r="I115" s="726">
        <v>38</v>
      </c>
      <c r="J115" s="726">
        <v>0</v>
      </c>
      <c r="K115" s="776">
        <f t="shared" si="12"/>
        <v>225</v>
      </c>
      <c r="L115" s="776">
        <f t="shared" si="13"/>
        <v>0</v>
      </c>
      <c r="M115" s="776">
        <f t="shared" si="14"/>
        <v>225</v>
      </c>
      <c r="N115" s="1178" t="s">
        <v>178</v>
      </c>
      <c r="O115" s="1178"/>
      <c r="R115" s="214"/>
    </row>
    <row r="116" spans="1:18" ht="18" customHeight="1">
      <c r="A116" s="1455" t="s">
        <v>112</v>
      </c>
      <c r="B116" s="1456"/>
      <c r="C116" s="726">
        <v>17</v>
      </c>
      <c r="D116" s="726">
        <v>0</v>
      </c>
      <c r="E116" s="726">
        <v>11</v>
      </c>
      <c r="F116" s="726">
        <v>0</v>
      </c>
      <c r="G116" s="726">
        <v>10</v>
      </c>
      <c r="H116" s="726">
        <v>0</v>
      </c>
      <c r="I116" s="726">
        <v>3</v>
      </c>
      <c r="J116" s="726">
        <v>0</v>
      </c>
      <c r="K116" s="776">
        <f t="shared" si="12"/>
        <v>41</v>
      </c>
      <c r="L116" s="776">
        <f t="shared" si="13"/>
        <v>0</v>
      </c>
      <c r="M116" s="776">
        <f t="shared" si="14"/>
        <v>41</v>
      </c>
      <c r="N116" s="1178" t="s">
        <v>285</v>
      </c>
      <c r="O116" s="1178"/>
      <c r="R116" s="214"/>
    </row>
    <row r="117" spans="1:18" ht="18" customHeight="1">
      <c r="A117" s="1455" t="s">
        <v>133</v>
      </c>
      <c r="B117" s="1456"/>
      <c r="C117" s="726">
        <v>0</v>
      </c>
      <c r="D117" s="726">
        <v>0</v>
      </c>
      <c r="E117" s="726">
        <v>0</v>
      </c>
      <c r="F117" s="726">
        <v>0</v>
      </c>
      <c r="G117" s="726">
        <v>0</v>
      </c>
      <c r="H117" s="726">
        <v>0</v>
      </c>
      <c r="I117" s="726">
        <v>0</v>
      </c>
      <c r="J117" s="726">
        <v>0</v>
      </c>
      <c r="K117" s="776">
        <f t="shared" si="12"/>
        <v>0</v>
      </c>
      <c r="L117" s="776">
        <f t="shared" si="13"/>
        <v>0</v>
      </c>
      <c r="M117" s="776">
        <f t="shared" si="14"/>
        <v>0</v>
      </c>
      <c r="N117" s="1178" t="s">
        <v>853</v>
      </c>
      <c r="O117" s="1178"/>
      <c r="R117" s="214"/>
    </row>
    <row r="118" spans="1:18" ht="18" customHeight="1">
      <c r="A118" s="1455" t="s">
        <v>68</v>
      </c>
      <c r="B118" s="1456"/>
      <c r="C118" s="726">
        <v>0</v>
      </c>
      <c r="D118" s="726">
        <v>0</v>
      </c>
      <c r="E118" s="726">
        <v>0</v>
      </c>
      <c r="F118" s="726">
        <v>0</v>
      </c>
      <c r="G118" s="726">
        <v>0</v>
      </c>
      <c r="H118" s="726">
        <v>0</v>
      </c>
      <c r="I118" s="726">
        <v>0</v>
      </c>
      <c r="J118" s="726">
        <v>0</v>
      </c>
      <c r="K118" s="776">
        <f t="shared" si="12"/>
        <v>0</v>
      </c>
      <c r="L118" s="776">
        <f t="shared" si="13"/>
        <v>0</v>
      </c>
      <c r="M118" s="776">
        <f t="shared" si="14"/>
        <v>0</v>
      </c>
      <c r="N118" s="1178" t="s">
        <v>287</v>
      </c>
      <c r="O118" s="1178"/>
      <c r="R118" s="214"/>
    </row>
    <row r="119" spans="1:18" ht="18" customHeight="1">
      <c r="A119" s="1455" t="s">
        <v>69</v>
      </c>
      <c r="B119" s="1456"/>
      <c r="C119" s="726">
        <v>0</v>
      </c>
      <c r="D119" s="726">
        <v>0</v>
      </c>
      <c r="E119" s="726">
        <v>0</v>
      </c>
      <c r="F119" s="726">
        <v>0</v>
      </c>
      <c r="G119" s="726">
        <v>0</v>
      </c>
      <c r="H119" s="726">
        <v>0</v>
      </c>
      <c r="I119" s="726">
        <v>0</v>
      </c>
      <c r="J119" s="726">
        <v>0</v>
      </c>
      <c r="K119" s="776">
        <f t="shared" si="12"/>
        <v>0</v>
      </c>
      <c r="L119" s="776">
        <f t="shared" si="13"/>
        <v>0</v>
      </c>
      <c r="M119" s="776">
        <f t="shared" si="14"/>
        <v>0</v>
      </c>
      <c r="N119" s="1178" t="s">
        <v>182</v>
      </c>
      <c r="O119" s="1178"/>
      <c r="R119" s="214"/>
    </row>
    <row r="120" spans="1:18" ht="18" customHeight="1">
      <c r="A120" s="1455" t="s">
        <v>70</v>
      </c>
      <c r="B120" s="1456"/>
      <c r="C120" s="726">
        <v>124</v>
      </c>
      <c r="D120" s="726">
        <v>10</v>
      </c>
      <c r="E120" s="726">
        <v>93</v>
      </c>
      <c r="F120" s="726">
        <v>5</v>
      </c>
      <c r="G120" s="726">
        <v>150</v>
      </c>
      <c r="H120" s="726">
        <v>14</v>
      </c>
      <c r="I120" s="726">
        <v>19</v>
      </c>
      <c r="J120" s="726">
        <v>8</v>
      </c>
      <c r="K120" s="776">
        <f t="shared" si="12"/>
        <v>386</v>
      </c>
      <c r="L120" s="776">
        <f t="shared" si="13"/>
        <v>37</v>
      </c>
      <c r="M120" s="776">
        <f t="shared" si="14"/>
        <v>423</v>
      </c>
      <c r="N120" s="1178" t="s">
        <v>183</v>
      </c>
      <c r="O120" s="1178"/>
      <c r="R120" s="214"/>
    </row>
    <row r="121" spans="1:18" ht="18" customHeight="1">
      <c r="A121" s="1455" t="s">
        <v>71</v>
      </c>
      <c r="B121" s="1456"/>
      <c r="C121" s="726">
        <v>0</v>
      </c>
      <c r="D121" s="726">
        <v>0</v>
      </c>
      <c r="E121" s="726">
        <v>0</v>
      </c>
      <c r="F121" s="726">
        <v>0</v>
      </c>
      <c r="G121" s="726">
        <v>0</v>
      </c>
      <c r="H121" s="726">
        <v>0</v>
      </c>
      <c r="I121" s="726">
        <v>0</v>
      </c>
      <c r="J121" s="726">
        <v>0</v>
      </c>
      <c r="K121" s="776">
        <f t="shared" si="12"/>
        <v>0</v>
      </c>
      <c r="L121" s="776">
        <f t="shared" si="13"/>
        <v>0</v>
      </c>
      <c r="M121" s="776">
        <f t="shared" si="14"/>
        <v>0</v>
      </c>
      <c r="N121" s="1178" t="s">
        <v>671</v>
      </c>
      <c r="O121" s="1178"/>
      <c r="R121" s="214"/>
    </row>
    <row r="122" spans="1:18" ht="18" customHeight="1" thickBot="1">
      <c r="A122" s="1435" t="s">
        <v>72</v>
      </c>
      <c r="B122" s="1435"/>
      <c r="C122" s="729">
        <v>40</v>
      </c>
      <c r="D122" s="729">
        <v>17</v>
      </c>
      <c r="E122" s="729">
        <v>96</v>
      </c>
      <c r="F122" s="729">
        <v>13</v>
      </c>
      <c r="G122" s="729">
        <v>104</v>
      </c>
      <c r="H122" s="729">
        <v>19</v>
      </c>
      <c r="I122" s="729">
        <v>63</v>
      </c>
      <c r="J122" s="729">
        <v>4</v>
      </c>
      <c r="K122" s="744">
        <f t="shared" si="12"/>
        <v>303</v>
      </c>
      <c r="L122" s="744">
        <f t="shared" si="13"/>
        <v>53</v>
      </c>
      <c r="M122" s="744">
        <f t="shared" si="14"/>
        <v>356</v>
      </c>
      <c r="N122" s="1267" t="s">
        <v>327</v>
      </c>
      <c r="O122" s="1267"/>
      <c r="R122" s="216"/>
    </row>
    <row r="123" spans="1:18" ht="18" customHeight="1" thickBot="1">
      <c r="A123" s="1436" t="s">
        <v>32</v>
      </c>
      <c r="B123" s="1436"/>
      <c r="C123" s="727">
        <f>SUM(C103:C122)</f>
        <v>1225</v>
      </c>
      <c r="D123" s="727">
        <f t="shared" ref="D123:M123" si="15">SUM(D103:D122)</f>
        <v>440</v>
      </c>
      <c r="E123" s="727">
        <f t="shared" si="15"/>
        <v>989</v>
      </c>
      <c r="F123" s="727">
        <f t="shared" si="15"/>
        <v>257</v>
      </c>
      <c r="G123" s="727">
        <f t="shared" si="15"/>
        <v>1298</v>
      </c>
      <c r="H123" s="727">
        <f t="shared" si="15"/>
        <v>223</v>
      </c>
      <c r="I123" s="727">
        <f t="shared" si="15"/>
        <v>1149</v>
      </c>
      <c r="J123" s="727">
        <f t="shared" si="15"/>
        <v>167</v>
      </c>
      <c r="K123" s="727">
        <f t="shared" si="15"/>
        <v>4661</v>
      </c>
      <c r="L123" s="727">
        <f t="shared" si="15"/>
        <v>1087</v>
      </c>
      <c r="M123" s="727">
        <f t="shared" si="15"/>
        <v>5748</v>
      </c>
      <c r="N123" s="510" t="s">
        <v>169</v>
      </c>
      <c r="O123" s="447"/>
    </row>
    <row r="124" spans="1:18" ht="19.5" customHeight="1" thickTop="1"/>
    <row r="128" spans="1:1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sheetData>
  <protectedRanges>
    <protectedRange sqref="H20:J20 O20 H51:J51 O82 H82:J82 H113:J113" name="نطاق1"/>
  </protectedRanges>
  <mergeCells count="197">
    <mergeCell ref="N103:O103"/>
    <mergeCell ref="A122:B122"/>
    <mergeCell ref="N122:O122"/>
    <mergeCell ref="A123:B123"/>
    <mergeCell ref="A119:B119"/>
    <mergeCell ref="N119:O119"/>
    <mergeCell ref="A120:B120"/>
    <mergeCell ref="N120:O120"/>
    <mergeCell ref="A121:B121"/>
    <mergeCell ref="N121:O121"/>
    <mergeCell ref="A116:B116"/>
    <mergeCell ref="N116:O116"/>
    <mergeCell ref="A117:B117"/>
    <mergeCell ref="N117:O117"/>
    <mergeCell ref="A118:B118"/>
    <mergeCell ref="N118:O118"/>
    <mergeCell ref="A103:B103"/>
    <mergeCell ref="R107:R112"/>
    <mergeCell ref="A113:B113"/>
    <mergeCell ref="N113:O113"/>
    <mergeCell ref="A114:B114"/>
    <mergeCell ref="N114:O114"/>
    <mergeCell ref="A115:B115"/>
    <mergeCell ref="N115:O115"/>
    <mergeCell ref="N104:O104"/>
    <mergeCell ref="A105:B105"/>
    <mergeCell ref="N105:O105"/>
    <mergeCell ref="A106:B106"/>
    <mergeCell ref="N106:O106"/>
    <mergeCell ref="A107:A112"/>
    <mergeCell ref="O107:O112"/>
    <mergeCell ref="A104:B104"/>
    <mergeCell ref="N96:O96"/>
    <mergeCell ref="A97:B102"/>
    <mergeCell ref="C97:M97"/>
    <mergeCell ref="N97:O102"/>
    <mergeCell ref="C98:M98"/>
    <mergeCell ref="C99:D99"/>
    <mergeCell ref="E99:F99"/>
    <mergeCell ref="G99:H99"/>
    <mergeCell ref="I99:J99"/>
    <mergeCell ref="K99:M99"/>
    <mergeCell ref="C100:D100"/>
    <mergeCell ref="E100:F100"/>
    <mergeCell ref="G100:H100"/>
    <mergeCell ref="I100:J100"/>
    <mergeCell ref="A96:B96"/>
    <mergeCell ref="N91:O91"/>
    <mergeCell ref="A92:B92"/>
    <mergeCell ref="N92:O92"/>
    <mergeCell ref="A94:O94"/>
    <mergeCell ref="A95:O95"/>
    <mergeCell ref="A88:B88"/>
    <mergeCell ref="N88:O88"/>
    <mergeCell ref="A89:B89"/>
    <mergeCell ref="N89:O89"/>
    <mergeCell ref="A90:B90"/>
    <mergeCell ref="N90:O90"/>
    <mergeCell ref="A91:B91"/>
    <mergeCell ref="N85:O85"/>
    <mergeCell ref="A86:B86"/>
    <mergeCell ref="N86:O86"/>
    <mergeCell ref="A87:B87"/>
    <mergeCell ref="N87:O87"/>
    <mergeCell ref="A82:B82"/>
    <mergeCell ref="N82:O82"/>
    <mergeCell ref="A83:B83"/>
    <mergeCell ref="N83:O83"/>
    <mergeCell ref="A84:B84"/>
    <mergeCell ref="N84:O84"/>
    <mergeCell ref="A85:B85"/>
    <mergeCell ref="N73:O73"/>
    <mergeCell ref="A74:B74"/>
    <mergeCell ref="N74:O74"/>
    <mergeCell ref="A75:B75"/>
    <mergeCell ref="N75:O75"/>
    <mergeCell ref="A76:A81"/>
    <mergeCell ref="O76:O81"/>
    <mergeCell ref="K68:M68"/>
    <mergeCell ref="C69:D69"/>
    <mergeCell ref="E69:F69"/>
    <mergeCell ref="G69:H69"/>
    <mergeCell ref="I69:J69"/>
    <mergeCell ref="A73:B73"/>
    <mergeCell ref="N72:O72"/>
    <mergeCell ref="A72:B72"/>
    <mergeCell ref="N65:O65"/>
    <mergeCell ref="A66:B71"/>
    <mergeCell ref="C66:M66"/>
    <mergeCell ref="N66:O71"/>
    <mergeCell ref="C67:M67"/>
    <mergeCell ref="C68:D68"/>
    <mergeCell ref="E68:F68"/>
    <mergeCell ref="G68:H68"/>
    <mergeCell ref="I68:J68"/>
    <mergeCell ref="A65:B65"/>
    <mergeCell ref="N60:O60"/>
    <mergeCell ref="A61:B61"/>
    <mergeCell ref="N61:O61"/>
    <mergeCell ref="A63:O63"/>
    <mergeCell ref="A64:O64"/>
    <mergeCell ref="A57:B57"/>
    <mergeCell ref="N57:O57"/>
    <mergeCell ref="A58:B58"/>
    <mergeCell ref="N58:O58"/>
    <mergeCell ref="A59:B59"/>
    <mergeCell ref="N59:O59"/>
    <mergeCell ref="A60:B60"/>
    <mergeCell ref="N54:O54"/>
    <mergeCell ref="A55:B55"/>
    <mergeCell ref="N55:O55"/>
    <mergeCell ref="A56:B56"/>
    <mergeCell ref="N56:O56"/>
    <mergeCell ref="A51:B51"/>
    <mergeCell ref="N51:O51"/>
    <mergeCell ref="A52:B52"/>
    <mergeCell ref="N52:O52"/>
    <mergeCell ref="A53:B53"/>
    <mergeCell ref="N53:O53"/>
    <mergeCell ref="A54:B54"/>
    <mergeCell ref="N42:O42"/>
    <mergeCell ref="A43:B43"/>
    <mergeCell ref="N43:O43"/>
    <mergeCell ref="A44:B44"/>
    <mergeCell ref="N44:O44"/>
    <mergeCell ref="A45:A50"/>
    <mergeCell ref="O45:O50"/>
    <mergeCell ref="K37:M37"/>
    <mergeCell ref="C38:D38"/>
    <mergeCell ref="E38:F38"/>
    <mergeCell ref="G38:H38"/>
    <mergeCell ref="I38:J38"/>
    <mergeCell ref="A42:B42"/>
    <mergeCell ref="N41:O41"/>
    <mergeCell ref="A41:B41"/>
    <mergeCell ref="N34:O34"/>
    <mergeCell ref="A35:B40"/>
    <mergeCell ref="C35:M35"/>
    <mergeCell ref="N35:O40"/>
    <mergeCell ref="C36:M36"/>
    <mergeCell ref="C37:D37"/>
    <mergeCell ref="E37:F37"/>
    <mergeCell ref="G37:H37"/>
    <mergeCell ref="I37:J37"/>
    <mergeCell ref="N29:O29"/>
    <mergeCell ref="A30:B30"/>
    <mergeCell ref="N30:O30"/>
    <mergeCell ref="A32:O32"/>
    <mergeCell ref="A33:O33"/>
    <mergeCell ref="A26:B26"/>
    <mergeCell ref="N26:O26"/>
    <mergeCell ref="A27:B27"/>
    <mergeCell ref="N27:O27"/>
    <mergeCell ref="A28:B28"/>
    <mergeCell ref="N28:O28"/>
    <mergeCell ref="S21:S25"/>
    <mergeCell ref="A22:B22"/>
    <mergeCell ref="N22:O22"/>
    <mergeCell ref="A23:B23"/>
    <mergeCell ref="N23:O23"/>
    <mergeCell ref="A24:B24"/>
    <mergeCell ref="N24:O24"/>
    <mergeCell ref="A25:B25"/>
    <mergeCell ref="N25:O25"/>
    <mergeCell ref="A1:O1"/>
    <mergeCell ref="O14:O19"/>
    <mergeCell ref="A20:B20"/>
    <mergeCell ref="N20:O20"/>
    <mergeCell ref="A21:B21"/>
    <mergeCell ref="N21:O21"/>
    <mergeCell ref="A11:B11"/>
    <mergeCell ref="N11:O11"/>
    <mergeCell ref="A12:B12"/>
    <mergeCell ref="N12:O12"/>
    <mergeCell ref="A13:B13"/>
    <mergeCell ref="N13:O13"/>
    <mergeCell ref="N10:O10"/>
    <mergeCell ref="A3:B3"/>
    <mergeCell ref="N3:O3"/>
    <mergeCell ref="A4:B9"/>
    <mergeCell ref="C4:M4"/>
    <mergeCell ref="N4:O9"/>
    <mergeCell ref="C5:M5"/>
    <mergeCell ref="C6:D6"/>
    <mergeCell ref="E6:F6"/>
    <mergeCell ref="A2:O2"/>
    <mergeCell ref="A10:B10"/>
    <mergeCell ref="G6:H6"/>
    <mergeCell ref="I6:J6"/>
    <mergeCell ref="K6:M6"/>
    <mergeCell ref="C7:D7"/>
    <mergeCell ref="E7:F7"/>
    <mergeCell ref="G7:H7"/>
    <mergeCell ref="I7:J7"/>
    <mergeCell ref="A14:A19"/>
    <mergeCell ref="A29:B29"/>
    <mergeCell ref="A34:B34"/>
  </mergeCells>
  <printOptions horizontalCentered="1"/>
  <pageMargins left="1" right="1" top="1" bottom="1" header="1" footer="1"/>
  <pageSetup paperSize="9" scale="80" firstPageNumber="71" orientation="landscape" useFirstPageNumber="1"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tabColor theme="9" tint="-0.499984740745262"/>
  </sheetPr>
  <dimension ref="A1:V149"/>
  <sheetViews>
    <sheetView rightToLeft="1" view="pageBreakPreview" topLeftCell="A124" zoomScale="75" zoomScaleSheetLayoutView="75" workbookViewId="0">
      <selection activeCell="AC10" sqref="AC10"/>
    </sheetView>
  </sheetViews>
  <sheetFormatPr defaultRowHeight="15"/>
  <cols>
    <col min="1" max="1" width="4.85546875" style="111" customWidth="1"/>
    <col min="2" max="2" width="11.5703125" style="111" customWidth="1"/>
    <col min="3" max="14" width="8.85546875" style="111" customWidth="1"/>
    <col min="15" max="15" width="10.7109375" style="111" customWidth="1"/>
    <col min="16" max="16" width="8.28515625" style="111" customWidth="1"/>
    <col min="17" max="17" width="8.85546875" style="111" customWidth="1"/>
    <col min="18" max="18" width="14.5703125" style="111" customWidth="1"/>
    <col min="19" max="19" width="4.140625" style="111" customWidth="1"/>
    <col min="20" max="16384" width="9.140625" style="111"/>
  </cols>
  <sheetData>
    <row r="1" spans="1:22" ht="18.75" customHeight="1">
      <c r="A1" s="1205" t="s">
        <v>1265</v>
      </c>
      <c r="B1" s="1205"/>
      <c r="C1" s="1205"/>
      <c r="D1" s="1205"/>
      <c r="E1" s="1205"/>
      <c r="F1" s="1205"/>
      <c r="G1" s="1205"/>
      <c r="H1" s="1205"/>
      <c r="I1" s="1205"/>
      <c r="J1" s="1205"/>
      <c r="K1" s="1205"/>
      <c r="L1" s="1205"/>
      <c r="M1" s="1205"/>
      <c r="N1" s="1205"/>
      <c r="O1" s="1205"/>
      <c r="P1" s="1205"/>
      <c r="Q1" s="1205"/>
      <c r="R1" s="1205"/>
      <c r="S1" s="1205"/>
    </row>
    <row r="2" spans="1:22" ht="21.75" customHeight="1">
      <c r="A2" s="1206" t="s">
        <v>758</v>
      </c>
      <c r="B2" s="1206"/>
      <c r="C2" s="1206"/>
      <c r="D2" s="1206"/>
      <c r="E2" s="1206"/>
      <c r="F2" s="1206"/>
      <c r="G2" s="1206"/>
      <c r="H2" s="1206"/>
      <c r="I2" s="1206"/>
      <c r="J2" s="1206"/>
      <c r="K2" s="1206"/>
      <c r="L2" s="1206"/>
      <c r="M2" s="1206"/>
      <c r="N2" s="1206"/>
      <c r="O2" s="1206"/>
      <c r="P2" s="1206"/>
      <c r="Q2" s="1206"/>
      <c r="R2" s="1206"/>
      <c r="S2" s="1206"/>
    </row>
    <row r="3" spans="1:22" ht="21" customHeight="1" thickBot="1">
      <c r="A3" s="1428" t="s">
        <v>1061</v>
      </c>
      <c r="B3" s="1428"/>
      <c r="C3" s="229"/>
      <c r="D3" s="229"/>
      <c r="E3" s="229"/>
      <c r="F3" s="229"/>
      <c r="G3" s="229"/>
      <c r="H3" s="229"/>
      <c r="I3" s="229"/>
      <c r="J3" s="229"/>
      <c r="K3" s="229"/>
      <c r="L3" s="229"/>
      <c r="M3" s="229"/>
      <c r="N3" s="229"/>
      <c r="O3" s="229"/>
      <c r="P3" s="229"/>
      <c r="Q3" s="229"/>
      <c r="R3" s="1429" t="s">
        <v>1062</v>
      </c>
      <c r="S3" s="1429"/>
      <c r="T3" s="236"/>
      <c r="U3" s="236"/>
      <c r="V3" s="236"/>
    </row>
    <row r="4" spans="1:22" ht="20.25" customHeight="1" thickTop="1">
      <c r="A4" s="1397" t="s">
        <v>40</v>
      </c>
      <c r="B4" s="1397"/>
      <c r="C4" s="1397" t="s">
        <v>1273</v>
      </c>
      <c r="D4" s="1397"/>
      <c r="E4" s="1397"/>
      <c r="F4" s="1397"/>
      <c r="G4" s="1397"/>
      <c r="H4" s="1397"/>
      <c r="I4" s="1397"/>
      <c r="J4" s="1397"/>
      <c r="K4" s="1397"/>
      <c r="L4" s="1397"/>
      <c r="M4" s="1397"/>
      <c r="N4" s="1397"/>
      <c r="O4" s="1397"/>
      <c r="P4" s="1397"/>
      <c r="Q4" s="1397"/>
      <c r="R4" s="1430" t="s">
        <v>168</v>
      </c>
      <c r="S4" s="1430"/>
    </row>
    <row r="5" spans="1:22" ht="20.25" customHeight="1">
      <c r="A5" s="1398"/>
      <c r="B5" s="1398"/>
      <c r="C5" s="1431" t="s">
        <v>565</v>
      </c>
      <c r="D5" s="1431"/>
      <c r="E5" s="1431"/>
      <c r="F5" s="1431"/>
      <c r="G5" s="1431"/>
      <c r="H5" s="1431"/>
      <c r="I5" s="1431"/>
      <c r="J5" s="1431"/>
      <c r="K5" s="1431"/>
      <c r="L5" s="1431"/>
      <c r="M5" s="1431"/>
      <c r="N5" s="1431"/>
      <c r="O5" s="1431"/>
      <c r="P5" s="1431"/>
      <c r="Q5" s="1431"/>
      <c r="R5" s="1431"/>
      <c r="S5" s="1431"/>
    </row>
    <row r="6" spans="1:22" ht="20.25" customHeight="1">
      <c r="A6" s="1398"/>
      <c r="B6" s="1398"/>
      <c r="C6" s="1398" t="s">
        <v>74</v>
      </c>
      <c r="D6" s="1398"/>
      <c r="E6" s="1398" t="s">
        <v>78</v>
      </c>
      <c r="F6" s="1398"/>
      <c r="G6" s="1398" t="s">
        <v>79</v>
      </c>
      <c r="H6" s="1398"/>
      <c r="I6" s="1207" t="s">
        <v>48</v>
      </c>
      <c r="J6" s="1207"/>
      <c r="K6" s="1207" t="s">
        <v>49</v>
      </c>
      <c r="L6" s="1207"/>
      <c r="M6" s="1207" t="s">
        <v>50</v>
      </c>
      <c r="N6" s="1207"/>
      <c r="O6" s="1207" t="s">
        <v>1335</v>
      </c>
      <c r="P6" s="1207"/>
      <c r="Q6" s="1207"/>
      <c r="R6" s="1431"/>
      <c r="S6" s="1431"/>
    </row>
    <row r="7" spans="1:22" ht="20.25" customHeight="1">
      <c r="A7" s="1398"/>
      <c r="B7" s="1398"/>
      <c r="C7" s="1165" t="s">
        <v>217</v>
      </c>
      <c r="D7" s="1165"/>
      <c r="E7" s="1165" t="s">
        <v>204</v>
      </c>
      <c r="F7" s="1165"/>
      <c r="G7" s="1165" t="s">
        <v>205</v>
      </c>
      <c r="H7" s="1165"/>
      <c r="I7" s="1168" t="s">
        <v>206</v>
      </c>
      <c r="J7" s="1168"/>
      <c r="K7" s="1168" t="s">
        <v>207</v>
      </c>
      <c r="L7" s="1168"/>
      <c r="M7" s="1168" t="s">
        <v>215</v>
      </c>
      <c r="N7" s="1168"/>
      <c r="O7" s="1168" t="s">
        <v>169</v>
      </c>
      <c r="P7" s="1168"/>
      <c r="Q7" s="1168"/>
      <c r="R7" s="1431"/>
      <c r="S7" s="1431"/>
    </row>
    <row r="8" spans="1:22" ht="20.25" customHeight="1">
      <c r="A8" s="1398"/>
      <c r="B8" s="1398"/>
      <c r="C8" s="743" t="s">
        <v>127</v>
      </c>
      <c r="D8" s="743" t="s">
        <v>34</v>
      </c>
      <c r="E8" s="743" t="s">
        <v>127</v>
      </c>
      <c r="F8" s="743" t="s">
        <v>34</v>
      </c>
      <c r="G8" s="743" t="s">
        <v>127</v>
      </c>
      <c r="H8" s="743" t="s">
        <v>34</v>
      </c>
      <c r="I8" s="728" t="s">
        <v>33</v>
      </c>
      <c r="J8" s="728" t="s">
        <v>34</v>
      </c>
      <c r="K8" s="728" t="s">
        <v>33</v>
      </c>
      <c r="L8" s="728" t="s">
        <v>34</v>
      </c>
      <c r="M8" s="728" t="s">
        <v>33</v>
      </c>
      <c r="N8" s="728" t="s">
        <v>34</v>
      </c>
      <c r="O8" s="728" t="s">
        <v>33</v>
      </c>
      <c r="P8" s="728" t="s">
        <v>34</v>
      </c>
      <c r="Q8" s="728" t="s">
        <v>35</v>
      </c>
      <c r="R8" s="1431"/>
      <c r="S8" s="1431"/>
    </row>
    <row r="9" spans="1:22" ht="20.25" customHeight="1" thickBot="1">
      <c r="A9" s="1398"/>
      <c r="B9" s="1398"/>
      <c r="C9" s="745" t="s">
        <v>173</v>
      </c>
      <c r="D9" s="745" t="s">
        <v>172</v>
      </c>
      <c r="E9" s="745" t="s">
        <v>173</v>
      </c>
      <c r="F9" s="745" t="s">
        <v>172</v>
      </c>
      <c r="G9" s="745" t="s">
        <v>173</v>
      </c>
      <c r="H9" s="745" t="s">
        <v>172</v>
      </c>
      <c r="I9" s="730" t="s">
        <v>173</v>
      </c>
      <c r="J9" s="730" t="s">
        <v>172</v>
      </c>
      <c r="K9" s="730" t="s">
        <v>173</v>
      </c>
      <c r="L9" s="730" t="s">
        <v>172</v>
      </c>
      <c r="M9" s="730" t="s">
        <v>173</v>
      </c>
      <c r="N9" s="730" t="s">
        <v>172</v>
      </c>
      <c r="O9" s="730" t="s">
        <v>173</v>
      </c>
      <c r="P9" s="730" t="s">
        <v>172</v>
      </c>
      <c r="Q9" s="730" t="s">
        <v>169</v>
      </c>
      <c r="R9" s="1431"/>
      <c r="S9" s="1431"/>
    </row>
    <row r="10" spans="1:22" ht="18.95" customHeight="1">
      <c r="A10" s="1434" t="s">
        <v>52</v>
      </c>
      <c r="B10" s="1434"/>
      <c r="C10" s="520">
        <f>C39+C68+C97+C126</f>
        <v>258</v>
      </c>
      <c r="D10" s="520">
        <f t="shared" ref="D10:Q10" si="0">D39+D68+D97+D126</f>
        <v>109</v>
      </c>
      <c r="E10" s="520">
        <f t="shared" si="0"/>
        <v>568</v>
      </c>
      <c r="F10" s="520">
        <f t="shared" si="0"/>
        <v>280</v>
      </c>
      <c r="G10" s="520">
        <f t="shared" si="0"/>
        <v>486</v>
      </c>
      <c r="H10" s="520">
        <f t="shared" si="0"/>
        <v>210</v>
      </c>
      <c r="I10" s="520">
        <f t="shared" si="0"/>
        <v>403</v>
      </c>
      <c r="J10" s="520">
        <f t="shared" si="0"/>
        <v>116</v>
      </c>
      <c r="K10" s="520">
        <f t="shared" si="0"/>
        <v>312</v>
      </c>
      <c r="L10" s="520">
        <f t="shared" si="0"/>
        <v>64</v>
      </c>
      <c r="M10" s="520">
        <f t="shared" si="0"/>
        <v>268</v>
      </c>
      <c r="N10" s="520">
        <f t="shared" si="0"/>
        <v>56</v>
      </c>
      <c r="O10" s="520">
        <f t="shared" si="0"/>
        <v>2295</v>
      </c>
      <c r="P10" s="520">
        <f t="shared" si="0"/>
        <v>835</v>
      </c>
      <c r="Q10" s="520">
        <f t="shared" si="0"/>
        <v>3130</v>
      </c>
      <c r="R10" s="1199" t="s">
        <v>583</v>
      </c>
      <c r="S10" s="1199"/>
    </row>
    <row r="11" spans="1:22" ht="18.95" customHeight="1">
      <c r="A11" s="1394" t="s">
        <v>53</v>
      </c>
      <c r="B11" s="1394"/>
      <c r="C11" s="749">
        <f t="shared" ref="C11:Q11" si="1">C40+C69+C98+C127</f>
        <v>0</v>
      </c>
      <c r="D11" s="749">
        <f t="shared" si="1"/>
        <v>0</v>
      </c>
      <c r="E11" s="749">
        <f t="shared" si="1"/>
        <v>0</v>
      </c>
      <c r="F11" s="749">
        <f t="shared" si="1"/>
        <v>0</v>
      </c>
      <c r="G11" s="749">
        <f t="shared" si="1"/>
        <v>0</v>
      </c>
      <c r="H11" s="749">
        <f t="shared" si="1"/>
        <v>0</v>
      </c>
      <c r="I11" s="749">
        <f t="shared" si="1"/>
        <v>0</v>
      </c>
      <c r="J11" s="749">
        <f t="shared" si="1"/>
        <v>0</v>
      </c>
      <c r="K11" s="749">
        <f t="shared" si="1"/>
        <v>0</v>
      </c>
      <c r="L11" s="749">
        <f t="shared" si="1"/>
        <v>0</v>
      </c>
      <c r="M11" s="749">
        <f t="shared" si="1"/>
        <v>0</v>
      </c>
      <c r="N11" s="749">
        <f t="shared" si="1"/>
        <v>0</v>
      </c>
      <c r="O11" s="749">
        <f t="shared" si="1"/>
        <v>0</v>
      </c>
      <c r="P11" s="749">
        <f t="shared" si="1"/>
        <v>0</v>
      </c>
      <c r="Q11" s="749">
        <f t="shared" si="1"/>
        <v>0</v>
      </c>
      <c r="R11" s="1159" t="s">
        <v>284</v>
      </c>
      <c r="S11" s="1159"/>
    </row>
    <row r="12" spans="1:22" ht="18.95" customHeight="1">
      <c r="A12" s="1394" t="s">
        <v>54</v>
      </c>
      <c r="B12" s="1394"/>
      <c r="C12" s="749">
        <f t="shared" ref="C12:Q12" si="2">C41+C70+C99+C128</f>
        <v>85</v>
      </c>
      <c r="D12" s="749">
        <f t="shared" si="2"/>
        <v>45</v>
      </c>
      <c r="E12" s="749">
        <f t="shared" si="2"/>
        <v>97</v>
      </c>
      <c r="F12" s="749">
        <f t="shared" si="2"/>
        <v>26</v>
      </c>
      <c r="G12" s="749">
        <f t="shared" si="2"/>
        <v>80</v>
      </c>
      <c r="H12" s="749">
        <f t="shared" si="2"/>
        <v>44</v>
      </c>
      <c r="I12" s="749">
        <f t="shared" si="2"/>
        <v>90</v>
      </c>
      <c r="J12" s="749">
        <f t="shared" si="2"/>
        <v>28</v>
      </c>
      <c r="K12" s="749">
        <f t="shared" si="2"/>
        <v>206</v>
      </c>
      <c r="L12" s="749">
        <f t="shared" si="2"/>
        <v>15</v>
      </c>
      <c r="M12" s="749">
        <f t="shared" si="2"/>
        <v>275</v>
      </c>
      <c r="N12" s="749">
        <f t="shared" si="2"/>
        <v>24</v>
      </c>
      <c r="O12" s="749">
        <f t="shared" si="2"/>
        <v>833</v>
      </c>
      <c r="P12" s="749">
        <f t="shared" si="2"/>
        <v>182</v>
      </c>
      <c r="Q12" s="749">
        <f t="shared" si="2"/>
        <v>1015</v>
      </c>
      <c r="R12" s="1178" t="s">
        <v>175</v>
      </c>
      <c r="S12" s="1178"/>
    </row>
    <row r="13" spans="1:22" ht="18.95" customHeight="1">
      <c r="A13" s="1394" t="s">
        <v>55</v>
      </c>
      <c r="B13" s="1394"/>
      <c r="C13" s="749">
        <f t="shared" ref="C13:Q13" si="3">C42+C71+C100+C129</f>
        <v>0</v>
      </c>
      <c r="D13" s="749">
        <f t="shared" si="3"/>
        <v>0</v>
      </c>
      <c r="E13" s="749">
        <f t="shared" si="3"/>
        <v>0</v>
      </c>
      <c r="F13" s="749">
        <f t="shared" si="3"/>
        <v>0</v>
      </c>
      <c r="G13" s="749">
        <f t="shared" si="3"/>
        <v>0</v>
      </c>
      <c r="H13" s="749">
        <f t="shared" si="3"/>
        <v>0</v>
      </c>
      <c r="I13" s="749">
        <f t="shared" si="3"/>
        <v>0</v>
      </c>
      <c r="J13" s="749">
        <f t="shared" si="3"/>
        <v>0</v>
      </c>
      <c r="K13" s="749">
        <f t="shared" si="3"/>
        <v>0</v>
      </c>
      <c r="L13" s="749">
        <f t="shared" si="3"/>
        <v>0</v>
      </c>
      <c r="M13" s="749">
        <f t="shared" si="3"/>
        <v>0</v>
      </c>
      <c r="N13" s="749">
        <f t="shared" si="3"/>
        <v>0</v>
      </c>
      <c r="O13" s="749">
        <f t="shared" si="3"/>
        <v>0</v>
      </c>
      <c r="P13" s="749">
        <f t="shared" si="3"/>
        <v>0</v>
      </c>
      <c r="Q13" s="749">
        <f t="shared" si="3"/>
        <v>0</v>
      </c>
      <c r="R13" s="1178" t="s">
        <v>176</v>
      </c>
      <c r="S13" s="1178"/>
    </row>
    <row r="14" spans="1:22" ht="18.95" customHeight="1">
      <c r="A14" s="1189" t="s">
        <v>283</v>
      </c>
      <c r="B14" s="319" t="s">
        <v>270</v>
      </c>
      <c r="C14" s="749">
        <f t="shared" ref="C14:Q14" si="4">C43+C72+C101+C130</f>
        <v>12</v>
      </c>
      <c r="D14" s="749">
        <f t="shared" si="4"/>
        <v>35</v>
      </c>
      <c r="E14" s="749">
        <f t="shared" si="4"/>
        <v>25</v>
      </c>
      <c r="F14" s="749">
        <f t="shared" si="4"/>
        <v>45</v>
      </c>
      <c r="G14" s="749">
        <f t="shared" si="4"/>
        <v>63</v>
      </c>
      <c r="H14" s="749">
        <f t="shared" si="4"/>
        <v>60</v>
      </c>
      <c r="I14" s="749">
        <f t="shared" si="4"/>
        <v>96</v>
      </c>
      <c r="J14" s="749">
        <f t="shared" si="4"/>
        <v>90</v>
      </c>
      <c r="K14" s="749">
        <f t="shared" si="4"/>
        <v>70</v>
      </c>
      <c r="L14" s="749">
        <f t="shared" si="4"/>
        <v>78</v>
      </c>
      <c r="M14" s="749">
        <f t="shared" si="4"/>
        <v>94</v>
      </c>
      <c r="N14" s="749">
        <f t="shared" si="4"/>
        <v>86</v>
      </c>
      <c r="O14" s="749">
        <f t="shared" si="4"/>
        <v>360</v>
      </c>
      <c r="P14" s="749">
        <f t="shared" si="4"/>
        <v>394</v>
      </c>
      <c r="Q14" s="749">
        <f t="shared" si="4"/>
        <v>754</v>
      </c>
      <c r="R14" s="456" t="s">
        <v>288</v>
      </c>
      <c r="S14" s="1220" t="s">
        <v>167</v>
      </c>
    </row>
    <row r="15" spans="1:22" ht="18.95" customHeight="1">
      <c r="A15" s="1189"/>
      <c r="B15" s="319" t="s">
        <v>271</v>
      </c>
      <c r="C15" s="749">
        <f t="shared" ref="C15:Q15" si="5">C44+C73+C102+C131</f>
        <v>13</v>
      </c>
      <c r="D15" s="749">
        <f t="shared" si="5"/>
        <v>0</v>
      </c>
      <c r="E15" s="749">
        <f t="shared" si="5"/>
        <v>28</v>
      </c>
      <c r="F15" s="749">
        <f t="shared" si="5"/>
        <v>0</v>
      </c>
      <c r="G15" s="749">
        <f t="shared" si="5"/>
        <v>67</v>
      </c>
      <c r="H15" s="749">
        <f t="shared" si="5"/>
        <v>0</v>
      </c>
      <c r="I15" s="749">
        <f t="shared" si="5"/>
        <v>166</v>
      </c>
      <c r="J15" s="749">
        <f t="shared" si="5"/>
        <v>0</v>
      </c>
      <c r="K15" s="749">
        <f t="shared" si="5"/>
        <v>201</v>
      </c>
      <c r="L15" s="749">
        <f t="shared" si="5"/>
        <v>0</v>
      </c>
      <c r="M15" s="749">
        <f t="shared" si="5"/>
        <v>505</v>
      </c>
      <c r="N15" s="749">
        <f t="shared" si="5"/>
        <v>0</v>
      </c>
      <c r="O15" s="749">
        <f t="shared" si="5"/>
        <v>980</v>
      </c>
      <c r="P15" s="749">
        <f t="shared" si="5"/>
        <v>0</v>
      </c>
      <c r="Q15" s="749">
        <f t="shared" si="5"/>
        <v>980</v>
      </c>
      <c r="R15" s="456" t="s">
        <v>289</v>
      </c>
      <c r="S15" s="1220"/>
    </row>
    <row r="16" spans="1:22" ht="18.95" customHeight="1">
      <c r="A16" s="1189"/>
      <c r="B16" s="319" t="s">
        <v>272</v>
      </c>
      <c r="C16" s="749">
        <f t="shared" ref="C16:Q16" si="6">C45+C74+C103+C132</f>
        <v>12</v>
      </c>
      <c r="D16" s="749">
        <f t="shared" si="6"/>
        <v>0</v>
      </c>
      <c r="E16" s="749">
        <f t="shared" si="6"/>
        <v>20</v>
      </c>
      <c r="F16" s="749">
        <f t="shared" si="6"/>
        <v>0</v>
      </c>
      <c r="G16" s="749">
        <f t="shared" si="6"/>
        <v>42</v>
      </c>
      <c r="H16" s="749">
        <f t="shared" si="6"/>
        <v>0</v>
      </c>
      <c r="I16" s="749">
        <f t="shared" si="6"/>
        <v>153</v>
      </c>
      <c r="J16" s="749">
        <f t="shared" si="6"/>
        <v>0</v>
      </c>
      <c r="K16" s="749">
        <f t="shared" si="6"/>
        <v>287</v>
      </c>
      <c r="L16" s="749">
        <f t="shared" si="6"/>
        <v>0</v>
      </c>
      <c r="M16" s="749">
        <f t="shared" si="6"/>
        <v>221</v>
      </c>
      <c r="N16" s="749">
        <f t="shared" si="6"/>
        <v>0</v>
      </c>
      <c r="O16" s="749">
        <f t="shared" si="6"/>
        <v>735</v>
      </c>
      <c r="P16" s="749">
        <f t="shared" si="6"/>
        <v>0</v>
      </c>
      <c r="Q16" s="749">
        <f t="shared" si="6"/>
        <v>735</v>
      </c>
      <c r="R16" s="456" t="s">
        <v>290</v>
      </c>
      <c r="S16" s="1220"/>
    </row>
    <row r="17" spans="1:22" ht="18.95" customHeight="1">
      <c r="A17" s="1189"/>
      <c r="B17" s="319" t="s">
        <v>267</v>
      </c>
      <c r="C17" s="749">
        <f t="shared" ref="C17:Q17" si="7">C46+C75+C104+C133</f>
        <v>40</v>
      </c>
      <c r="D17" s="749">
        <f t="shared" si="7"/>
        <v>7</v>
      </c>
      <c r="E17" s="749">
        <f t="shared" si="7"/>
        <v>40</v>
      </c>
      <c r="F17" s="749">
        <f t="shared" si="7"/>
        <v>15</v>
      </c>
      <c r="G17" s="749">
        <f t="shared" si="7"/>
        <v>49</v>
      </c>
      <c r="H17" s="749">
        <f t="shared" si="7"/>
        <v>8</v>
      </c>
      <c r="I17" s="749">
        <f t="shared" si="7"/>
        <v>109</v>
      </c>
      <c r="J17" s="749">
        <f t="shared" si="7"/>
        <v>9</v>
      </c>
      <c r="K17" s="749">
        <f t="shared" si="7"/>
        <v>101</v>
      </c>
      <c r="L17" s="749">
        <f t="shared" si="7"/>
        <v>7</v>
      </c>
      <c r="M17" s="749">
        <f t="shared" si="7"/>
        <v>169</v>
      </c>
      <c r="N17" s="749">
        <f t="shared" si="7"/>
        <v>24</v>
      </c>
      <c r="O17" s="749">
        <f t="shared" si="7"/>
        <v>508</v>
      </c>
      <c r="P17" s="749">
        <f t="shared" si="7"/>
        <v>70</v>
      </c>
      <c r="Q17" s="749">
        <f t="shared" si="7"/>
        <v>578</v>
      </c>
      <c r="R17" s="456" t="s">
        <v>291</v>
      </c>
      <c r="S17" s="1220"/>
    </row>
    <row r="18" spans="1:22" ht="18.95" customHeight="1">
      <c r="A18" s="1189"/>
      <c r="B18" s="319" t="s">
        <v>268</v>
      </c>
      <c r="C18" s="749">
        <f t="shared" ref="C18:Q18" si="8">C47+C76+C105+C134</f>
        <v>0</v>
      </c>
      <c r="D18" s="749">
        <f t="shared" si="8"/>
        <v>2</v>
      </c>
      <c r="E18" s="749">
        <f t="shared" si="8"/>
        <v>0</v>
      </c>
      <c r="F18" s="749">
        <f t="shared" si="8"/>
        <v>5</v>
      </c>
      <c r="G18" s="749">
        <f t="shared" si="8"/>
        <v>14</v>
      </c>
      <c r="H18" s="749">
        <f t="shared" si="8"/>
        <v>2</v>
      </c>
      <c r="I18" s="749">
        <f t="shared" si="8"/>
        <v>6</v>
      </c>
      <c r="J18" s="749">
        <f t="shared" si="8"/>
        <v>0</v>
      </c>
      <c r="K18" s="749">
        <f t="shared" si="8"/>
        <v>27</v>
      </c>
      <c r="L18" s="749">
        <f t="shared" si="8"/>
        <v>2</v>
      </c>
      <c r="M18" s="749">
        <f t="shared" si="8"/>
        <v>39</v>
      </c>
      <c r="N18" s="749">
        <f t="shared" si="8"/>
        <v>30</v>
      </c>
      <c r="O18" s="749">
        <f t="shared" si="8"/>
        <v>86</v>
      </c>
      <c r="P18" s="749">
        <f t="shared" si="8"/>
        <v>41</v>
      </c>
      <c r="Q18" s="749">
        <f t="shared" si="8"/>
        <v>127</v>
      </c>
      <c r="R18" s="456" t="s">
        <v>292</v>
      </c>
      <c r="S18" s="1220"/>
    </row>
    <row r="19" spans="1:22" ht="18.95" customHeight="1">
      <c r="A19" s="1189"/>
      <c r="B19" s="319" t="s">
        <v>269</v>
      </c>
      <c r="C19" s="749">
        <f t="shared" ref="C19:Q19" si="9">C48+C77+C106+C135</f>
        <v>52</v>
      </c>
      <c r="D19" s="749">
        <f t="shared" si="9"/>
        <v>47</v>
      </c>
      <c r="E19" s="749">
        <f t="shared" si="9"/>
        <v>71</v>
      </c>
      <c r="F19" s="749">
        <f t="shared" si="9"/>
        <v>48</v>
      </c>
      <c r="G19" s="749">
        <f t="shared" si="9"/>
        <v>97</v>
      </c>
      <c r="H19" s="749">
        <f t="shared" si="9"/>
        <v>73</v>
      </c>
      <c r="I19" s="749">
        <f t="shared" si="9"/>
        <v>179</v>
      </c>
      <c r="J19" s="749">
        <f t="shared" si="9"/>
        <v>70</v>
      </c>
      <c r="K19" s="749">
        <f t="shared" si="9"/>
        <v>236</v>
      </c>
      <c r="L19" s="749">
        <f t="shared" si="9"/>
        <v>56</v>
      </c>
      <c r="M19" s="749">
        <f t="shared" si="9"/>
        <v>185</v>
      </c>
      <c r="N19" s="749">
        <f t="shared" si="9"/>
        <v>78</v>
      </c>
      <c r="O19" s="749">
        <f t="shared" si="9"/>
        <v>820</v>
      </c>
      <c r="P19" s="749">
        <f t="shared" si="9"/>
        <v>372</v>
      </c>
      <c r="Q19" s="749">
        <f t="shared" si="9"/>
        <v>1192</v>
      </c>
      <c r="R19" s="456" t="s">
        <v>293</v>
      </c>
      <c r="S19" s="1220"/>
    </row>
    <row r="20" spans="1:22" ht="18.95" customHeight="1">
      <c r="A20" s="1170" t="s">
        <v>63</v>
      </c>
      <c r="B20" s="1170"/>
      <c r="C20" s="749">
        <f t="shared" ref="C20:Q20" si="10">C49+C78+C107+C136</f>
        <v>0</v>
      </c>
      <c r="D20" s="749">
        <f t="shared" si="10"/>
        <v>0</v>
      </c>
      <c r="E20" s="749">
        <f t="shared" si="10"/>
        <v>0</v>
      </c>
      <c r="F20" s="749">
        <f t="shared" si="10"/>
        <v>0</v>
      </c>
      <c r="G20" s="749">
        <f t="shared" si="10"/>
        <v>0</v>
      </c>
      <c r="H20" s="749">
        <f t="shared" si="10"/>
        <v>0</v>
      </c>
      <c r="I20" s="749">
        <f t="shared" si="10"/>
        <v>0</v>
      </c>
      <c r="J20" s="749">
        <f t="shared" si="10"/>
        <v>0</v>
      </c>
      <c r="K20" s="749">
        <f t="shared" si="10"/>
        <v>0</v>
      </c>
      <c r="L20" s="749">
        <f t="shared" si="10"/>
        <v>0</v>
      </c>
      <c r="M20" s="749">
        <f t="shared" si="10"/>
        <v>0</v>
      </c>
      <c r="N20" s="749">
        <f t="shared" si="10"/>
        <v>0</v>
      </c>
      <c r="O20" s="749">
        <f t="shared" si="10"/>
        <v>0</v>
      </c>
      <c r="P20" s="749">
        <f t="shared" si="10"/>
        <v>0</v>
      </c>
      <c r="Q20" s="749">
        <f t="shared" si="10"/>
        <v>0</v>
      </c>
      <c r="R20" s="1178" t="s">
        <v>281</v>
      </c>
      <c r="S20" s="1178"/>
      <c r="T20" s="220"/>
      <c r="U20" s="220"/>
      <c r="V20" s="237"/>
    </row>
    <row r="21" spans="1:22" ht="18.95" customHeight="1">
      <c r="A21" s="1394" t="s">
        <v>64</v>
      </c>
      <c r="B21" s="1394"/>
      <c r="C21" s="749">
        <f t="shared" ref="C21:Q21" si="11">C50+C79+C108+C137</f>
        <v>9</v>
      </c>
      <c r="D21" s="749">
        <f t="shared" si="11"/>
        <v>0</v>
      </c>
      <c r="E21" s="749">
        <f t="shared" si="11"/>
        <v>13</v>
      </c>
      <c r="F21" s="749">
        <f t="shared" si="11"/>
        <v>0</v>
      </c>
      <c r="G21" s="749">
        <f t="shared" si="11"/>
        <v>8</v>
      </c>
      <c r="H21" s="749">
        <f t="shared" si="11"/>
        <v>0</v>
      </c>
      <c r="I21" s="749">
        <f t="shared" si="11"/>
        <v>24</v>
      </c>
      <c r="J21" s="749">
        <f t="shared" si="11"/>
        <v>0</v>
      </c>
      <c r="K21" s="749">
        <f t="shared" si="11"/>
        <v>32</v>
      </c>
      <c r="L21" s="749">
        <f t="shared" si="11"/>
        <v>0</v>
      </c>
      <c r="M21" s="749">
        <f t="shared" si="11"/>
        <v>17</v>
      </c>
      <c r="N21" s="749">
        <f t="shared" si="11"/>
        <v>0</v>
      </c>
      <c r="O21" s="749">
        <f t="shared" si="11"/>
        <v>103</v>
      </c>
      <c r="P21" s="749">
        <f t="shared" si="11"/>
        <v>0</v>
      </c>
      <c r="Q21" s="749">
        <f t="shared" si="11"/>
        <v>103</v>
      </c>
      <c r="R21" s="1178" t="s">
        <v>177</v>
      </c>
      <c r="S21" s="1178"/>
    </row>
    <row r="22" spans="1:22" ht="18.95" customHeight="1">
      <c r="A22" s="1394" t="s">
        <v>111</v>
      </c>
      <c r="B22" s="1394"/>
      <c r="C22" s="749">
        <f t="shared" ref="C22:Q22" si="12">C51+C80+C109+C138</f>
        <v>27</v>
      </c>
      <c r="D22" s="749">
        <f t="shared" si="12"/>
        <v>0</v>
      </c>
      <c r="E22" s="749">
        <f t="shared" si="12"/>
        <v>27</v>
      </c>
      <c r="F22" s="749">
        <f t="shared" si="12"/>
        <v>0</v>
      </c>
      <c r="G22" s="749">
        <f t="shared" si="12"/>
        <v>62</v>
      </c>
      <c r="H22" s="749">
        <f t="shared" si="12"/>
        <v>0</v>
      </c>
      <c r="I22" s="749">
        <f t="shared" si="12"/>
        <v>88</v>
      </c>
      <c r="J22" s="749">
        <f t="shared" si="12"/>
        <v>0</v>
      </c>
      <c r="K22" s="749">
        <f t="shared" si="12"/>
        <v>120</v>
      </c>
      <c r="L22" s="749">
        <f t="shared" si="12"/>
        <v>0</v>
      </c>
      <c r="M22" s="749">
        <f t="shared" si="12"/>
        <v>319</v>
      </c>
      <c r="N22" s="749">
        <f t="shared" si="12"/>
        <v>0</v>
      </c>
      <c r="O22" s="749">
        <f t="shared" si="12"/>
        <v>643</v>
      </c>
      <c r="P22" s="749">
        <f t="shared" si="12"/>
        <v>0</v>
      </c>
      <c r="Q22" s="749">
        <f t="shared" si="12"/>
        <v>643</v>
      </c>
      <c r="R22" s="1178" t="s">
        <v>178</v>
      </c>
      <c r="S22" s="1178"/>
    </row>
    <row r="23" spans="1:22" ht="18.95" customHeight="1">
      <c r="A23" s="1394" t="s">
        <v>112</v>
      </c>
      <c r="B23" s="1394"/>
      <c r="C23" s="749">
        <f t="shared" ref="C23:Q23" si="13">C52+C81+C110+C139</f>
        <v>25</v>
      </c>
      <c r="D23" s="749">
        <f t="shared" si="13"/>
        <v>0</v>
      </c>
      <c r="E23" s="749">
        <f t="shared" si="13"/>
        <v>18</v>
      </c>
      <c r="F23" s="749">
        <f t="shared" si="13"/>
        <v>0</v>
      </c>
      <c r="G23" s="749">
        <f t="shared" si="13"/>
        <v>7</v>
      </c>
      <c r="H23" s="749">
        <f t="shared" si="13"/>
        <v>0</v>
      </c>
      <c r="I23" s="749">
        <f t="shared" si="13"/>
        <v>15</v>
      </c>
      <c r="J23" s="749">
        <f t="shared" si="13"/>
        <v>0</v>
      </c>
      <c r="K23" s="749">
        <f t="shared" si="13"/>
        <v>30</v>
      </c>
      <c r="L23" s="749">
        <f t="shared" si="13"/>
        <v>0</v>
      </c>
      <c r="M23" s="749">
        <f t="shared" si="13"/>
        <v>55</v>
      </c>
      <c r="N23" s="749">
        <f t="shared" si="13"/>
        <v>0</v>
      </c>
      <c r="O23" s="749">
        <f t="shared" si="13"/>
        <v>150</v>
      </c>
      <c r="P23" s="749">
        <f t="shared" si="13"/>
        <v>0</v>
      </c>
      <c r="Q23" s="749">
        <f t="shared" si="13"/>
        <v>150</v>
      </c>
      <c r="R23" s="1178" t="s">
        <v>285</v>
      </c>
      <c r="S23" s="1178"/>
      <c r="U23" s="238"/>
      <c r="V23" s="238"/>
    </row>
    <row r="24" spans="1:22" ht="18.95" customHeight="1">
      <c r="A24" s="1394" t="s">
        <v>133</v>
      </c>
      <c r="B24" s="1394"/>
      <c r="C24" s="749">
        <f t="shared" ref="C24:Q24" si="14">C53+C82+C111+C140</f>
        <v>0</v>
      </c>
      <c r="D24" s="749">
        <f t="shared" si="14"/>
        <v>0</v>
      </c>
      <c r="E24" s="749">
        <f t="shared" si="14"/>
        <v>0</v>
      </c>
      <c r="F24" s="749">
        <f t="shared" si="14"/>
        <v>0</v>
      </c>
      <c r="G24" s="749">
        <f t="shared" si="14"/>
        <v>0</v>
      </c>
      <c r="H24" s="749">
        <f t="shared" si="14"/>
        <v>0</v>
      </c>
      <c r="I24" s="749">
        <f t="shared" si="14"/>
        <v>0</v>
      </c>
      <c r="J24" s="749">
        <f t="shared" si="14"/>
        <v>0</v>
      </c>
      <c r="K24" s="749">
        <f t="shared" si="14"/>
        <v>0</v>
      </c>
      <c r="L24" s="749">
        <f t="shared" si="14"/>
        <v>0</v>
      </c>
      <c r="M24" s="749">
        <f t="shared" si="14"/>
        <v>0</v>
      </c>
      <c r="N24" s="749">
        <f t="shared" si="14"/>
        <v>0</v>
      </c>
      <c r="O24" s="749">
        <f t="shared" si="14"/>
        <v>0</v>
      </c>
      <c r="P24" s="749">
        <f t="shared" si="14"/>
        <v>0</v>
      </c>
      <c r="Q24" s="749">
        <f t="shared" si="14"/>
        <v>0</v>
      </c>
      <c r="R24" s="1178" t="s">
        <v>853</v>
      </c>
      <c r="S24" s="1178"/>
    </row>
    <row r="25" spans="1:22" ht="18.95" customHeight="1">
      <c r="A25" s="1394" t="s">
        <v>68</v>
      </c>
      <c r="B25" s="1394"/>
      <c r="C25" s="749">
        <f t="shared" ref="C25:Q25" si="15">C54+C83+C112+C141</f>
        <v>0</v>
      </c>
      <c r="D25" s="749">
        <f t="shared" si="15"/>
        <v>0</v>
      </c>
      <c r="E25" s="749">
        <f t="shared" si="15"/>
        <v>0</v>
      </c>
      <c r="F25" s="749">
        <f t="shared" si="15"/>
        <v>0</v>
      </c>
      <c r="G25" s="749">
        <f t="shared" si="15"/>
        <v>0</v>
      </c>
      <c r="H25" s="749">
        <f t="shared" si="15"/>
        <v>0</v>
      </c>
      <c r="I25" s="749">
        <f t="shared" si="15"/>
        <v>0</v>
      </c>
      <c r="J25" s="749">
        <f t="shared" si="15"/>
        <v>0</v>
      </c>
      <c r="K25" s="749">
        <f t="shared" si="15"/>
        <v>0</v>
      </c>
      <c r="L25" s="749">
        <f t="shared" si="15"/>
        <v>0</v>
      </c>
      <c r="M25" s="749">
        <f t="shared" si="15"/>
        <v>0</v>
      </c>
      <c r="N25" s="749">
        <f t="shared" si="15"/>
        <v>0</v>
      </c>
      <c r="O25" s="749">
        <f t="shared" si="15"/>
        <v>0</v>
      </c>
      <c r="P25" s="749">
        <f t="shared" si="15"/>
        <v>0</v>
      </c>
      <c r="Q25" s="749">
        <f t="shared" si="15"/>
        <v>0</v>
      </c>
      <c r="R25" s="1178" t="s">
        <v>287</v>
      </c>
      <c r="S25" s="1178"/>
    </row>
    <row r="26" spans="1:22" ht="18.95" customHeight="1">
      <c r="A26" s="1394" t="s">
        <v>69</v>
      </c>
      <c r="B26" s="1394"/>
      <c r="C26" s="749">
        <f t="shared" ref="C26:Q26" si="16">C55+C84+C113+C142</f>
        <v>0</v>
      </c>
      <c r="D26" s="749">
        <f t="shared" si="16"/>
        <v>0</v>
      </c>
      <c r="E26" s="749">
        <f t="shared" si="16"/>
        <v>0</v>
      </c>
      <c r="F26" s="749">
        <f t="shared" si="16"/>
        <v>0</v>
      </c>
      <c r="G26" s="749">
        <f t="shared" si="16"/>
        <v>0</v>
      </c>
      <c r="H26" s="749">
        <f t="shared" si="16"/>
        <v>0</v>
      </c>
      <c r="I26" s="749">
        <f t="shared" si="16"/>
        <v>0</v>
      </c>
      <c r="J26" s="749">
        <f t="shared" si="16"/>
        <v>0</v>
      </c>
      <c r="K26" s="749">
        <f t="shared" si="16"/>
        <v>0</v>
      </c>
      <c r="L26" s="749">
        <f t="shared" si="16"/>
        <v>0</v>
      </c>
      <c r="M26" s="749">
        <f t="shared" si="16"/>
        <v>0</v>
      </c>
      <c r="N26" s="749">
        <f t="shared" si="16"/>
        <v>0</v>
      </c>
      <c r="O26" s="749">
        <f t="shared" si="16"/>
        <v>0</v>
      </c>
      <c r="P26" s="749">
        <f t="shared" si="16"/>
        <v>0</v>
      </c>
      <c r="Q26" s="749">
        <f t="shared" si="16"/>
        <v>0</v>
      </c>
      <c r="R26" s="1178" t="s">
        <v>182</v>
      </c>
      <c r="S26" s="1178"/>
    </row>
    <row r="27" spans="1:22" ht="18.95" customHeight="1">
      <c r="A27" s="1394" t="s">
        <v>70</v>
      </c>
      <c r="B27" s="1394"/>
      <c r="C27" s="749">
        <f t="shared" ref="C27:Q27" si="17">C56+C85+C114+C143</f>
        <v>38</v>
      </c>
      <c r="D27" s="749">
        <f t="shared" si="17"/>
        <v>14</v>
      </c>
      <c r="E27" s="749">
        <f t="shared" si="17"/>
        <v>75</v>
      </c>
      <c r="F27" s="749">
        <f t="shared" si="17"/>
        <v>11</v>
      </c>
      <c r="G27" s="749">
        <f t="shared" si="17"/>
        <v>91</v>
      </c>
      <c r="H27" s="749">
        <f t="shared" si="17"/>
        <v>5</v>
      </c>
      <c r="I27" s="749">
        <f t="shared" si="17"/>
        <v>168</v>
      </c>
      <c r="J27" s="749">
        <f t="shared" si="17"/>
        <v>10</v>
      </c>
      <c r="K27" s="749">
        <f t="shared" si="17"/>
        <v>102</v>
      </c>
      <c r="L27" s="749">
        <f t="shared" si="17"/>
        <v>7</v>
      </c>
      <c r="M27" s="749">
        <f t="shared" si="17"/>
        <v>71</v>
      </c>
      <c r="N27" s="749">
        <f t="shared" si="17"/>
        <v>5</v>
      </c>
      <c r="O27" s="749">
        <f t="shared" si="17"/>
        <v>545</v>
      </c>
      <c r="P27" s="749">
        <f t="shared" si="17"/>
        <v>52</v>
      </c>
      <c r="Q27" s="749">
        <f t="shared" si="17"/>
        <v>597</v>
      </c>
      <c r="R27" s="1178" t="s">
        <v>183</v>
      </c>
      <c r="S27" s="1178"/>
    </row>
    <row r="28" spans="1:22" ht="18.95" customHeight="1">
      <c r="A28" s="1394" t="s">
        <v>71</v>
      </c>
      <c r="B28" s="1394"/>
      <c r="C28" s="749">
        <f t="shared" ref="C28:Q28" si="18">C57+C86+C115+C144</f>
        <v>0</v>
      </c>
      <c r="D28" s="749">
        <f t="shared" si="18"/>
        <v>0</v>
      </c>
      <c r="E28" s="749">
        <f t="shared" si="18"/>
        <v>0</v>
      </c>
      <c r="F28" s="749">
        <f t="shared" si="18"/>
        <v>0</v>
      </c>
      <c r="G28" s="749">
        <f t="shared" si="18"/>
        <v>0</v>
      </c>
      <c r="H28" s="749">
        <f t="shared" si="18"/>
        <v>0</v>
      </c>
      <c r="I28" s="749">
        <f t="shared" si="18"/>
        <v>0</v>
      </c>
      <c r="J28" s="749">
        <f t="shared" si="18"/>
        <v>0</v>
      </c>
      <c r="K28" s="749">
        <f t="shared" si="18"/>
        <v>0</v>
      </c>
      <c r="L28" s="749">
        <f t="shared" si="18"/>
        <v>0</v>
      </c>
      <c r="M28" s="749">
        <f t="shared" si="18"/>
        <v>0</v>
      </c>
      <c r="N28" s="749">
        <f t="shared" si="18"/>
        <v>0</v>
      </c>
      <c r="O28" s="749">
        <f t="shared" si="18"/>
        <v>0</v>
      </c>
      <c r="P28" s="749">
        <f t="shared" si="18"/>
        <v>0</v>
      </c>
      <c r="Q28" s="749">
        <f t="shared" si="18"/>
        <v>0</v>
      </c>
      <c r="R28" s="1178" t="s">
        <v>671</v>
      </c>
      <c r="S28" s="1178"/>
      <c r="U28" s="239"/>
    </row>
    <row r="29" spans="1:22" ht="19.5" customHeight="1" thickBot="1">
      <c r="A29" s="1435" t="s">
        <v>72</v>
      </c>
      <c r="B29" s="1435"/>
      <c r="C29" s="750">
        <f t="shared" ref="C29:Q29" si="19">C58+C87+C116+C145</f>
        <v>56</v>
      </c>
      <c r="D29" s="750">
        <f t="shared" si="19"/>
        <v>10</v>
      </c>
      <c r="E29" s="750">
        <f t="shared" si="19"/>
        <v>85</v>
      </c>
      <c r="F29" s="750">
        <f t="shared" si="19"/>
        <v>13</v>
      </c>
      <c r="G29" s="750">
        <f t="shared" si="19"/>
        <v>127</v>
      </c>
      <c r="H29" s="750">
        <f t="shared" si="19"/>
        <v>7</v>
      </c>
      <c r="I29" s="750">
        <f t="shared" si="19"/>
        <v>138</v>
      </c>
      <c r="J29" s="750">
        <f t="shared" si="19"/>
        <v>36</v>
      </c>
      <c r="K29" s="750">
        <f t="shared" si="19"/>
        <v>153</v>
      </c>
      <c r="L29" s="750">
        <f t="shared" si="19"/>
        <v>29</v>
      </c>
      <c r="M29" s="750">
        <f t="shared" si="19"/>
        <v>105</v>
      </c>
      <c r="N29" s="750">
        <f t="shared" si="19"/>
        <v>5</v>
      </c>
      <c r="O29" s="750">
        <f t="shared" si="19"/>
        <v>664</v>
      </c>
      <c r="P29" s="750">
        <f t="shared" si="19"/>
        <v>100</v>
      </c>
      <c r="Q29" s="750">
        <f t="shared" si="19"/>
        <v>764</v>
      </c>
      <c r="R29" s="1258" t="s">
        <v>282</v>
      </c>
      <c r="S29" s="1258"/>
    </row>
    <row r="30" spans="1:22" ht="18" customHeight="1" thickBot="1">
      <c r="A30" s="1436" t="s">
        <v>32</v>
      </c>
      <c r="B30" s="1436"/>
      <c r="C30" s="748">
        <f t="shared" ref="C30:Q30" si="20">C59+C88+C117+C146</f>
        <v>627</v>
      </c>
      <c r="D30" s="748">
        <f t="shared" si="20"/>
        <v>269</v>
      </c>
      <c r="E30" s="748">
        <f t="shared" si="20"/>
        <v>1067</v>
      </c>
      <c r="F30" s="748">
        <f t="shared" si="20"/>
        <v>443</v>
      </c>
      <c r="G30" s="748">
        <f t="shared" si="20"/>
        <v>1193</v>
      </c>
      <c r="H30" s="748">
        <f t="shared" si="20"/>
        <v>409</v>
      </c>
      <c r="I30" s="748">
        <f t="shared" si="20"/>
        <v>1635</v>
      </c>
      <c r="J30" s="748">
        <f t="shared" si="20"/>
        <v>359</v>
      </c>
      <c r="K30" s="748">
        <f t="shared" si="20"/>
        <v>1877</v>
      </c>
      <c r="L30" s="748">
        <f t="shared" si="20"/>
        <v>258</v>
      </c>
      <c r="M30" s="748">
        <f t="shared" si="20"/>
        <v>2323</v>
      </c>
      <c r="N30" s="748">
        <f t="shared" si="20"/>
        <v>308</v>
      </c>
      <c r="O30" s="748">
        <f t="shared" si="20"/>
        <v>8722</v>
      </c>
      <c r="P30" s="748">
        <f t="shared" si="20"/>
        <v>2046</v>
      </c>
      <c r="Q30" s="748">
        <f t="shared" si="20"/>
        <v>10768</v>
      </c>
      <c r="R30" s="1360" t="s">
        <v>169</v>
      </c>
      <c r="S30" s="1360"/>
    </row>
    <row r="31" spans="1:22" ht="18" customHeight="1" thickTop="1">
      <c r="A31" s="552"/>
      <c r="B31" s="552"/>
      <c r="C31" s="550"/>
      <c r="D31" s="550"/>
      <c r="E31" s="550"/>
      <c r="F31" s="550"/>
      <c r="G31" s="550"/>
      <c r="H31" s="550"/>
      <c r="I31" s="550"/>
      <c r="J31" s="550"/>
      <c r="K31" s="550"/>
      <c r="L31" s="550"/>
      <c r="M31" s="550"/>
      <c r="N31" s="550"/>
      <c r="O31" s="550"/>
      <c r="P31" s="550"/>
      <c r="Q31" s="550"/>
      <c r="R31" s="551"/>
      <c r="S31" s="551"/>
    </row>
    <row r="32" spans="1:22" s="114" customFormat="1" ht="30" customHeight="1" thickBot="1">
      <c r="A32" s="1428" t="s">
        <v>1063</v>
      </c>
      <c r="B32" s="1428"/>
      <c r="C32" s="1428"/>
      <c r="D32" s="109"/>
      <c r="E32" s="109"/>
      <c r="F32" s="109"/>
      <c r="G32" s="109"/>
      <c r="H32" s="109"/>
      <c r="I32" s="109"/>
      <c r="J32" s="109"/>
      <c r="K32" s="109"/>
      <c r="L32" s="109"/>
      <c r="M32" s="109"/>
      <c r="N32" s="109"/>
      <c r="O32" s="109"/>
      <c r="P32" s="109"/>
      <c r="Q32" s="1429" t="s">
        <v>1064</v>
      </c>
      <c r="R32" s="1429"/>
      <c r="S32" s="1429"/>
    </row>
    <row r="33" spans="1:19" ht="20.100000000000001" customHeight="1" thickTop="1">
      <c r="A33" s="1397" t="s">
        <v>40</v>
      </c>
      <c r="B33" s="1397"/>
      <c r="C33" s="1397" t="s">
        <v>1274</v>
      </c>
      <c r="D33" s="1397"/>
      <c r="E33" s="1397"/>
      <c r="F33" s="1397"/>
      <c r="G33" s="1397"/>
      <c r="H33" s="1397"/>
      <c r="I33" s="1397"/>
      <c r="J33" s="1397"/>
      <c r="K33" s="1397"/>
      <c r="L33" s="1397"/>
      <c r="M33" s="1397"/>
      <c r="N33" s="1397"/>
      <c r="O33" s="1397"/>
      <c r="P33" s="1397"/>
      <c r="Q33" s="1397"/>
      <c r="R33" s="1430" t="s">
        <v>168</v>
      </c>
      <c r="S33" s="1430"/>
    </row>
    <row r="34" spans="1:19" ht="20.100000000000001" customHeight="1">
      <c r="A34" s="1398"/>
      <c r="B34" s="1398"/>
      <c r="C34" s="1431" t="s">
        <v>566</v>
      </c>
      <c r="D34" s="1431"/>
      <c r="E34" s="1431"/>
      <c r="F34" s="1431"/>
      <c r="G34" s="1431"/>
      <c r="H34" s="1431"/>
      <c r="I34" s="1431"/>
      <c r="J34" s="1431"/>
      <c r="K34" s="1431"/>
      <c r="L34" s="1431"/>
      <c r="M34" s="1431"/>
      <c r="N34" s="1431"/>
      <c r="O34" s="1431"/>
      <c r="P34" s="1431"/>
      <c r="Q34" s="1431"/>
      <c r="R34" s="1431"/>
      <c r="S34" s="1431"/>
    </row>
    <row r="35" spans="1:19" ht="20.100000000000001" customHeight="1">
      <c r="A35" s="1398"/>
      <c r="B35" s="1398"/>
      <c r="C35" s="1398" t="s">
        <v>74</v>
      </c>
      <c r="D35" s="1398"/>
      <c r="E35" s="1398" t="s">
        <v>78</v>
      </c>
      <c r="F35" s="1398"/>
      <c r="G35" s="1398" t="s">
        <v>79</v>
      </c>
      <c r="H35" s="1398"/>
      <c r="I35" s="1398" t="s">
        <v>48</v>
      </c>
      <c r="J35" s="1398"/>
      <c r="K35" s="1398" t="s">
        <v>49</v>
      </c>
      <c r="L35" s="1398"/>
      <c r="M35" s="1398" t="s">
        <v>50</v>
      </c>
      <c r="N35" s="1398"/>
      <c r="O35" s="1398" t="s">
        <v>1335</v>
      </c>
      <c r="P35" s="1398"/>
      <c r="Q35" s="1398"/>
      <c r="R35" s="1431"/>
      <c r="S35" s="1431"/>
    </row>
    <row r="36" spans="1:19" ht="20.100000000000001" customHeight="1">
      <c r="A36" s="1398"/>
      <c r="B36" s="1398"/>
      <c r="C36" s="1165" t="s">
        <v>217</v>
      </c>
      <c r="D36" s="1165"/>
      <c r="E36" s="1165" t="s">
        <v>204</v>
      </c>
      <c r="F36" s="1165"/>
      <c r="G36" s="1165" t="s">
        <v>205</v>
      </c>
      <c r="H36" s="1165"/>
      <c r="I36" s="1165" t="s">
        <v>206</v>
      </c>
      <c r="J36" s="1165"/>
      <c r="K36" s="1431" t="s">
        <v>207</v>
      </c>
      <c r="L36" s="1431"/>
      <c r="M36" s="1431" t="s">
        <v>215</v>
      </c>
      <c r="N36" s="1431"/>
      <c r="O36" s="1431" t="s">
        <v>169</v>
      </c>
      <c r="P36" s="1431"/>
      <c r="Q36" s="1431"/>
      <c r="R36" s="1431"/>
      <c r="S36" s="1431"/>
    </row>
    <row r="37" spans="1:19" ht="20.100000000000001" customHeight="1">
      <c r="A37" s="1398"/>
      <c r="B37" s="1398"/>
      <c r="C37" s="755" t="s">
        <v>127</v>
      </c>
      <c r="D37" s="755" t="s">
        <v>34</v>
      </c>
      <c r="E37" s="755" t="s">
        <v>127</v>
      </c>
      <c r="F37" s="755" t="s">
        <v>34</v>
      </c>
      <c r="G37" s="755" t="s">
        <v>127</v>
      </c>
      <c r="H37" s="755" t="s">
        <v>34</v>
      </c>
      <c r="I37" s="755" t="s">
        <v>33</v>
      </c>
      <c r="J37" s="755" t="s">
        <v>34</v>
      </c>
      <c r="K37" s="755" t="s">
        <v>33</v>
      </c>
      <c r="L37" s="755" t="s">
        <v>34</v>
      </c>
      <c r="M37" s="755" t="s">
        <v>33</v>
      </c>
      <c r="N37" s="755" t="s">
        <v>34</v>
      </c>
      <c r="O37" s="755" t="s">
        <v>33</v>
      </c>
      <c r="P37" s="755" t="s">
        <v>34</v>
      </c>
      <c r="Q37" s="755" t="s">
        <v>35</v>
      </c>
      <c r="R37" s="1431"/>
      <c r="S37" s="1431"/>
    </row>
    <row r="38" spans="1:19" ht="20.100000000000001" customHeight="1" thickBot="1">
      <c r="A38" s="1398"/>
      <c r="B38" s="1398"/>
      <c r="C38" s="754" t="s">
        <v>173</v>
      </c>
      <c r="D38" s="754" t="s">
        <v>172</v>
      </c>
      <c r="E38" s="754" t="s">
        <v>173</v>
      </c>
      <c r="F38" s="754" t="s">
        <v>172</v>
      </c>
      <c r="G38" s="754" t="s">
        <v>173</v>
      </c>
      <c r="H38" s="754" t="s">
        <v>172</v>
      </c>
      <c r="I38" s="754" t="s">
        <v>173</v>
      </c>
      <c r="J38" s="754" t="s">
        <v>172</v>
      </c>
      <c r="K38" s="754" t="s">
        <v>173</v>
      </c>
      <c r="L38" s="754" t="s">
        <v>172</v>
      </c>
      <c r="M38" s="754" t="s">
        <v>173</v>
      </c>
      <c r="N38" s="754" t="s">
        <v>172</v>
      </c>
      <c r="O38" s="754" t="s">
        <v>173</v>
      </c>
      <c r="P38" s="754" t="s">
        <v>172</v>
      </c>
      <c r="Q38" s="754" t="s">
        <v>169</v>
      </c>
      <c r="R38" s="1431"/>
      <c r="S38" s="1431"/>
    </row>
    <row r="39" spans="1:19" ht="20.100000000000001" customHeight="1">
      <c r="A39" s="1434" t="s">
        <v>52</v>
      </c>
      <c r="B39" s="1434"/>
      <c r="C39" s="520">
        <v>255</v>
      </c>
      <c r="D39" s="520">
        <v>108</v>
      </c>
      <c r="E39" s="520">
        <v>325</v>
      </c>
      <c r="F39" s="520">
        <v>176</v>
      </c>
      <c r="G39" s="520">
        <v>172</v>
      </c>
      <c r="H39" s="520">
        <v>117</v>
      </c>
      <c r="I39" s="520">
        <v>77</v>
      </c>
      <c r="J39" s="520">
        <v>46</v>
      </c>
      <c r="K39" s="520">
        <v>45</v>
      </c>
      <c r="L39" s="520">
        <v>6</v>
      </c>
      <c r="M39" s="520">
        <v>1</v>
      </c>
      <c r="N39" s="329">
        <v>1</v>
      </c>
      <c r="O39" s="520">
        <f>SUM(C39,E39,G39,I39,K39,M39)</f>
        <v>875</v>
      </c>
      <c r="P39" s="520">
        <f>SUM(D39,F39,H39,J39,L39,N39)</f>
        <v>454</v>
      </c>
      <c r="Q39" s="520">
        <f>SUM(O39:P39)</f>
        <v>1329</v>
      </c>
      <c r="R39" s="1451" t="s">
        <v>583</v>
      </c>
      <c r="S39" s="1451"/>
    </row>
    <row r="40" spans="1:19" ht="20.100000000000001" customHeight="1">
      <c r="A40" s="1394" t="s">
        <v>53</v>
      </c>
      <c r="B40" s="1394"/>
      <c r="C40" s="749">
        <v>0</v>
      </c>
      <c r="D40" s="749">
        <v>0</v>
      </c>
      <c r="E40" s="749">
        <v>0</v>
      </c>
      <c r="F40" s="749">
        <v>0</v>
      </c>
      <c r="G40" s="749">
        <v>0</v>
      </c>
      <c r="H40" s="749">
        <v>0</v>
      </c>
      <c r="I40" s="749">
        <v>0</v>
      </c>
      <c r="J40" s="749">
        <v>0</v>
      </c>
      <c r="K40" s="749">
        <v>0</v>
      </c>
      <c r="L40" s="749">
        <v>0</v>
      </c>
      <c r="M40" s="749">
        <v>0</v>
      </c>
      <c r="N40" s="749">
        <v>0</v>
      </c>
      <c r="O40" s="776">
        <f t="shared" ref="O40:O57" si="21">SUM(C40,E40,G40,I40,K40,M40)</f>
        <v>0</v>
      </c>
      <c r="P40" s="776">
        <f t="shared" ref="P40:P57" si="22">SUM(D40,F40,H40,J40,L40,N40)</f>
        <v>0</v>
      </c>
      <c r="Q40" s="776">
        <f t="shared" ref="Q40:Q57" si="23">SUM(O40:P40)</f>
        <v>0</v>
      </c>
      <c r="R40" s="1159" t="s">
        <v>284</v>
      </c>
      <c r="S40" s="1159"/>
    </row>
    <row r="41" spans="1:19" ht="20.100000000000001" customHeight="1">
      <c r="A41" s="1394" t="s">
        <v>54</v>
      </c>
      <c r="B41" s="1394"/>
      <c r="C41" s="749">
        <v>77</v>
      </c>
      <c r="D41" s="749">
        <v>45</v>
      </c>
      <c r="E41" s="749">
        <v>39</v>
      </c>
      <c r="F41" s="749">
        <v>20</v>
      </c>
      <c r="G41" s="749">
        <v>16</v>
      </c>
      <c r="H41" s="749">
        <v>11</v>
      </c>
      <c r="I41" s="749">
        <v>5</v>
      </c>
      <c r="J41" s="749">
        <v>1</v>
      </c>
      <c r="K41" s="749">
        <v>1</v>
      </c>
      <c r="L41" s="749">
        <v>0</v>
      </c>
      <c r="M41" s="749">
        <v>0</v>
      </c>
      <c r="N41" s="749">
        <v>0</v>
      </c>
      <c r="O41" s="776">
        <f t="shared" si="21"/>
        <v>138</v>
      </c>
      <c r="P41" s="776">
        <f t="shared" si="22"/>
        <v>77</v>
      </c>
      <c r="Q41" s="776">
        <f t="shared" si="23"/>
        <v>215</v>
      </c>
      <c r="R41" s="1178" t="s">
        <v>175</v>
      </c>
      <c r="S41" s="1178"/>
    </row>
    <row r="42" spans="1:19" ht="20.100000000000001" customHeight="1">
      <c r="A42" s="1394" t="s">
        <v>55</v>
      </c>
      <c r="B42" s="1394"/>
      <c r="C42" s="749">
        <v>0</v>
      </c>
      <c r="D42" s="749">
        <v>0</v>
      </c>
      <c r="E42" s="749">
        <v>0</v>
      </c>
      <c r="F42" s="749">
        <v>0</v>
      </c>
      <c r="G42" s="749">
        <v>0</v>
      </c>
      <c r="H42" s="749">
        <v>0</v>
      </c>
      <c r="I42" s="749">
        <v>0</v>
      </c>
      <c r="J42" s="749">
        <v>0</v>
      </c>
      <c r="K42" s="749">
        <v>0</v>
      </c>
      <c r="L42" s="749">
        <v>0</v>
      </c>
      <c r="M42" s="749">
        <v>0</v>
      </c>
      <c r="N42" s="749">
        <v>0</v>
      </c>
      <c r="O42" s="776">
        <f t="shared" si="21"/>
        <v>0</v>
      </c>
      <c r="P42" s="776">
        <f t="shared" si="22"/>
        <v>0</v>
      </c>
      <c r="Q42" s="776">
        <f t="shared" si="23"/>
        <v>0</v>
      </c>
      <c r="R42" s="1178" t="s">
        <v>176</v>
      </c>
      <c r="S42" s="1178"/>
    </row>
    <row r="43" spans="1:19" ht="20.100000000000001" customHeight="1">
      <c r="A43" s="1189" t="s">
        <v>283</v>
      </c>
      <c r="B43" s="319" t="s">
        <v>270</v>
      </c>
      <c r="C43" s="749">
        <v>8</v>
      </c>
      <c r="D43" s="749">
        <v>23</v>
      </c>
      <c r="E43" s="749">
        <v>13</v>
      </c>
      <c r="F43" s="749">
        <v>23</v>
      </c>
      <c r="G43" s="749">
        <v>6</v>
      </c>
      <c r="H43" s="749">
        <v>17</v>
      </c>
      <c r="I43" s="749">
        <v>2</v>
      </c>
      <c r="J43" s="749">
        <v>22</v>
      </c>
      <c r="K43" s="749">
        <v>0</v>
      </c>
      <c r="L43" s="749">
        <v>10</v>
      </c>
      <c r="M43" s="749">
        <v>0</v>
      </c>
      <c r="N43" s="749">
        <v>4</v>
      </c>
      <c r="O43" s="776">
        <f t="shared" si="21"/>
        <v>29</v>
      </c>
      <c r="P43" s="776">
        <f t="shared" si="22"/>
        <v>99</v>
      </c>
      <c r="Q43" s="776">
        <f t="shared" si="23"/>
        <v>128</v>
      </c>
      <c r="R43" s="456" t="s">
        <v>288</v>
      </c>
      <c r="S43" s="1220" t="s">
        <v>167</v>
      </c>
    </row>
    <row r="44" spans="1:19" ht="20.100000000000001" customHeight="1">
      <c r="A44" s="1189"/>
      <c r="B44" s="319" t="s">
        <v>271</v>
      </c>
      <c r="C44" s="749">
        <v>10</v>
      </c>
      <c r="D44" s="749">
        <v>0</v>
      </c>
      <c r="E44" s="749">
        <v>11</v>
      </c>
      <c r="F44" s="749">
        <v>0</v>
      </c>
      <c r="G44" s="749">
        <v>7</v>
      </c>
      <c r="H44" s="749">
        <v>0</v>
      </c>
      <c r="I44" s="749">
        <v>2</v>
      </c>
      <c r="J44" s="749">
        <v>0</v>
      </c>
      <c r="K44" s="749">
        <v>0</v>
      </c>
      <c r="L44" s="749">
        <v>0</v>
      </c>
      <c r="M44" s="749">
        <v>0</v>
      </c>
      <c r="N44" s="749">
        <v>0</v>
      </c>
      <c r="O44" s="776">
        <f t="shared" si="21"/>
        <v>30</v>
      </c>
      <c r="P44" s="776">
        <f t="shared" si="22"/>
        <v>0</v>
      </c>
      <c r="Q44" s="776">
        <f t="shared" si="23"/>
        <v>30</v>
      </c>
      <c r="R44" s="456" t="s">
        <v>289</v>
      </c>
      <c r="S44" s="1220"/>
    </row>
    <row r="45" spans="1:19" ht="20.100000000000001" customHeight="1">
      <c r="A45" s="1189"/>
      <c r="B45" s="319" t="s">
        <v>272</v>
      </c>
      <c r="C45" s="749">
        <v>11</v>
      </c>
      <c r="D45" s="749">
        <v>0</v>
      </c>
      <c r="E45" s="749">
        <v>9</v>
      </c>
      <c r="F45" s="749">
        <v>0</v>
      </c>
      <c r="G45" s="749">
        <v>1</v>
      </c>
      <c r="H45" s="749">
        <v>0</v>
      </c>
      <c r="I45" s="749">
        <v>2</v>
      </c>
      <c r="J45" s="749">
        <v>0</v>
      </c>
      <c r="K45" s="749">
        <v>0</v>
      </c>
      <c r="L45" s="749">
        <v>0</v>
      </c>
      <c r="M45" s="749">
        <v>0</v>
      </c>
      <c r="N45" s="749">
        <v>0</v>
      </c>
      <c r="O45" s="776">
        <f t="shared" si="21"/>
        <v>23</v>
      </c>
      <c r="P45" s="776">
        <f t="shared" si="22"/>
        <v>0</v>
      </c>
      <c r="Q45" s="776">
        <f t="shared" si="23"/>
        <v>23</v>
      </c>
      <c r="R45" s="456" t="s">
        <v>290</v>
      </c>
      <c r="S45" s="1220"/>
    </row>
    <row r="46" spans="1:19" ht="20.100000000000001" customHeight="1">
      <c r="A46" s="1189"/>
      <c r="B46" s="319" t="s">
        <v>267</v>
      </c>
      <c r="C46" s="749">
        <v>31</v>
      </c>
      <c r="D46" s="749">
        <v>7</v>
      </c>
      <c r="E46" s="749">
        <v>7</v>
      </c>
      <c r="F46" s="749">
        <v>1</v>
      </c>
      <c r="G46" s="749">
        <v>6</v>
      </c>
      <c r="H46" s="749">
        <v>0</v>
      </c>
      <c r="I46" s="749">
        <v>8</v>
      </c>
      <c r="J46" s="749">
        <v>2</v>
      </c>
      <c r="K46" s="749">
        <v>4</v>
      </c>
      <c r="L46" s="749">
        <v>0</v>
      </c>
      <c r="M46" s="749">
        <v>1</v>
      </c>
      <c r="N46" s="749">
        <v>0</v>
      </c>
      <c r="O46" s="776">
        <f t="shared" si="21"/>
        <v>57</v>
      </c>
      <c r="P46" s="776">
        <f t="shared" si="22"/>
        <v>10</v>
      </c>
      <c r="Q46" s="776">
        <f t="shared" si="23"/>
        <v>67</v>
      </c>
      <c r="R46" s="456" t="s">
        <v>291</v>
      </c>
      <c r="S46" s="1220"/>
    </row>
    <row r="47" spans="1:19" ht="20.100000000000001" customHeight="1">
      <c r="A47" s="1189"/>
      <c r="B47" s="319" t="s">
        <v>268</v>
      </c>
      <c r="C47" s="749">
        <v>0</v>
      </c>
      <c r="D47" s="749">
        <v>2</v>
      </c>
      <c r="E47" s="749">
        <v>0</v>
      </c>
      <c r="F47" s="749">
        <v>4</v>
      </c>
      <c r="G47" s="749">
        <v>0</v>
      </c>
      <c r="H47" s="749">
        <v>2</v>
      </c>
      <c r="I47" s="749">
        <v>0</v>
      </c>
      <c r="J47" s="749">
        <v>0</v>
      </c>
      <c r="K47" s="749">
        <v>0</v>
      </c>
      <c r="L47" s="749">
        <v>0</v>
      </c>
      <c r="M47" s="749">
        <v>0</v>
      </c>
      <c r="N47" s="749">
        <v>0</v>
      </c>
      <c r="O47" s="776">
        <f t="shared" si="21"/>
        <v>0</v>
      </c>
      <c r="P47" s="776">
        <f t="shared" si="22"/>
        <v>8</v>
      </c>
      <c r="Q47" s="776">
        <f t="shared" si="23"/>
        <v>8</v>
      </c>
      <c r="R47" s="456" t="s">
        <v>292</v>
      </c>
      <c r="S47" s="1220"/>
    </row>
    <row r="48" spans="1:19" ht="20.100000000000001" customHeight="1">
      <c r="A48" s="1189"/>
      <c r="B48" s="319" t="s">
        <v>269</v>
      </c>
      <c r="C48" s="749">
        <v>39</v>
      </c>
      <c r="D48" s="749">
        <v>30</v>
      </c>
      <c r="E48" s="749">
        <v>29</v>
      </c>
      <c r="F48" s="749">
        <v>15</v>
      </c>
      <c r="G48" s="749">
        <v>12</v>
      </c>
      <c r="H48" s="749">
        <v>15</v>
      </c>
      <c r="I48" s="749">
        <v>5</v>
      </c>
      <c r="J48" s="749">
        <v>4</v>
      </c>
      <c r="K48" s="749">
        <v>6</v>
      </c>
      <c r="L48" s="749">
        <v>3</v>
      </c>
      <c r="M48" s="749">
        <v>2</v>
      </c>
      <c r="N48" s="749">
        <v>0</v>
      </c>
      <c r="O48" s="776">
        <f t="shared" si="21"/>
        <v>93</v>
      </c>
      <c r="P48" s="776">
        <f t="shared" si="22"/>
        <v>67</v>
      </c>
      <c r="Q48" s="776">
        <f t="shared" si="23"/>
        <v>160</v>
      </c>
      <c r="R48" s="456" t="s">
        <v>293</v>
      </c>
      <c r="S48" s="1220"/>
    </row>
    <row r="49" spans="1:19" ht="20.100000000000001" customHeight="1">
      <c r="A49" s="1170" t="s">
        <v>63</v>
      </c>
      <c r="B49" s="1170"/>
      <c r="C49" s="749">
        <v>0</v>
      </c>
      <c r="D49" s="749">
        <v>0</v>
      </c>
      <c r="E49" s="749">
        <v>0</v>
      </c>
      <c r="F49" s="749">
        <v>0</v>
      </c>
      <c r="G49" s="749">
        <v>0</v>
      </c>
      <c r="H49" s="749">
        <v>0</v>
      </c>
      <c r="I49" s="749">
        <v>0</v>
      </c>
      <c r="J49" s="749">
        <v>0</v>
      </c>
      <c r="K49" s="749">
        <v>0</v>
      </c>
      <c r="L49" s="749">
        <v>0</v>
      </c>
      <c r="M49" s="749">
        <v>0</v>
      </c>
      <c r="N49" s="749">
        <v>0</v>
      </c>
      <c r="O49" s="776">
        <f t="shared" si="21"/>
        <v>0</v>
      </c>
      <c r="P49" s="776">
        <f t="shared" si="22"/>
        <v>0</v>
      </c>
      <c r="Q49" s="776">
        <f t="shared" si="23"/>
        <v>0</v>
      </c>
      <c r="R49" s="1178" t="s">
        <v>281</v>
      </c>
      <c r="S49" s="1178"/>
    </row>
    <row r="50" spans="1:19" ht="20.100000000000001" customHeight="1">
      <c r="A50" s="1394" t="s">
        <v>64</v>
      </c>
      <c r="B50" s="1394"/>
      <c r="C50" s="749">
        <v>9</v>
      </c>
      <c r="D50" s="749">
        <v>0</v>
      </c>
      <c r="E50" s="749">
        <v>11</v>
      </c>
      <c r="F50" s="749">
        <v>0</v>
      </c>
      <c r="G50" s="749">
        <v>4</v>
      </c>
      <c r="H50" s="749">
        <v>0</v>
      </c>
      <c r="I50" s="749">
        <v>6</v>
      </c>
      <c r="J50" s="749">
        <v>0</v>
      </c>
      <c r="K50" s="749">
        <v>0</v>
      </c>
      <c r="L50" s="749">
        <v>0</v>
      </c>
      <c r="M50" s="749">
        <v>0</v>
      </c>
      <c r="N50" s="749">
        <v>0</v>
      </c>
      <c r="O50" s="776">
        <f t="shared" si="21"/>
        <v>30</v>
      </c>
      <c r="P50" s="776">
        <f t="shared" si="22"/>
        <v>0</v>
      </c>
      <c r="Q50" s="776">
        <f t="shared" si="23"/>
        <v>30</v>
      </c>
      <c r="R50" s="1178" t="s">
        <v>177</v>
      </c>
      <c r="S50" s="1178"/>
    </row>
    <row r="51" spans="1:19" ht="20.100000000000001" customHeight="1">
      <c r="A51" s="1394" t="s">
        <v>111</v>
      </c>
      <c r="B51" s="1394"/>
      <c r="C51" s="749">
        <v>25</v>
      </c>
      <c r="D51" s="749">
        <v>0</v>
      </c>
      <c r="E51" s="749">
        <v>8</v>
      </c>
      <c r="F51" s="749">
        <v>0</v>
      </c>
      <c r="G51" s="749">
        <v>13</v>
      </c>
      <c r="H51" s="749">
        <v>0</v>
      </c>
      <c r="I51" s="749">
        <v>6</v>
      </c>
      <c r="J51" s="749">
        <v>0</v>
      </c>
      <c r="K51" s="749">
        <v>3</v>
      </c>
      <c r="L51" s="749">
        <v>0</v>
      </c>
      <c r="M51" s="749">
        <v>2</v>
      </c>
      <c r="N51" s="749">
        <v>0</v>
      </c>
      <c r="O51" s="776">
        <f t="shared" si="21"/>
        <v>57</v>
      </c>
      <c r="P51" s="776">
        <f t="shared" si="22"/>
        <v>0</v>
      </c>
      <c r="Q51" s="776">
        <f t="shared" si="23"/>
        <v>57</v>
      </c>
      <c r="R51" s="1178" t="s">
        <v>178</v>
      </c>
      <c r="S51" s="1178"/>
    </row>
    <row r="52" spans="1:19" ht="20.100000000000001" customHeight="1">
      <c r="A52" s="1394" t="s">
        <v>112</v>
      </c>
      <c r="B52" s="1394"/>
      <c r="C52" s="749">
        <v>25</v>
      </c>
      <c r="D52" s="749">
        <v>0</v>
      </c>
      <c r="E52" s="749">
        <v>0</v>
      </c>
      <c r="F52" s="749">
        <v>0</v>
      </c>
      <c r="G52" s="749">
        <v>0</v>
      </c>
      <c r="H52" s="749">
        <v>0</v>
      </c>
      <c r="I52" s="749">
        <v>0</v>
      </c>
      <c r="J52" s="749">
        <v>0</v>
      </c>
      <c r="K52" s="749">
        <v>0</v>
      </c>
      <c r="L52" s="749">
        <v>0</v>
      </c>
      <c r="M52" s="749">
        <v>0</v>
      </c>
      <c r="N52" s="749">
        <v>0</v>
      </c>
      <c r="O52" s="776">
        <f t="shared" si="21"/>
        <v>25</v>
      </c>
      <c r="P52" s="776">
        <f t="shared" si="22"/>
        <v>0</v>
      </c>
      <c r="Q52" s="776">
        <f t="shared" si="23"/>
        <v>25</v>
      </c>
      <c r="R52" s="1178" t="s">
        <v>285</v>
      </c>
      <c r="S52" s="1178"/>
    </row>
    <row r="53" spans="1:19" ht="20.100000000000001" customHeight="1">
      <c r="A53" s="1394" t="s">
        <v>133</v>
      </c>
      <c r="B53" s="1394"/>
      <c r="C53" s="749">
        <v>0</v>
      </c>
      <c r="D53" s="749">
        <v>0</v>
      </c>
      <c r="E53" s="749">
        <v>0</v>
      </c>
      <c r="F53" s="749">
        <v>0</v>
      </c>
      <c r="G53" s="749">
        <v>0</v>
      </c>
      <c r="H53" s="749">
        <v>0</v>
      </c>
      <c r="I53" s="749">
        <v>0</v>
      </c>
      <c r="J53" s="749">
        <v>0</v>
      </c>
      <c r="K53" s="749">
        <v>0</v>
      </c>
      <c r="L53" s="749">
        <v>0</v>
      </c>
      <c r="M53" s="749">
        <v>0</v>
      </c>
      <c r="N53" s="749">
        <v>0</v>
      </c>
      <c r="O53" s="776">
        <f t="shared" si="21"/>
        <v>0</v>
      </c>
      <c r="P53" s="776">
        <f t="shared" si="22"/>
        <v>0</v>
      </c>
      <c r="Q53" s="776">
        <f t="shared" si="23"/>
        <v>0</v>
      </c>
      <c r="R53" s="1178" t="s">
        <v>853</v>
      </c>
      <c r="S53" s="1178"/>
    </row>
    <row r="54" spans="1:19" ht="20.100000000000001" customHeight="1">
      <c r="A54" s="1394" t="s">
        <v>68</v>
      </c>
      <c r="B54" s="1394"/>
      <c r="C54" s="749">
        <v>0</v>
      </c>
      <c r="D54" s="749">
        <v>0</v>
      </c>
      <c r="E54" s="749">
        <v>0</v>
      </c>
      <c r="F54" s="749">
        <v>0</v>
      </c>
      <c r="G54" s="749">
        <v>0</v>
      </c>
      <c r="H54" s="749">
        <v>0</v>
      </c>
      <c r="I54" s="749">
        <v>0</v>
      </c>
      <c r="J54" s="749">
        <v>0</v>
      </c>
      <c r="K54" s="749">
        <v>0</v>
      </c>
      <c r="L54" s="749">
        <v>0</v>
      </c>
      <c r="M54" s="749">
        <v>0</v>
      </c>
      <c r="N54" s="749">
        <v>0</v>
      </c>
      <c r="O54" s="776">
        <f t="shared" si="21"/>
        <v>0</v>
      </c>
      <c r="P54" s="776">
        <f t="shared" si="22"/>
        <v>0</v>
      </c>
      <c r="Q54" s="776">
        <f t="shared" si="23"/>
        <v>0</v>
      </c>
      <c r="R54" s="1178" t="s">
        <v>287</v>
      </c>
      <c r="S54" s="1178"/>
    </row>
    <row r="55" spans="1:19" ht="20.100000000000001" customHeight="1">
      <c r="A55" s="1394" t="s">
        <v>69</v>
      </c>
      <c r="B55" s="1394"/>
      <c r="C55" s="749">
        <v>0</v>
      </c>
      <c r="D55" s="749">
        <v>0</v>
      </c>
      <c r="E55" s="749">
        <v>0</v>
      </c>
      <c r="F55" s="749">
        <v>0</v>
      </c>
      <c r="G55" s="749">
        <v>0</v>
      </c>
      <c r="H55" s="749">
        <v>0</v>
      </c>
      <c r="I55" s="749">
        <v>0</v>
      </c>
      <c r="J55" s="749">
        <v>0</v>
      </c>
      <c r="K55" s="749">
        <v>0</v>
      </c>
      <c r="L55" s="749">
        <v>0</v>
      </c>
      <c r="M55" s="749">
        <v>0</v>
      </c>
      <c r="N55" s="749">
        <v>0</v>
      </c>
      <c r="O55" s="776">
        <f t="shared" si="21"/>
        <v>0</v>
      </c>
      <c r="P55" s="776">
        <f t="shared" si="22"/>
        <v>0</v>
      </c>
      <c r="Q55" s="776">
        <f t="shared" si="23"/>
        <v>0</v>
      </c>
      <c r="R55" s="1178" t="s">
        <v>182</v>
      </c>
      <c r="S55" s="1178"/>
    </row>
    <row r="56" spans="1:19" ht="20.100000000000001" customHeight="1">
      <c r="A56" s="1394" t="s">
        <v>70</v>
      </c>
      <c r="B56" s="1394"/>
      <c r="C56" s="749">
        <v>20</v>
      </c>
      <c r="D56" s="749">
        <v>5</v>
      </c>
      <c r="E56" s="749">
        <v>25</v>
      </c>
      <c r="F56" s="749">
        <v>4</v>
      </c>
      <c r="G56" s="749">
        <v>30</v>
      </c>
      <c r="H56" s="749">
        <v>0</v>
      </c>
      <c r="I56" s="749">
        <v>65</v>
      </c>
      <c r="J56" s="749">
        <v>1</v>
      </c>
      <c r="K56" s="749">
        <v>5</v>
      </c>
      <c r="L56" s="749">
        <v>1</v>
      </c>
      <c r="M56" s="749">
        <v>3</v>
      </c>
      <c r="N56" s="749">
        <v>0</v>
      </c>
      <c r="O56" s="776">
        <f t="shared" si="21"/>
        <v>148</v>
      </c>
      <c r="P56" s="776">
        <f t="shared" si="22"/>
        <v>11</v>
      </c>
      <c r="Q56" s="776">
        <f t="shared" si="23"/>
        <v>159</v>
      </c>
      <c r="R56" s="1178" t="s">
        <v>183</v>
      </c>
      <c r="S56" s="1178"/>
    </row>
    <row r="57" spans="1:19" ht="20.100000000000001" customHeight="1">
      <c r="A57" s="1394" t="s">
        <v>71</v>
      </c>
      <c r="B57" s="1394"/>
      <c r="C57" s="749">
        <v>0</v>
      </c>
      <c r="D57" s="749">
        <v>0</v>
      </c>
      <c r="E57" s="749">
        <v>0</v>
      </c>
      <c r="F57" s="749">
        <v>0</v>
      </c>
      <c r="G57" s="749">
        <v>0</v>
      </c>
      <c r="H57" s="749">
        <v>0</v>
      </c>
      <c r="I57" s="749">
        <v>0</v>
      </c>
      <c r="J57" s="749">
        <v>0</v>
      </c>
      <c r="K57" s="749">
        <v>0</v>
      </c>
      <c r="L57" s="749">
        <v>0</v>
      </c>
      <c r="M57" s="749">
        <v>0</v>
      </c>
      <c r="N57" s="749">
        <v>0</v>
      </c>
      <c r="O57" s="776">
        <f t="shared" si="21"/>
        <v>0</v>
      </c>
      <c r="P57" s="776">
        <f t="shared" si="22"/>
        <v>0</v>
      </c>
      <c r="Q57" s="776">
        <f t="shared" si="23"/>
        <v>0</v>
      </c>
      <c r="R57" s="1178" t="s">
        <v>671</v>
      </c>
      <c r="S57" s="1178"/>
    </row>
    <row r="58" spans="1:19" ht="20.100000000000001" customHeight="1" thickBot="1">
      <c r="A58" s="1435" t="s">
        <v>72</v>
      </c>
      <c r="B58" s="1435"/>
      <c r="C58" s="750">
        <v>41</v>
      </c>
      <c r="D58" s="750">
        <v>10</v>
      </c>
      <c r="E58" s="750">
        <v>35</v>
      </c>
      <c r="F58" s="750">
        <v>13</v>
      </c>
      <c r="G58" s="750">
        <v>28</v>
      </c>
      <c r="H58" s="750">
        <v>2</v>
      </c>
      <c r="I58" s="750">
        <v>24</v>
      </c>
      <c r="J58" s="750">
        <v>0</v>
      </c>
      <c r="K58" s="750">
        <v>8</v>
      </c>
      <c r="L58" s="750">
        <v>0</v>
      </c>
      <c r="M58" s="750">
        <v>0</v>
      </c>
      <c r="N58" s="244">
        <v>0</v>
      </c>
      <c r="O58" s="756">
        <f>SUM(C58,E58,G58,I58,K58,M58)</f>
        <v>136</v>
      </c>
      <c r="P58" s="756">
        <f>SUM(D58,F58,H58,J58,L58,N58)</f>
        <v>25</v>
      </c>
      <c r="Q58" s="756">
        <f>SUM(O58:P58)</f>
        <v>161</v>
      </c>
      <c r="R58" s="1258" t="s">
        <v>282</v>
      </c>
      <c r="S58" s="1258"/>
    </row>
    <row r="59" spans="1:19" ht="20.100000000000001" customHeight="1" thickBot="1">
      <c r="A59" s="1436" t="s">
        <v>32</v>
      </c>
      <c r="B59" s="1436"/>
      <c r="C59" s="748">
        <f>SUM(C39:C58)</f>
        <v>551</v>
      </c>
      <c r="D59" s="748">
        <f t="shared" ref="D59:Q59" si="24">SUM(D39:D58)</f>
        <v>230</v>
      </c>
      <c r="E59" s="748">
        <f t="shared" si="24"/>
        <v>512</v>
      </c>
      <c r="F59" s="748">
        <f t="shared" si="24"/>
        <v>256</v>
      </c>
      <c r="G59" s="748">
        <f t="shared" si="24"/>
        <v>295</v>
      </c>
      <c r="H59" s="748">
        <f t="shared" si="24"/>
        <v>164</v>
      </c>
      <c r="I59" s="748">
        <f t="shared" si="24"/>
        <v>202</v>
      </c>
      <c r="J59" s="748">
        <f t="shared" si="24"/>
        <v>76</v>
      </c>
      <c r="K59" s="748">
        <f t="shared" si="24"/>
        <v>72</v>
      </c>
      <c r="L59" s="748">
        <f t="shared" si="24"/>
        <v>20</v>
      </c>
      <c r="M59" s="748">
        <f t="shared" si="24"/>
        <v>9</v>
      </c>
      <c r="N59" s="748">
        <f t="shared" si="24"/>
        <v>5</v>
      </c>
      <c r="O59" s="748">
        <f t="shared" si="24"/>
        <v>1641</v>
      </c>
      <c r="P59" s="748">
        <f t="shared" si="24"/>
        <v>751</v>
      </c>
      <c r="Q59" s="748">
        <f t="shared" si="24"/>
        <v>2392</v>
      </c>
      <c r="R59" s="1360" t="s">
        <v>169</v>
      </c>
      <c r="S59" s="1360"/>
    </row>
    <row r="60" spans="1:19" ht="20.100000000000001" customHeight="1" thickTop="1"/>
    <row r="61" spans="1:19" s="114" customFormat="1" ht="27" customHeight="1" thickBot="1">
      <c r="A61" s="1428" t="s">
        <v>1063</v>
      </c>
      <c r="B61" s="1428"/>
      <c r="C61" s="1428"/>
      <c r="D61" s="229"/>
      <c r="E61" s="229"/>
      <c r="F61" s="229"/>
      <c r="G61" s="229"/>
      <c r="H61" s="229"/>
      <c r="I61" s="229"/>
      <c r="J61" s="229"/>
      <c r="K61" s="229"/>
      <c r="L61" s="229"/>
      <c r="M61" s="229"/>
      <c r="N61" s="229"/>
      <c r="O61" s="229"/>
      <c r="P61" s="229"/>
      <c r="Q61" s="1429" t="s">
        <v>1064</v>
      </c>
      <c r="R61" s="1429"/>
      <c r="S61" s="1429"/>
    </row>
    <row r="62" spans="1:19" ht="20.100000000000001" customHeight="1" thickTop="1">
      <c r="A62" s="1397" t="s">
        <v>40</v>
      </c>
      <c r="B62" s="1397"/>
      <c r="C62" s="1397" t="s">
        <v>1275</v>
      </c>
      <c r="D62" s="1397"/>
      <c r="E62" s="1397"/>
      <c r="F62" s="1397"/>
      <c r="G62" s="1397"/>
      <c r="H62" s="1397"/>
      <c r="I62" s="1397"/>
      <c r="J62" s="1397"/>
      <c r="K62" s="1397"/>
      <c r="L62" s="1397"/>
      <c r="M62" s="1397"/>
      <c r="N62" s="1397"/>
      <c r="O62" s="1397"/>
      <c r="P62" s="1397"/>
      <c r="Q62" s="1397"/>
      <c r="R62" s="1430" t="s">
        <v>168</v>
      </c>
      <c r="S62" s="1430"/>
    </row>
    <row r="63" spans="1:19" ht="20.100000000000001" customHeight="1">
      <c r="A63" s="1398"/>
      <c r="B63" s="1398"/>
      <c r="C63" s="1431" t="s">
        <v>567</v>
      </c>
      <c r="D63" s="1431"/>
      <c r="E63" s="1431"/>
      <c r="F63" s="1431"/>
      <c r="G63" s="1431"/>
      <c r="H63" s="1431"/>
      <c r="I63" s="1431"/>
      <c r="J63" s="1431"/>
      <c r="K63" s="1431"/>
      <c r="L63" s="1431"/>
      <c r="M63" s="1431"/>
      <c r="N63" s="1431"/>
      <c r="O63" s="1431"/>
      <c r="P63" s="1431"/>
      <c r="Q63" s="1431"/>
      <c r="R63" s="1431"/>
      <c r="S63" s="1431"/>
    </row>
    <row r="64" spans="1:19" ht="20.100000000000001" customHeight="1">
      <c r="A64" s="1398"/>
      <c r="B64" s="1398"/>
      <c r="C64" s="1398" t="s">
        <v>74</v>
      </c>
      <c r="D64" s="1398"/>
      <c r="E64" s="1398" t="s">
        <v>78</v>
      </c>
      <c r="F64" s="1398"/>
      <c r="G64" s="1398" t="s">
        <v>79</v>
      </c>
      <c r="H64" s="1398"/>
      <c r="I64" s="1398" t="s">
        <v>48</v>
      </c>
      <c r="J64" s="1398"/>
      <c r="K64" s="1398" t="s">
        <v>49</v>
      </c>
      <c r="L64" s="1398"/>
      <c r="M64" s="1398" t="s">
        <v>50</v>
      </c>
      <c r="N64" s="1398"/>
      <c r="O64" s="1398" t="s">
        <v>1335</v>
      </c>
      <c r="P64" s="1398"/>
      <c r="Q64" s="1398"/>
      <c r="R64" s="1431"/>
      <c r="S64" s="1431"/>
    </row>
    <row r="65" spans="1:19" ht="20.100000000000001" customHeight="1">
      <c r="A65" s="1398"/>
      <c r="B65" s="1398"/>
      <c r="C65" s="1165" t="s">
        <v>217</v>
      </c>
      <c r="D65" s="1165"/>
      <c r="E65" s="1165" t="s">
        <v>204</v>
      </c>
      <c r="F65" s="1165"/>
      <c r="G65" s="1165" t="s">
        <v>205</v>
      </c>
      <c r="H65" s="1165"/>
      <c r="I65" s="1165" t="s">
        <v>206</v>
      </c>
      <c r="J65" s="1165"/>
      <c r="K65" s="1431" t="s">
        <v>207</v>
      </c>
      <c r="L65" s="1431"/>
      <c r="M65" s="1431" t="s">
        <v>215</v>
      </c>
      <c r="N65" s="1431"/>
      <c r="O65" s="1431" t="s">
        <v>169</v>
      </c>
      <c r="P65" s="1431"/>
      <c r="Q65" s="1431"/>
      <c r="R65" s="1431"/>
      <c r="S65" s="1431"/>
    </row>
    <row r="66" spans="1:19" ht="20.100000000000001" customHeight="1">
      <c r="A66" s="1398"/>
      <c r="B66" s="1398"/>
      <c r="C66" s="755" t="s">
        <v>127</v>
      </c>
      <c r="D66" s="755" t="s">
        <v>34</v>
      </c>
      <c r="E66" s="755" t="s">
        <v>127</v>
      </c>
      <c r="F66" s="755" t="s">
        <v>34</v>
      </c>
      <c r="G66" s="755" t="s">
        <v>127</v>
      </c>
      <c r="H66" s="755" t="s">
        <v>34</v>
      </c>
      <c r="I66" s="755" t="s">
        <v>33</v>
      </c>
      <c r="J66" s="755" t="s">
        <v>34</v>
      </c>
      <c r="K66" s="755" t="s">
        <v>33</v>
      </c>
      <c r="L66" s="755" t="s">
        <v>34</v>
      </c>
      <c r="M66" s="755" t="s">
        <v>33</v>
      </c>
      <c r="N66" s="755" t="s">
        <v>34</v>
      </c>
      <c r="O66" s="755" t="s">
        <v>33</v>
      </c>
      <c r="P66" s="755" t="s">
        <v>34</v>
      </c>
      <c r="Q66" s="755" t="s">
        <v>35</v>
      </c>
      <c r="R66" s="1431"/>
      <c r="S66" s="1431"/>
    </row>
    <row r="67" spans="1:19" ht="20.100000000000001" customHeight="1" thickBot="1">
      <c r="A67" s="1398"/>
      <c r="B67" s="1398"/>
      <c r="C67" s="754" t="s">
        <v>173</v>
      </c>
      <c r="D67" s="754" t="s">
        <v>172</v>
      </c>
      <c r="E67" s="754" t="s">
        <v>173</v>
      </c>
      <c r="F67" s="754" t="s">
        <v>172</v>
      </c>
      <c r="G67" s="754" t="s">
        <v>173</v>
      </c>
      <c r="H67" s="754" t="s">
        <v>172</v>
      </c>
      <c r="I67" s="754" t="s">
        <v>173</v>
      </c>
      <c r="J67" s="754" t="s">
        <v>172</v>
      </c>
      <c r="K67" s="754" t="s">
        <v>173</v>
      </c>
      <c r="L67" s="754" t="s">
        <v>172</v>
      </c>
      <c r="M67" s="754" t="s">
        <v>173</v>
      </c>
      <c r="N67" s="754" t="s">
        <v>172</v>
      </c>
      <c r="O67" s="754" t="s">
        <v>173</v>
      </c>
      <c r="P67" s="754" t="s">
        <v>172</v>
      </c>
      <c r="Q67" s="754" t="s">
        <v>169</v>
      </c>
      <c r="R67" s="1431"/>
      <c r="S67" s="1431"/>
    </row>
    <row r="68" spans="1:19" ht="20.100000000000001" customHeight="1">
      <c r="A68" s="1434" t="s">
        <v>52</v>
      </c>
      <c r="B68" s="1434"/>
      <c r="C68" s="520">
        <v>3</v>
      </c>
      <c r="D68" s="520">
        <v>1</v>
      </c>
      <c r="E68" s="520">
        <v>238</v>
      </c>
      <c r="F68" s="520">
        <v>104</v>
      </c>
      <c r="G68" s="520">
        <v>267</v>
      </c>
      <c r="H68" s="520">
        <v>90</v>
      </c>
      <c r="I68" s="329">
        <v>213</v>
      </c>
      <c r="J68" s="329">
        <v>59</v>
      </c>
      <c r="K68" s="329">
        <v>135</v>
      </c>
      <c r="L68" s="329">
        <v>30</v>
      </c>
      <c r="M68" s="329">
        <v>25</v>
      </c>
      <c r="N68" s="329">
        <v>7</v>
      </c>
      <c r="O68" s="329">
        <f>SUM(C68,E68,G68,I68,K68,M68)</f>
        <v>881</v>
      </c>
      <c r="P68" s="329">
        <f>SUM(D68,F68,H68,J68,L68,N68)</f>
        <v>291</v>
      </c>
      <c r="Q68" s="329">
        <f>SUM(O68:P68)</f>
        <v>1172</v>
      </c>
      <c r="R68" s="1199" t="s">
        <v>583</v>
      </c>
      <c r="S68" s="1199"/>
    </row>
    <row r="69" spans="1:19" ht="20.100000000000001" customHeight="1">
      <c r="A69" s="1394" t="s">
        <v>53</v>
      </c>
      <c r="B69" s="1394"/>
      <c r="C69" s="749">
        <v>0</v>
      </c>
      <c r="D69" s="749">
        <v>0</v>
      </c>
      <c r="E69" s="749">
        <v>0</v>
      </c>
      <c r="F69" s="749">
        <v>0</v>
      </c>
      <c r="G69" s="749">
        <v>0</v>
      </c>
      <c r="H69" s="749">
        <v>0</v>
      </c>
      <c r="I69" s="749">
        <v>0</v>
      </c>
      <c r="J69" s="749">
        <v>0</v>
      </c>
      <c r="K69" s="749">
        <v>0</v>
      </c>
      <c r="L69" s="749">
        <v>0</v>
      </c>
      <c r="M69" s="749">
        <v>0</v>
      </c>
      <c r="N69" s="749">
        <v>0</v>
      </c>
      <c r="O69" s="749">
        <f t="shared" ref="O69:O87" si="25">SUM(C69,E69,G69,I69,K69,M69)</f>
        <v>0</v>
      </c>
      <c r="P69" s="749">
        <f t="shared" ref="P69:P87" si="26">SUM(D69,F69,H69,J69,L69,N69)</f>
        <v>0</v>
      </c>
      <c r="Q69" s="749">
        <f t="shared" ref="Q69:Q87" si="27">SUM(O69:P69)</f>
        <v>0</v>
      </c>
      <c r="R69" s="1159" t="s">
        <v>284</v>
      </c>
      <c r="S69" s="1159"/>
    </row>
    <row r="70" spans="1:19" ht="20.100000000000001" customHeight="1">
      <c r="A70" s="1394" t="s">
        <v>54</v>
      </c>
      <c r="B70" s="1394"/>
      <c r="C70" s="749">
        <v>8</v>
      </c>
      <c r="D70" s="749">
        <v>0</v>
      </c>
      <c r="E70" s="749">
        <v>58</v>
      </c>
      <c r="F70" s="749">
        <v>6</v>
      </c>
      <c r="G70" s="749">
        <v>55</v>
      </c>
      <c r="H70" s="749">
        <v>33</v>
      </c>
      <c r="I70" s="749">
        <v>17</v>
      </c>
      <c r="J70" s="749">
        <v>23</v>
      </c>
      <c r="K70" s="749">
        <v>15</v>
      </c>
      <c r="L70" s="749">
        <v>1</v>
      </c>
      <c r="M70" s="749">
        <v>16</v>
      </c>
      <c r="N70" s="749">
        <v>0</v>
      </c>
      <c r="O70" s="749">
        <f t="shared" si="25"/>
        <v>169</v>
      </c>
      <c r="P70" s="749">
        <f t="shared" si="26"/>
        <v>63</v>
      </c>
      <c r="Q70" s="749">
        <f t="shared" si="27"/>
        <v>232</v>
      </c>
      <c r="R70" s="1178" t="s">
        <v>175</v>
      </c>
      <c r="S70" s="1178"/>
    </row>
    <row r="71" spans="1:19" ht="20.100000000000001" customHeight="1">
      <c r="A71" s="1394" t="s">
        <v>55</v>
      </c>
      <c r="B71" s="1394"/>
      <c r="C71" s="749">
        <v>0</v>
      </c>
      <c r="D71" s="749">
        <v>0</v>
      </c>
      <c r="E71" s="749">
        <v>0</v>
      </c>
      <c r="F71" s="749">
        <v>0</v>
      </c>
      <c r="G71" s="749">
        <v>0</v>
      </c>
      <c r="H71" s="749">
        <v>0</v>
      </c>
      <c r="I71" s="749">
        <v>0</v>
      </c>
      <c r="J71" s="749">
        <v>0</v>
      </c>
      <c r="K71" s="749">
        <v>0</v>
      </c>
      <c r="L71" s="749">
        <v>0</v>
      </c>
      <c r="M71" s="749">
        <v>0</v>
      </c>
      <c r="N71" s="749">
        <v>0</v>
      </c>
      <c r="O71" s="749">
        <f t="shared" si="25"/>
        <v>0</v>
      </c>
      <c r="P71" s="749">
        <f t="shared" si="26"/>
        <v>0</v>
      </c>
      <c r="Q71" s="749">
        <f t="shared" si="27"/>
        <v>0</v>
      </c>
      <c r="R71" s="1178" t="s">
        <v>176</v>
      </c>
      <c r="S71" s="1178"/>
    </row>
    <row r="72" spans="1:19" ht="20.100000000000001" customHeight="1">
      <c r="A72" s="1189" t="s">
        <v>283</v>
      </c>
      <c r="B72" s="319" t="s">
        <v>270</v>
      </c>
      <c r="C72" s="749">
        <v>4</v>
      </c>
      <c r="D72" s="749">
        <v>12</v>
      </c>
      <c r="E72" s="749">
        <v>8</v>
      </c>
      <c r="F72" s="749">
        <v>20</v>
      </c>
      <c r="G72" s="749">
        <v>19</v>
      </c>
      <c r="H72" s="749">
        <v>25</v>
      </c>
      <c r="I72" s="749">
        <v>6</v>
      </c>
      <c r="J72" s="749">
        <v>19</v>
      </c>
      <c r="K72" s="749">
        <v>1</v>
      </c>
      <c r="L72" s="749">
        <v>11</v>
      </c>
      <c r="M72" s="749">
        <v>0</v>
      </c>
      <c r="N72" s="749">
        <v>10</v>
      </c>
      <c r="O72" s="749">
        <f t="shared" si="25"/>
        <v>38</v>
      </c>
      <c r="P72" s="749">
        <f t="shared" si="26"/>
        <v>97</v>
      </c>
      <c r="Q72" s="749">
        <f t="shared" si="27"/>
        <v>135</v>
      </c>
      <c r="R72" s="456" t="s">
        <v>288</v>
      </c>
      <c r="S72" s="1220" t="s">
        <v>167</v>
      </c>
    </row>
    <row r="73" spans="1:19" ht="20.100000000000001" customHeight="1">
      <c r="A73" s="1189"/>
      <c r="B73" s="319" t="s">
        <v>271</v>
      </c>
      <c r="C73" s="749">
        <v>0</v>
      </c>
      <c r="D73" s="749">
        <v>0</v>
      </c>
      <c r="E73" s="749">
        <v>14</v>
      </c>
      <c r="F73" s="749">
        <v>0</v>
      </c>
      <c r="G73" s="749">
        <v>22</v>
      </c>
      <c r="H73" s="749">
        <v>0</v>
      </c>
      <c r="I73" s="749">
        <v>58</v>
      </c>
      <c r="J73" s="749">
        <v>0</v>
      </c>
      <c r="K73" s="749">
        <v>6</v>
      </c>
      <c r="L73" s="749">
        <v>0</v>
      </c>
      <c r="M73" s="749">
        <v>2</v>
      </c>
      <c r="N73" s="749">
        <v>0</v>
      </c>
      <c r="O73" s="749">
        <f t="shared" si="25"/>
        <v>102</v>
      </c>
      <c r="P73" s="749">
        <f t="shared" si="26"/>
        <v>0</v>
      </c>
      <c r="Q73" s="749">
        <f t="shared" si="27"/>
        <v>102</v>
      </c>
      <c r="R73" s="456" t="s">
        <v>289</v>
      </c>
      <c r="S73" s="1220"/>
    </row>
    <row r="74" spans="1:19" ht="20.100000000000001" customHeight="1">
      <c r="A74" s="1189"/>
      <c r="B74" s="319" t="s">
        <v>272</v>
      </c>
      <c r="C74" s="749">
        <v>1</v>
      </c>
      <c r="D74" s="749">
        <v>0</v>
      </c>
      <c r="E74" s="749">
        <v>11</v>
      </c>
      <c r="F74" s="749">
        <v>0</v>
      </c>
      <c r="G74" s="749">
        <v>34</v>
      </c>
      <c r="H74" s="749">
        <v>0</v>
      </c>
      <c r="I74" s="749">
        <v>34</v>
      </c>
      <c r="J74" s="749">
        <v>0</v>
      </c>
      <c r="K74" s="749">
        <v>21</v>
      </c>
      <c r="L74" s="749">
        <v>0</v>
      </c>
      <c r="M74" s="749">
        <v>2</v>
      </c>
      <c r="N74" s="749">
        <v>0</v>
      </c>
      <c r="O74" s="749">
        <f t="shared" si="25"/>
        <v>103</v>
      </c>
      <c r="P74" s="749">
        <f t="shared" si="26"/>
        <v>0</v>
      </c>
      <c r="Q74" s="749">
        <f t="shared" si="27"/>
        <v>103</v>
      </c>
      <c r="R74" s="456" t="s">
        <v>290</v>
      </c>
      <c r="S74" s="1220"/>
    </row>
    <row r="75" spans="1:19" ht="20.100000000000001" customHeight="1">
      <c r="A75" s="1189"/>
      <c r="B75" s="319" t="s">
        <v>267</v>
      </c>
      <c r="C75" s="749">
        <v>8</v>
      </c>
      <c r="D75" s="749">
        <v>0</v>
      </c>
      <c r="E75" s="749">
        <v>23</v>
      </c>
      <c r="F75" s="749">
        <v>11</v>
      </c>
      <c r="G75" s="749">
        <v>19</v>
      </c>
      <c r="H75" s="749">
        <v>3</v>
      </c>
      <c r="I75" s="749">
        <v>20</v>
      </c>
      <c r="J75" s="749">
        <v>2</v>
      </c>
      <c r="K75" s="749">
        <v>15</v>
      </c>
      <c r="L75" s="749">
        <v>2</v>
      </c>
      <c r="M75" s="749">
        <v>12</v>
      </c>
      <c r="N75" s="749">
        <v>1</v>
      </c>
      <c r="O75" s="749">
        <f t="shared" si="25"/>
        <v>97</v>
      </c>
      <c r="P75" s="749">
        <f t="shared" si="26"/>
        <v>19</v>
      </c>
      <c r="Q75" s="749">
        <f t="shared" si="27"/>
        <v>116</v>
      </c>
      <c r="R75" s="456" t="s">
        <v>291</v>
      </c>
      <c r="S75" s="1220"/>
    </row>
    <row r="76" spans="1:19" ht="20.100000000000001" customHeight="1">
      <c r="A76" s="1189"/>
      <c r="B76" s="319" t="s">
        <v>268</v>
      </c>
      <c r="C76" s="749">
        <v>0</v>
      </c>
      <c r="D76" s="749">
        <v>0</v>
      </c>
      <c r="E76" s="749">
        <v>0</v>
      </c>
      <c r="F76" s="749">
        <v>1</v>
      </c>
      <c r="G76" s="749">
        <v>4</v>
      </c>
      <c r="H76" s="749">
        <v>0</v>
      </c>
      <c r="I76" s="749">
        <v>2</v>
      </c>
      <c r="J76" s="749">
        <v>0</v>
      </c>
      <c r="K76" s="749">
        <v>3</v>
      </c>
      <c r="L76" s="749">
        <v>2</v>
      </c>
      <c r="M76" s="749">
        <v>1</v>
      </c>
      <c r="N76" s="749">
        <v>5</v>
      </c>
      <c r="O76" s="749">
        <f t="shared" si="25"/>
        <v>10</v>
      </c>
      <c r="P76" s="749">
        <f t="shared" si="26"/>
        <v>8</v>
      </c>
      <c r="Q76" s="749">
        <f t="shared" si="27"/>
        <v>18</v>
      </c>
      <c r="R76" s="456" t="s">
        <v>292</v>
      </c>
      <c r="S76" s="1220"/>
    </row>
    <row r="77" spans="1:19" ht="20.100000000000001" customHeight="1">
      <c r="A77" s="1189"/>
      <c r="B77" s="319" t="s">
        <v>269</v>
      </c>
      <c r="C77" s="749">
        <v>12</v>
      </c>
      <c r="D77" s="749">
        <v>16</v>
      </c>
      <c r="E77" s="749">
        <v>35</v>
      </c>
      <c r="F77" s="749">
        <v>20</v>
      </c>
      <c r="G77" s="749">
        <v>46</v>
      </c>
      <c r="H77" s="749">
        <v>27</v>
      </c>
      <c r="I77" s="749">
        <v>43</v>
      </c>
      <c r="J77" s="749">
        <v>18</v>
      </c>
      <c r="K77" s="749">
        <v>27</v>
      </c>
      <c r="L77" s="749">
        <v>7</v>
      </c>
      <c r="M77" s="749">
        <v>6</v>
      </c>
      <c r="N77" s="749">
        <v>2</v>
      </c>
      <c r="O77" s="749">
        <f t="shared" si="25"/>
        <v>169</v>
      </c>
      <c r="P77" s="749">
        <f t="shared" si="26"/>
        <v>90</v>
      </c>
      <c r="Q77" s="749">
        <f t="shared" si="27"/>
        <v>259</v>
      </c>
      <c r="R77" s="456" t="s">
        <v>293</v>
      </c>
      <c r="S77" s="1220"/>
    </row>
    <row r="78" spans="1:19" ht="20.100000000000001" customHeight="1">
      <c r="A78" s="1170" t="s">
        <v>63</v>
      </c>
      <c r="B78" s="1170"/>
      <c r="C78" s="749">
        <v>0</v>
      </c>
      <c r="D78" s="749">
        <v>0</v>
      </c>
      <c r="E78" s="749">
        <v>0</v>
      </c>
      <c r="F78" s="749">
        <v>0</v>
      </c>
      <c r="G78" s="749">
        <v>0</v>
      </c>
      <c r="H78" s="749">
        <v>0</v>
      </c>
      <c r="I78" s="749">
        <v>0</v>
      </c>
      <c r="J78" s="749">
        <v>0</v>
      </c>
      <c r="K78" s="749">
        <v>0</v>
      </c>
      <c r="L78" s="749">
        <v>0</v>
      </c>
      <c r="M78" s="749">
        <v>0</v>
      </c>
      <c r="N78" s="749">
        <v>0</v>
      </c>
      <c r="O78" s="749">
        <f t="shared" si="25"/>
        <v>0</v>
      </c>
      <c r="P78" s="749">
        <f t="shared" si="26"/>
        <v>0</v>
      </c>
      <c r="Q78" s="749">
        <f t="shared" si="27"/>
        <v>0</v>
      </c>
      <c r="R78" s="1178" t="s">
        <v>281</v>
      </c>
      <c r="S78" s="1178"/>
    </row>
    <row r="79" spans="1:19" ht="20.100000000000001" customHeight="1">
      <c r="A79" s="1394" t="s">
        <v>64</v>
      </c>
      <c r="B79" s="1394"/>
      <c r="C79" s="749">
        <v>0</v>
      </c>
      <c r="D79" s="749">
        <v>0</v>
      </c>
      <c r="E79" s="749">
        <v>2</v>
      </c>
      <c r="F79" s="749">
        <v>0</v>
      </c>
      <c r="G79" s="749">
        <v>4</v>
      </c>
      <c r="H79" s="749">
        <v>0</v>
      </c>
      <c r="I79" s="749">
        <v>8</v>
      </c>
      <c r="J79" s="749">
        <v>0</v>
      </c>
      <c r="K79" s="749">
        <v>11</v>
      </c>
      <c r="L79" s="749">
        <v>0</v>
      </c>
      <c r="M79" s="749">
        <v>2</v>
      </c>
      <c r="N79" s="749">
        <v>0</v>
      </c>
      <c r="O79" s="749">
        <f t="shared" si="25"/>
        <v>27</v>
      </c>
      <c r="P79" s="749">
        <f t="shared" si="26"/>
        <v>0</v>
      </c>
      <c r="Q79" s="749">
        <f t="shared" si="27"/>
        <v>27</v>
      </c>
      <c r="R79" s="1178" t="s">
        <v>177</v>
      </c>
      <c r="S79" s="1178"/>
    </row>
    <row r="80" spans="1:19" ht="20.100000000000001" customHeight="1">
      <c r="A80" s="1394" t="s">
        <v>111</v>
      </c>
      <c r="B80" s="1394"/>
      <c r="C80" s="749">
        <v>2</v>
      </c>
      <c r="D80" s="749">
        <v>0</v>
      </c>
      <c r="E80" s="749">
        <v>14</v>
      </c>
      <c r="F80" s="749">
        <v>0</v>
      </c>
      <c r="G80" s="749">
        <v>33</v>
      </c>
      <c r="H80" s="749">
        <v>0</v>
      </c>
      <c r="I80" s="749">
        <v>33</v>
      </c>
      <c r="J80" s="749">
        <v>0</v>
      </c>
      <c r="K80" s="749">
        <v>23</v>
      </c>
      <c r="L80" s="749">
        <v>0</v>
      </c>
      <c r="M80" s="749">
        <v>16</v>
      </c>
      <c r="N80" s="749">
        <v>0</v>
      </c>
      <c r="O80" s="749">
        <f t="shared" si="25"/>
        <v>121</v>
      </c>
      <c r="P80" s="749">
        <f t="shared" si="26"/>
        <v>0</v>
      </c>
      <c r="Q80" s="749">
        <f t="shared" si="27"/>
        <v>121</v>
      </c>
      <c r="R80" s="1178" t="s">
        <v>178</v>
      </c>
      <c r="S80" s="1178"/>
    </row>
    <row r="81" spans="1:19" ht="20.100000000000001" customHeight="1">
      <c r="A81" s="1394" t="s">
        <v>112</v>
      </c>
      <c r="B81" s="1394"/>
      <c r="C81" s="749">
        <v>0</v>
      </c>
      <c r="D81" s="749">
        <v>0</v>
      </c>
      <c r="E81" s="749">
        <v>18</v>
      </c>
      <c r="F81" s="749">
        <v>0</v>
      </c>
      <c r="G81" s="749">
        <v>7</v>
      </c>
      <c r="H81" s="749">
        <v>0</v>
      </c>
      <c r="I81" s="749">
        <v>0</v>
      </c>
      <c r="J81" s="749">
        <v>0</v>
      </c>
      <c r="K81" s="749">
        <v>0</v>
      </c>
      <c r="L81" s="749">
        <v>0</v>
      </c>
      <c r="M81" s="749">
        <v>0</v>
      </c>
      <c r="N81" s="749">
        <v>0</v>
      </c>
      <c r="O81" s="749">
        <f t="shared" si="25"/>
        <v>25</v>
      </c>
      <c r="P81" s="749">
        <f t="shared" si="26"/>
        <v>0</v>
      </c>
      <c r="Q81" s="749">
        <f t="shared" si="27"/>
        <v>25</v>
      </c>
      <c r="R81" s="1178" t="s">
        <v>285</v>
      </c>
      <c r="S81" s="1178"/>
    </row>
    <row r="82" spans="1:19" ht="20.100000000000001" customHeight="1">
      <c r="A82" s="1394" t="s">
        <v>133</v>
      </c>
      <c r="B82" s="1394"/>
      <c r="C82" s="749">
        <v>0</v>
      </c>
      <c r="D82" s="749">
        <v>0</v>
      </c>
      <c r="E82" s="749">
        <v>0</v>
      </c>
      <c r="F82" s="749">
        <v>0</v>
      </c>
      <c r="G82" s="749">
        <v>0</v>
      </c>
      <c r="H82" s="749">
        <v>0</v>
      </c>
      <c r="I82" s="749">
        <v>0</v>
      </c>
      <c r="J82" s="749">
        <v>0</v>
      </c>
      <c r="K82" s="749">
        <v>0</v>
      </c>
      <c r="L82" s="749">
        <v>0</v>
      </c>
      <c r="M82" s="749">
        <v>0</v>
      </c>
      <c r="N82" s="749">
        <v>0</v>
      </c>
      <c r="O82" s="749">
        <f t="shared" si="25"/>
        <v>0</v>
      </c>
      <c r="P82" s="749">
        <f t="shared" si="26"/>
        <v>0</v>
      </c>
      <c r="Q82" s="749">
        <f t="shared" si="27"/>
        <v>0</v>
      </c>
      <c r="R82" s="1178" t="s">
        <v>853</v>
      </c>
      <c r="S82" s="1178"/>
    </row>
    <row r="83" spans="1:19" ht="20.100000000000001" customHeight="1">
      <c r="A83" s="1394" t="s">
        <v>68</v>
      </c>
      <c r="B83" s="1394"/>
      <c r="C83" s="749">
        <v>0</v>
      </c>
      <c r="D83" s="749">
        <v>0</v>
      </c>
      <c r="E83" s="749">
        <v>0</v>
      </c>
      <c r="F83" s="749">
        <v>0</v>
      </c>
      <c r="G83" s="749">
        <v>0</v>
      </c>
      <c r="H83" s="749">
        <v>0</v>
      </c>
      <c r="I83" s="749">
        <v>0</v>
      </c>
      <c r="J83" s="749">
        <v>0</v>
      </c>
      <c r="K83" s="749">
        <v>0</v>
      </c>
      <c r="L83" s="749">
        <v>0</v>
      </c>
      <c r="M83" s="749">
        <v>0</v>
      </c>
      <c r="N83" s="749">
        <v>0</v>
      </c>
      <c r="O83" s="749">
        <f t="shared" si="25"/>
        <v>0</v>
      </c>
      <c r="P83" s="749">
        <f t="shared" si="26"/>
        <v>0</v>
      </c>
      <c r="Q83" s="749">
        <f t="shared" si="27"/>
        <v>0</v>
      </c>
      <c r="R83" s="1178" t="s">
        <v>287</v>
      </c>
      <c r="S83" s="1178"/>
    </row>
    <row r="84" spans="1:19" ht="20.100000000000001" customHeight="1">
      <c r="A84" s="1394" t="s">
        <v>69</v>
      </c>
      <c r="B84" s="1394"/>
      <c r="C84" s="749">
        <v>0</v>
      </c>
      <c r="D84" s="749">
        <v>0</v>
      </c>
      <c r="E84" s="749">
        <v>0</v>
      </c>
      <c r="F84" s="749">
        <v>0</v>
      </c>
      <c r="G84" s="749">
        <v>0</v>
      </c>
      <c r="H84" s="749">
        <v>0</v>
      </c>
      <c r="I84" s="749">
        <v>0</v>
      </c>
      <c r="J84" s="749">
        <v>0</v>
      </c>
      <c r="K84" s="749">
        <v>0</v>
      </c>
      <c r="L84" s="749">
        <v>0</v>
      </c>
      <c r="M84" s="749">
        <v>0</v>
      </c>
      <c r="N84" s="749">
        <v>0</v>
      </c>
      <c r="O84" s="749">
        <f t="shared" si="25"/>
        <v>0</v>
      </c>
      <c r="P84" s="749">
        <f t="shared" si="26"/>
        <v>0</v>
      </c>
      <c r="Q84" s="749">
        <f t="shared" si="27"/>
        <v>0</v>
      </c>
      <c r="R84" s="1178" t="s">
        <v>182</v>
      </c>
      <c r="S84" s="1178"/>
    </row>
    <row r="85" spans="1:19" ht="20.100000000000001" customHeight="1">
      <c r="A85" s="1394" t="s">
        <v>70</v>
      </c>
      <c r="B85" s="1394"/>
      <c r="C85" s="749">
        <v>14</v>
      </c>
      <c r="D85" s="749">
        <v>4</v>
      </c>
      <c r="E85" s="749">
        <v>21</v>
      </c>
      <c r="F85" s="749">
        <v>3</v>
      </c>
      <c r="G85" s="749">
        <v>29</v>
      </c>
      <c r="H85" s="749">
        <v>3</v>
      </c>
      <c r="I85" s="749">
        <v>59</v>
      </c>
      <c r="J85" s="749">
        <v>2</v>
      </c>
      <c r="K85" s="749">
        <v>8</v>
      </c>
      <c r="L85" s="749">
        <v>1</v>
      </c>
      <c r="M85" s="749">
        <v>5</v>
      </c>
      <c r="N85" s="749">
        <v>0</v>
      </c>
      <c r="O85" s="749">
        <f t="shared" si="25"/>
        <v>136</v>
      </c>
      <c r="P85" s="749">
        <f t="shared" si="26"/>
        <v>13</v>
      </c>
      <c r="Q85" s="749">
        <f t="shared" si="27"/>
        <v>149</v>
      </c>
      <c r="R85" s="1178" t="s">
        <v>183</v>
      </c>
      <c r="S85" s="1178"/>
    </row>
    <row r="86" spans="1:19" ht="20.100000000000001" customHeight="1">
      <c r="A86" s="1394" t="s">
        <v>71</v>
      </c>
      <c r="B86" s="1394"/>
      <c r="C86" s="749">
        <v>0</v>
      </c>
      <c r="D86" s="749">
        <v>0</v>
      </c>
      <c r="E86" s="749">
        <v>0</v>
      </c>
      <c r="F86" s="749">
        <v>0</v>
      </c>
      <c r="G86" s="749">
        <v>0</v>
      </c>
      <c r="H86" s="749">
        <v>0</v>
      </c>
      <c r="I86" s="749">
        <v>0</v>
      </c>
      <c r="J86" s="749">
        <v>0</v>
      </c>
      <c r="K86" s="749">
        <v>0</v>
      </c>
      <c r="L86" s="749">
        <v>0</v>
      </c>
      <c r="M86" s="749">
        <v>0</v>
      </c>
      <c r="N86" s="749">
        <v>0</v>
      </c>
      <c r="O86" s="749">
        <f t="shared" si="25"/>
        <v>0</v>
      </c>
      <c r="P86" s="749">
        <f t="shared" si="26"/>
        <v>0</v>
      </c>
      <c r="Q86" s="749">
        <f t="shared" si="27"/>
        <v>0</v>
      </c>
      <c r="R86" s="1178" t="s">
        <v>671</v>
      </c>
      <c r="S86" s="1178"/>
    </row>
    <row r="87" spans="1:19" ht="20.100000000000001" customHeight="1" thickBot="1">
      <c r="A87" s="1435" t="s">
        <v>72</v>
      </c>
      <c r="B87" s="1435"/>
      <c r="C87" s="750">
        <v>15</v>
      </c>
      <c r="D87" s="750">
        <v>0</v>
      </c>
      <c r="E87" s="750">
        <v>33</v>
      </c>
      <c r="F87" s="750">
        <v>0</v>
      </c>
      <c r="G87" s="750">
        <v>51</v>
      </c>
      <c r="H87" s="750">
        <v>5</v>
      </c>
      <c r="I87" s="750">
        <v>45</v>
      </c>
      <c r="J87" s="750">
        <v>7</v>
      </c>
      <c r="K87" s="750">
        <v>32</v>
      </c>
      <c r="L87" s="750">
        <v>8</v>
      </c>
      <c r="M87" s="750">
        <v>14</v>
      </c>
      <c r="N87" s="750">
        <v>0</v>
      </c>
      <c r="O87" s="750">
        <f t="shared" si="25"/>
        <v>190</v>
      </c>
      <c r="P87" s="750">
        <f t="shared" si="26"/>
        <v>20</v>
      </c>
      <c r="Q87" s="750">
        <f t="shared" si="27"/>
        <v>210</v>
      </c>
      <c r="R87" s="1258" t="s">
        <v>282</v>
      </c>
      <c r="S87" s="1258"/>
    </row>
    <row r="88" spans="1:19" ht="20.100000000000001" customHeight="1" thickBot="1">
      <c r="A88" s="1436" t="s">
        <v>32</v>
      </c>
      <c r="B88" s="1436"/>
      <c r="C88" s="748">
        <f>SUM(C68:C87)</f>
        <v>67</v>
      </c>
      <c r="D88" s="748">
        <f t="shared" ref="D88:Q88" si="28">SUM(D68:D87)</f>
        <v>33</v>
      </c>
      <c r="E88" s="748">
        <f t="shared" si="28"/>
        <v>475</v>
      </c>
      <c r="F88" s="748">
        <f t="shared" si="28"/>
        <v>165</v>
      </c>
      <c r="G88" s="748">
        <f t="shared" si="28"/>
        <v>590</v>
      </c>
      <c r="H88" s="748">
        <f t="shared" si="28"/>
        <v>186</v>
      </c>
      <c r="I88" s="748">
        <f t="shared" si="28"/>
        <v>538</v>
      </c>
      <c r="J88" s="748">
        <f t="shared" si="28"/>
        <v>130</v>
      </c>
      <c r="K88" s="748">
        <f t="shared" si="28"/>
        <v>297</v>
      </c>
      <c r="L88" s="748">
        <f t="shared" si="28"/>
        <v>62</v>
      </c>
      <c r="M88" s="748">
        <f t="shared" si="28"/>
        <v>101</v>
      </c>
      <c r="N88" s="748">
        <f t="shared" si="28"/>
        <v>25</v>
      </c>
      <c r="O88" s="748">
        <f t="shared" si="28"/>
        <v>2068</v>
      </c>
      <c r="P88" s="748">
        <f t="shared" si="28"/>
        <v>601</v>
      </c>
      <c r="Q88" s="748">
        <f t="shared" si="28"/>
        <v>2669</v>
      </c>
      <c r="R88" s="1360" t="s">
        <v>169</v>
      </c>
      <c r="S88" s="1360"/>
    </row>
    <row r="89" spans="1:19" ht="20.100000000000001" customHeight="1" thickTop="1">
      <c r="A89" s="224"/>
      <c r="B89" s="224"/>
      <c r="C89" s="212"/>
      <c r="D89" s="212"/>
      <c r="E89" s="212"/>
      <c r="F89" s="212"/>
      <c r="G89" s="212"/>
      <c r="H89" s="212"/>
      <c r="I89" s="212"/>
      <c r="J89" s="212"/>
      <c r="K89" s="212"/>
      <c r="L89" s="212"/>
      <c r="M89" s="212"/>
      <c r="N89" s="212"/>
      <c r="O89" s="212"/>
      <c r="P89" s="212"/>
      <c r="Q89" s="212"/>
      <c r="R89" s="221"/>
      <c r="S89" s="212"/>
    </row>
    <row r="90" spans="1:19" s="114" customFormat="1" ht="27.75" customHeight="1" thickBot="1">
      <c r="A90" s="1428" t="s">
        <v>1063</v>
      </c>
      <c r="B90" s="1428"/>
      <c r="C90" s="1428"/>
      <c r="D90" s="229"/>
      <c r="E90" s="229"/>
      <c r="F90" s="229"/>
      <c r="G90" s="229"/>
      <c r="H90" s="229"/>
      <c r="I90" s="229"/>
      <c r="J90" s="229"/>
      <c r="K90" s="229"/>
      <c r="L90" s="229"/>
      <c r="M90" s="229"/>
      <c r="N90" s="229"/>
      <c r="O90" s="229"/>
      <c r="P90" s="229"/>
      <c r="Q90" s="1429" t="s">
        <v>1064</v>
      </c>
      <c r="R90" s="1429"/>
      <c r="S90" s="1429"/>
    </row>
    <row r="91" spans="1:19" ht="20.100000000000001" customHeight="1" thickTop="1">
      <c r="A91" s="1397" t="s">
        <v>40</v>
      </c>
      <c r="B91" s="1397"/>
      <c r="C91" s="1397" t="s">
        <v>1276</v>
      </c>
      <c r="D91" s="1397"/>
      <c r="E91" s="1397"/>
      <c r="F91" s="1397"/>
      <c r="G91" s="1397"/>
      <c r="H91" s="1397"/>
      <c r="I91" s="1397"/>
      <c r="J91" s="1397"/>
      <c r="K91" s="1397"/>
      <c r="L91" s="1397"/>
      <c r="M91" s="1397"/>
      <c r="N91" s="1397"/>
      <c r="O91" s="1397"/>
      <c r="P91" s="1397"/>
      <c r="Q91" s="1397"/>
      <c r="R91" s="1430" t="s">
        <v>168</v>
      </c>
      <c r="S91" s="1430"/>
    </row>
    <row r="92" spans="1:19" ht="20.100000000000001" customHeight="1">
      <c r="A92" s="1398"/>
      <c r="B92" s="1398"/>
      <c r="C92" s="1431" t="s">
        <v>568</v>
      </c>
      <c r="D92" s="1431"/>
      <c r="E92" s="1431"/>
      <c r="F92" s="1431"/>
      <c r="G92" s="1431"/>
      <c r="H92" s="1431"/>
      <c r="I92" s="1431"/>
      <c r="J92" s="1431"/>
      <c r="K92" s="1431"/>
      <c r="L92" s="1431"/>
      <c r="M92" s="1431"/>
      <c r="N92" s="1431"/>
      <c r="O92" s="1431"/>
      <c r="P92" s="1431"/>
      <c r="Q92" s="1431"/>
      <c r="R92" s="1431"/>
      <c r="S92" s="1431"/>
    </row>
    <row r="93" spans="1:19" ht="20.100000000000001" customHeight="1">
      <c r="A93" s="1398"/>
      <c r="B93" s="1398"/>
      <c r="C93" s="1398" t="s">
        <v>74</v>
      </c>
      <c r="D93" s="1398"/>
      <c r="E93" s="1398" t="s">
        <v>78</v>
      </c>
      <c r="F93" s="1398"/>
      <c r="G93" s="1398" t="s">
        <v>79</v>
      </c>
      <c r="H93" s="1398"/>
      <c r="I93" s="1398" t="s">
        <v>48</v>
      </c>
      <c r="J93" s="1398"/>
      <c r="K93" s="1398" t="s">
        <v>49</v>
      </c>
      <c r="L93" s="1398"/>
      <c r="M93" s="1398" t="s">
        <v>50</v>
      </c>
      <c r="N93" s="1398"/>
      <c r="O93" s="1398" t="s">
        <v>1335</v>
      </c>
      <c r="P93" s="1398"/>
      <c r="Q93" s="1398"/>
      <c r="R93" s="1431"/>
      <c r="S93" s="1431"/>
    </row>
    <row r="94" spans="1:19" ht="20.100000000000001" customHeight="1">
      <c r="A94" s="1398"/>
      <c r="B94" s="1398"/>
      <c r="C94" s="1165" t="s">
        <v>217</v>
      </c>
      <c r="D94" s="1165"/>
      <c r="E94" s="1165" t="s">
        <v>204</v>
      </c>
      <c r="F94" s="1165"/>
      <c r="G94" s="1165" t="s">
        <v>205</v>
      </c>
      <c r="H94" s="1165"/>
      <c r="I94" s="1165" t="s">
        <v>206</v>
      </c>
      <c r="J94" s="1165"/>
      <c r="K94" s="1431" t="s">
        <v>207</v>
      </c>
      <c r="L94" s="1431"/>
      <c r="M94" s="1431" t="s">
        <v>215</v>
      </c>
      <c r="N94" s="1431"/>
      <c r="O94" s="1431" t="s">
        <v>169</v>
      </c>
      <c r="P94" s="1431"/>
      <c r="Q94" s="1431"/>
      <c r="R94" s="1431"/>
      <c r="S94" s="1431"/>
    </row>
    <row r="95" spans="1:19" ht="20.100000000000001" customHeight="1">
      <c r="A95" s="1398"/>
      <c r="B95" s="1398"/>
      <c r="C95" s="755" t="s">
        <v>127</v>
      </c>
      <c r="D95" s="755" t="s">
        <v>34</v>
      </c>
      <c r="E95" s="755" t="s">
        <v>127</v>
      </c>
      <c r="F95" s="755" t="s">
        <v>34</v>
      </c>
      <c r="G95" s="755" t="s">
        <v>127</v>
      </c>
      <c r="H95" s="755" t="s">
        <v>34</v>
      </c>
      <c r="I95" s="755" t="s">
        <v>33</v>
      </c>
      <c r="J95" s="755" t="s">
        <v>34</v>
      </c>
      <c r="K95" s="755" t="s">
        <v>33</v>
      </c>
      <c r="L95" s="755" t="s">
        <v>34</v>
      </c>
      <c r="M95" s="755" t="s">
        <v>33</v>
      </c>
      <c r="N95" s="755" t="s">
        <v>34</v>
      </c>
      <c r="O95" s="755" t="s">
        <v>33</v>
      </c>
      <c r="P95" s="755" t="s">
        <v>34</v>
      </c>
      <c r="Q95" s="755" t="s">
        <v>35</v>
      </c>
      <c r="R95" s="1431"/>
      <c r="S95" s="1431"/>
    </row>
    <row r="96" spans="1:19" ht="20.100000000000001" customHeight="1" thickBot="1">
      <c r="A96" s="1398"/>
      <c r="B96" s="1398"/>
      <c r="C96" s="754" t="s">
        <v>173</v>
      </c>
      <c r="D96" s="754" t="s">
        <v>172</v>
      </c>
      <c r="E96" s="754" t="s">
        <v>173</v>
      </c>
      <c r="F96" s="754" t="s">
        <v>172</v>
      </c>
      <c r="G96" s="754" t="s">
        <v>173</v>
      </c>
      <c r="H96" s="754" t="s">
        <v>172</v>
      </c>
      <c r="I96" s="754" t="s">
        <v>173</v>
      </c>
      <c r="J96" s="754" t="s">
        <v>172</v>
      </c>
      <c r="K96" s="754" t="s">
        <v>173</v>
      </c>
      <c r="L96" s="754" t="s">
        <v>172</v>
      </c>
      <c r="M96" s="754" t="s">
        <v>173</v>
      </c>
      <c r="N96" s="754" t="s">
        <v>172</v>
      </c>
      <c r="O96" s="754" t="s">
        <v>173</v>
      </c>
      <c r="P96" s="754" t="s">
        <v>172</v>
      </c>
      <c r="Q96" s="754" t="s">
        <v>169</v>
      </c>
      <c r="R96" s="1431"/>
      <c r="S96" s="1431"/>
    </row>
    <row r="97" spans="1:19" ht="20.100000000000001" customHeight="1">
      <c r="A97" s="1434" t="s">
        <v>52</v>
      </c>
      <c r="B97" s="1434"/>
      <c r="C97" s="520">
        <v>0</v>
      </c>
      <c r="D97" s="520">
        <v>0</v>
      </c>
      <c r="E97" s="520">
        <v>3</v>
      </c>
      <c r="F97" s="520">
        <v>0</v>
      </c>
      <c r="G97" s="520">
        <v>44</v>
      </c>
      <c r="H97" s="520">
        <v>3</v>
      </c>
      <c r="I97" s="329">
        <v>101</v>
      </c>
      <c r="J97" s="329">
        <v>9</v>
      </c>
      <c r="K97" s="329">
        <v>98</v>
      </c>
      <c r="L97" s="329">
        <v>19</v>
      </c>
      <c r="M97" s="329">
        <v>118</v>
      </c>
      <c r="N97" s="329">
        <v>21</v>
      </c>
      <c r="O97" s="329">
        <f>SUM(C97,E97,G97,I97,K97,M97)</f>
        <v>364</v>
      </c>
      <c r="P97" s="329">
        <f>SUM(D97,F97,H97,J97,L97,N97)</f>
        <v>52</v>
      </c>
      <c r="Q97" s="329">
        <f>SUM(O97:P97)</f>
        <v>416</v>
      </c>
      <c r="R97" s="1199" t="s">
        <v>583</v>
      </c>
      <c r="S97" s="1199"/>
    </row>
    <row r="98" spans="1:19" ht="20.100000000000001" customHeight="1">
      <c r="A98" s="1394" t="s">
        <v>53</v>
      </c>
      <c r="B98" s="1394"/>
      <c r="C98" s="749">
        <v>0</v>
      </c>
      <c r="D98" s="749">
        <v>0</v>
      </c>
      <c r="E98" s="749">
        <v>0</v>
      </c>
      <c r="F98" s="749">
        <v>0</v>
      </c>
      <c r="G98" s="749">
        <v>0</v>
      </c>
      <c r="H98" s="749">
        <v>0</v>
      </c>
      <c r="I98" s="749">
        <v>0</v>
      </c>
      <c r="J98" s="749">
        <v>0</v>
      </c>
      <c r="K98" s="749">
        <v>0</v>
      </c>
      <c r="L98" s="749">
        <v>0</v>
      </c>
      <c r="M98" s="749">
        <v>0</v>
      </c>
      <c r="N98" s="749">
        <v>0</v>
      </c>
      <c r="O98" s="749">
        <f t="shared" ref="O98:O116" si="29">SUM(C98,E98,G98,I98,K98,M98)</f>
        <v>0</v>
      </c>
      <c r="P98" s="749">
        <f t="shared" ref="P98:P116" si="30">SUM(D98,F98,H98,J98,L98,N98)</f>
        <v>0</v>
      </c>
      <c r="Q98" s="749">
        <f t="shared" ref="Q98:Q116" si="31">SUM(O98:P98)</f>
        <v>0</v>
      </c>
      <c r="R98" s="1159" t="s">
        <v>284</v>
      </c>
      <c r="S98" s="1159"/>
    </row>
    <row r="99" spans="1:19" ht="20.100000000000001" customHeight="1">
      <c r="A99" s="1455" t="s">
        <v>54</v>
      </c>
      <c r="B99" s="1456"/>
      <c r="C99" s="749">
        <v>0</v>
      </c>
      <c r="D99" s="749">
        <v>0</v>
      </c>
      <c r="E99" s="749">
        <v>0</v>
      </c>
      <c r="F99" s="749">
        <v>0</v>
      </c>
      <c r="G99" s="749">
        <v>6</v>
      </c>
      <c r="H99" s="749">
        <v>0</v>
      </c>
      <c r="I99" s="749">
        <v>55</v>
      </c>
      <c r="J99" s="749">
        <v>4</v>
      </c>
      <c r="K99" s="749">
        <v>111</v>
      </c>
      <c r="L99" s="749">
        <v>14</v>
      </c>
      <c r="M99" s="749">
        <v>67</v>
      </c>
      <c r="N99" s="749">
        <v>3</v>
      </c>
      <c r="O99" s="749">
        <f t="shared" si="29"/>
        <v>239</v>
      </c>
      <c r="P99" s="749">
        <f t="shared" si="30"/>
        <v>21</v>
      </c>
      <c r="Q99" s="749">
        <f t="shared" si="31"/>
        <v>260</v>
      </c>
      <c r="R99" s="1178" t="s">
        <v>175</v>
      </c>
      <c r="S99" s="1178"/>
    </row>
    <row r="100" spans="1:19" ht="20.100000000000001" customHeight="1">
      <c r="A100" s="1455" t="s">
        <v>55</v>
      </c>
      <c r="B100" s="1456"/>
      <c r="C100" s="749">
        <v>0</v>
      </c>
      <c r="D100" s="749">
        <v>0</v>
      </c>
      <c r="E100" s="749">
        <v>0</v>
      </c>
      <c r="F100" s="749">
        <v>0</v>
      </c>
      <c r="G100" s="749">
        <v>0</v>
      </c>
      <c r="H100" s="749">
        <v>0</v>
      </c>
      <c r="I100" s="749">
        <v>0</v>
      </c>
      <c r="J100" s="749">
        <v>0</v>
      </c>
      <c r="K100" s="749">
        <v>0</v>
      </c>
      <c r="L100" s="749">
        <v>0</v>
      </c>
      <c r="M100" s="749">
        <v>0</v>
      </c>
      <c r="N100" s="749">
        <v>0</v>
      </c>
      <c r="O100" s="749">
        <f t="shared" si="29"/>
        <v>0</v>
      </c>
      <c r="P100" s="749">
        <f t="shared" si="30"/>
        <v>0</v>
      </c>
      <c r="Q100" s="749">
        <f t="shared" si="31"/>
        <v>0</v>
      </c>
      <c r="R100" s="1178" t="s">
        <v>176</v>
      </c>
      <c r="S100" s="1178"/>
    </row>
    <row r="101" spans="1:19" ht="20.100000000000001" customHeight="1">
      <c r="A101" s="1189" t="s">
        <v>283</v>
      </c>
      <c r="B101" s="319" t="s">
        <v>270</v>
      </c>
      <c r="C101" s="749">
        <v>0</v>
      </c>
      <c r="D101" s="749">
        <v>0</v>
      </c>
      <c r="E101" s="749">
        <v>4</v>
      </c>
      <c r="F101" s="749">
        <v>2</v>
      </c>
      <c r="G101" s="749">
        <v>18</v>
      </c>
      <c r="H101" s="749">
        <v>10</v>
      </c>
      <c r="I101" s="749">
        <v>57</v>
      </c>
      <c r="J101" s="749">
        <v>21</v>
      </c>
      <c r="K101" s="749">
        <v>36</v>
      </c>
      <c r="L101" s="749">
        <v>26</v>
      </c>
      <c r="M101" s="749">
        <v>25</v>
      </c>
      <c r="N101" s="749">
        <v>37</v>
      </c>
      <c r="O101" s="749">
        <f t="shared" si="29"/>
        <v>140</v>
      </c>
      <c r="P101" s="749">
        <f t="shared" si="30"/>
        <v>96</v>
      </c>
      <c r="Q101" s="749">
        <f t="shared" si="31"/>
        <v>236</v>
      </c>
      <c r="R101" s="456" t="s">
        <v>288</v>
      </c>
      <c r="S101" s="1220" t="s">
        <v>167</v>
      </c>
    </row>
    <row r="102" spans="1:19" ht="20.100000000000001" customHeight="1">
      <c r="A102" s="1189"/>
      <c r="B102" s="319" t="s">
        <v>271</v>
      </c>
      <c r="C102" s="749">
        <v>0</v>
      </c>
      <c r="D102" s="749">
        <v>0</v>
      </c>
      <c r="E102" s="749">
        <v>1</v>
      </c>
      <c r="F102" s="749">
        <v>0</v>
      </c>
      <c r="G102" s="749">
        <v>23</v>
      </c>
      <c r="H102" s="749">
        <v>0</v>
      </c>
      <c r="I102" s="749">
        <v>65</v>
      </c>
      <c r="J102" s="749">
        <v>0</v>
      </c>
      <c r="K102" s="749">
        <v>132</v>
      </c>
      <c r="L102" s="749">
        <v>0</v>
      </c>
      <c r="M102" s="749">
        <v>108</v>
      </c>
      <c r="N102" s="749">
        <v>0</v>
      </c>
      <c r="O102" s="749">
        <f t="shared" si="29"/>
        <v>329</v>
      </c>
      <c r="P102" s="749">
        <f t="shared" si="30"/>
        <v>0</v>
      </c>
      <c r="Q102" s="749">
        <f t="shared" si="31"/>
        <v>329</v>
      </c>
      <c r="R102" s="456" t="s">
        <v>289</v>
      </c>
      <c r="S102" s="1220"/>
    </row>
    <row r="103" spans="1:19" ht="20.100000000000001" customHeight="1">
      <c r="A103" s="1189"/>
      <c r="B103" s="319" t="s">
        <v>272</v>
      </c>
      <c r="C103" s="749">
        <v>0</v>
      </c>
      <c r="D103" s="749">
        <v>0</v>
      </c>
      <c r="E103" s="749">
        <v>0</v>
      </c>
      <c r="F103" s="749">
        <v>0</v>
      </c>
      <c r="G103" s="749">
        <v>7</v>
      </c>
      <c r="H103" s="749">
        <v>0</v>
      </c>
      <c r="I103" s="749">
        <v>76</v>
      </c>
      <c r="J103" s="749">
        <v>0</v>
      </c>
      <c r="K103" s="749">
        <v>102</v>
      </c>
      <c r="L103" s="749">
        <v>0</v>
      </c>
      <c r="M103" s="749">
        <v>65</v>
      </c>
      <c r="N103" s="749">
        <v>0</v>
      </c>
      <c r="O103" s="749">
        <f t="shared" si="29"/>
        <v>250</v>
      </c>
      <c r="P103" s="749">
        <f t="shared" si="30"/>
        <v>0</v>
      </c>
      <c r="Q103" s="749">
        <f t="shared" si="31"/>
        <v>250</v>
      </c>
      <c r="R103" s="456" t="s">
        <v>290</v>
      </c>
      <c r="S103" s="1220"/>
    </row>
    <row r="104" spans="1:19" ht="20.100000000000001" customHeight="1">
      <c r="A104" s="1189"/>
      <c r="B104" s="319" t="s">
        <v>267</v>
      </c>
      <c r="C104" s="749">
        <v>1</v>
      </c>
      <c r="D104" s="749">
        <v>0</v>
      </c>
      <c r="E104" s="749">
        <v>8</v>
      </c>
      <c r="F104" s="749">
        <v>2</v>
      </c>
      <c r="G104" s="749">
        <v>20</v>
      </c>
      <c r="H104" s="749">
        <v>3</v>
      </c>
      <c r="I104" s="749">
        <v>50</v>
      </c>
      <c r="J104" s="749">
        <v>2</v>
      </c>
      <c r="K104" s="749">
        <v>38</v>
      </c>
      <c r="L104" s="749">
        <v>1</v>
      </c>
      <c r="M104" s="749">
        <v>41</v>
      </c>
      <c r="N104" s="749">
        <v>17</v>
      </c>
      <c r="O104" s="749">
        <f t="shared" si="29"/>
        <v>158</v>
      </c>
      <c r="P104" s="749">
        <f t="shared" si="30"/>
        <v>25</v>
      </c>
      <c r="Q104" s="749">
        <f t="shared" si="31"/>
        <v>183</v>
      </c>
      <c r="R104" s="456" t="s">
        <v>291</v>
      </c>
      <c r="S104" s="1220"/>
    </row>
    <row r="105" spans="1:19" ht="20.100000000000001" customHeight="1">
      <c r="A105" s="1189"/>
      <c r="B105" s="319" t="s">
        <v>268</v>
      </c>
      <c r="C105" s="749">
        <v>0</v>
      </c>
      <c r="D105" s="749">
        <v>0</v>
      </c>
      <c r="E105" s="749">
        <v>0</v>
      </c>
      <c r="F105" s="749">
        <v>0</v>
      </c>
      <c r="G105" s="749">
        <v>10</v>
      </c>
      <c r="H105" s="749">
        <v>0</v>
      </c>
      <c r="I105" s="749">
        <v>4</v>
      </c>
      <c r="J105" s="749">
        <v>0</v>
      </c>
      <c r="K105" s="749">
        <v>3</v>
      </c>
      <c r="L105" s="749">
        <v>0</v>
      </c>
      <c r="M105" s="749">
        <v>3</v>
      </c>
      <c r="N105" s="749">
        <v>6</v>
      </c>
      <c r="O105" s="749">
        <f t="shared" si="29"/>
        <v>20</v>
      </c>
      <c r="P105" s="749">
        <f t="shared" si="30"/>
        <v>6</v>
      </c>
      <c r="Q105" s="749">
        <f t="shared" si="31"/>
        <v>26</v>
      </c>
      <c r="R105" s="456" t="s">
        <v>292</v>
      </c>
      <c r="S105" s="1220"/>
    </row>
    <row r="106" spans="1:19" ht="20.100000000000001" customHeight="1">
      <c r="A106" s="1189"/>
      <c r="B106" s="319" t="s">
        <v>269</v>
      </c>
      <c r="C106" s="749">
        <v>1</v>
      </c>
      <c r="D106" s="749">
        <v>1</v>
      </c>
      <c r="E106" s="749">
        <v>7</v>
      </c>
      <c r="F106" s="749">
        <v>13</v>
      </c>
      <c r="G106" s="749">
        <v>36</v>
      </c>
      <c r="H106" s="749">
        <v>20</v>
      </c>
      <c r="I106" s="749">
        <v>81</v>
      </c>
      <c r="J106" s="749">
        <v>30</v>
      </c>
      <c r="K106" s="749">
        <v>91</v>
      </c>
      <c r="L106" s="749">
        <v>25</v>
      </c>
      <c r="M106" s="749">
        <v>46</v>
      </c>
      <c r="N106" s="749">
        <v>23</v>
      </c>
      <c r="O106" s="749">
        <f t="shared" si="29"/>
        <v>262</v>
      </c>
      <c r="P106" s="749">
        <f t="shared" si="30"/>
        <v>112</v>
      </c>
      <c r="Q106" s="749">
        <f t="shared" si="31"/>
        <v>374</v>
      </c>
      <c r="R106" s="456" t="s">
        <v>293</v>
      </c>
      <c r="S106" s="1220"/>
    </row>
    <row r="107" spans="1:19" ht="20.100000000000001" customHeight="1">
      <c r="A107" s="1437" t="s">
        <v>63</v>
      </c>
      <c r="B107" s="1438"/>
      <c r="C107" s="749">
        <v>0</v>
      </c>
      <c r="D107" s="749">
        <v>0</v>
      </c>
      <c r="E107" s="749">
        <v>0</v>
      </c>
      <c r="F107" s="749">
        <v>0</v>
      </c>
      <c r="G107" s="749">
        <v>0</v>
      </c>
      <c r="H107" s="749">
        <v>0</v>
      </c>
      <c r="I107" s="749">
        <v>0</v>
      </c>
      <c r="J107" s="749">
        <v>0</v>
      </c>
      <c r="K107" s="749">
        <v>0</v>
      </c>
      <c r="L107" s="749">
        <v>0</v>
      </c>
      <c r="M107" s="749">
        <v>0</v>
      </c>
      <c r="N107" s="749">
        <v>0</v>
      </c>
      <c r="O107" s="749">
        <f t="shared" si="29"/>
        <v>0</v>
      </c>
      <c r="P107" s="749">
        <f t="shared" si="30"/>
        <v>0</v>
      </c>
      <c r="Q107" s="749">
        <f t="shared" si="31"/>
        <v>0</v>
      </c>
      <c r="R107" s="1178" t="s">
        <v>281</v>
      </c>
      <c r="S107" s="1178"/>
    </row>
    <row r="108" spans="1:19" ht="20.100000000000001" customHeight="1">
      <c r="A108" s="1455" t="s">
        <v>64</v>
      </c>
      <c r="B108" s="1456"/>
      <c r="C108" s="749">
        <v>0</v>
      </c>
      <c r="D108" s="749">
        <v>0</v>
      </c>
      <c r="E108" s="749">
        <v>0</v>
      </c>
      <c r="F108" s="749">
        <v>0</v>
      </c>
      <c r="G108" s="749">
        <v>0</v>
      </c>
      <c r="H108" s="749">
        <v>0</v>
      </c>
      <c r="I108" s="749">
        <v>8</v>
      </c>
      <c r="J108" s="749">
        <v>0</v>
      </c>
      <c r="K108" s="749">
        <v>13</v>
      </c>
      <c r="L108" s="749">
        <v>0</v>
      </c>
      <c r="M108" s="749">
        <v>10</v>
      </c>
      <c r="N108" s="749">
        <v>0</v>
      </c>
      <c r="O108" s="749">
        <f t="shared" si="29"/>
        <v>31</v>
      </c>
      <c r="P108" s="749">
        <f t="shared" si="30"/>
        <v>0</v>
      </c>
      <c r="Q108" s="749">
        <f t="shared" si="31"/>
        <v>31</v>
      </c>
      <c r="R108" s="1178" t="s">
        <v>177</v>
      </c>
      <c r="S108" s="1178"/>
    </row>
    <row r="109" spans="1:19" ht="20.100000000000001" customHeight="1">
      <c r="A109" s="1455" t="s">
        <v>111</v>
      </c>
      <c r="B109" s="1456"/>
      <c r="C109" s="749">
        <v>0</v>
      </c>
      <c r="D109" s="749">
        <v>0</v>
      </c>
      <c r="E109" s="749">
        <v>5</v>
      </c>
      <c r="F109" s="749">
        <v>0</v>
      </c>
      <c r="G109" s="749">
        <v>16</v>
      </c>
      <c r="H109" s="749">
        <v>0</v>
      </c>
      <c r="I109" s="749">
        <v>49</v>
      </c>
      <c r="J109" s="749">
        <v>0</v>
      </c>
      <c r="K109" s="749">
        <v>47</v>
      </c>
      <c r="L109" s="749">
        <v>0</v>
      </c>
      <c r="M109" s="749">
        <v>65</v>
      </c>
      <c r="N109" s="749">
        <v>0</v>
      </c>
      <c r="O109" s="749">
        <f t="shared" si="29"/>
        <v>182</v>
      </c>
      <c r="P109" s="749">
        <f t="shared" si="30"/>
        <v>0</v>
      </c>
      <c r="Q109" s="749">
        <f t="shared" si="31"/>
        <v>182</v>
      </c>
      <c r="R109" s="1178" t="s">
        <v>178</v>
      </c>
      <c r="S109" s="1178"/>
    </row>
    <row r="110" spans="1:19" ht="20.100000000000001" customHeight="1">
      <c r="A110" s="1455" t="s">
        <v>112</v>
      </c>
      <c r="B110" s="1456"/>
      <c r="C110" s="749">
        <v>0</v>
      </c>
      <c r="D110" s="749">
        <v>0</v>
      </c>
      <c r="E110" s="749">
        <v>0</v>
      </c>
      <c r="F110" s="749">
        <v>0</v>
      </c>
      <c r="G110" s="749">
        <v>0</v>
      </c>
      <c r="H110" s="749">
        <v>0</v>
      </c>
      <c r="I110" s="749">
        <v>15</v>
      </c>
      <c r="J110" s="749">
        <v>0</v>
      </c>
      <c r="K110" s="749">
        <v>30</v>
      </c>
      <c r="L110" s="749">
        <v>0</v>
      </c>
      <c r="M110" s="749">
        <v>0</v>
      </c>
      <c r="N110" s="749">
        <v>0</v>
      </c>
      <c r="O110" s="749">
        <f t="shared" si="29"/>
        <v>45</v>
      </c>
      <c r="P110" s="749">
        <f t="shared" si="30"/>
        <v>0</v>
      </c>
      <c r="Q110" s="749">
        <f t="shared" si="31"/>
        <v>45</v>
      </c>
      <c r="R110" s="1178" t="s">
        <v>285</v>
      </c>
      <c r="S110" s="1178"/>
    </row>
    <row r="111" spans="1:19" ht="20.100000000000001" customHeight="1">
      <c r="A111" s="1455" t="s">
        <v>133</v>
      </c>
      <c r="B111" s="1456"/>
      <c r="C111" s="749">
        <v>0</v>
      </c>
      <c r="D111" s="749">
        <v>0</v>
      </c>
      <c r="E111" s="749">
        <v>0</v>
      </c>
      <c r="F111" s="749">
        <v>0</v>
      </c>
      <c r="G111" s="749">
        <v>0</v>
      </c>
      <c r="H111" s="749">
        <v>0</v>
      </c>
      <c r="I111" s="749">
        <v>0</v>
      </c>
      <c r="J111" s="749">
        <v>0</v>
      </c>
      <c r="K111" s="749">
        <v>0</v>
      </c>
      <c r="L111" s="749">
        <v>0</v>
      </c>
      <c r="M111" s="749">
        <v>0</v>
      </c>
      <c r="N111" s="749">
        <v>0</v>
      </c>
      <c r="O111" s="749">
        <f t="shared" si="29"/>
        <v>0</v>
      </c>
      <c r="P111" s="749">
        <f t="shared" si="30"/>
        <v>0</v>
      </c>
      <c r="Q111" s="749">
        <f t="shared" si="31"/>
        <v>0</v>
      </c>
      <c r="R111" s="1178" t="s">
        <v>853</v>
      </c>
      <c r="S111" s="1178"/>
    </row>
    <row r="112" spans="1:19" ht="20.100000000000001" customHeight="1">
      <c r="A112" s="1455" t="s">
        <v>68</v>
      </c>
      <c r="B112" s="1456"/>
      <c r="C112" s="749">
        <v>0</v>
      </c>
      <c r="D112" s="749">
        <v>0</v>
      </c>
      <c r="E112" s="749">
        <v>0</v>
      </c>
      <c r="F112" s="749">
        <v>0</v>
      </c>
      <c r="G112" s="749">
        <v>0</v>
      </c>
      <c r="H112" s="749">
        <v>0</v>
      </c>
      <c r="I112" s="749">
        <v>0</v>
      </c>
      <c r="J112" s="749">
        <v>0</v>
      </c>
      <c r="K112" s="749">
        <v>0</v>
      </c>
      <c r="L112" s="749">
        <v>0</v>
      </c>
      <c r="M112" s="749">
        <v>0</v>
      </c>
      <c r="N112" s="749">
        <v>0</v>
      </c>
      <c r="O112" s="749">
        <f t="shared" si="29"/>
        <v>0</v>
      </c>
      <c r="P112" s="749">
        <f t="shared" si="30"/>
        <v>0</v>
      </c>
      <c r="Q112" s="749">
        <f t="shared" si="31"/>
        <v>0</v>
      </c>
      <c r="R112" s="1178" t="s">
        <v>287</v>
      </c>
      <c r="S112" s="1178"/>
    </row>
    <row r="113" spans="1:19" ht="20.100000000000001" customHeight="1">
      <c r="A113" s="1455" t="s">
        <v>69</v>
      </c>
      <c r="B113" s="1456"/>
      <c r="C113" s="749">
        <v>0</v>
      </c>
      <c r="D113" s="749">
        <v>0</v>
      </c>
      <c r="E113" s="749">
        <v>0</v>
      </c>
      <c r="F113" s="749">
        <v>0</v>
      </c>
      <c r="G113" s="749">
        <v>0</v>
      </c>
      <c r="H113" s="749">
        <v>0</v>
      </c>
      <c r="I113" s="749">
        <v>0</v>
      </c>
      <c r="J113" s="749">
        <v>0</v>
      </c>
      <c r="K113" s="749">
        <v>0</v>
      </c>
      <c r="L113" s="749">
        <v>0</v>
      </c>
      <c r="M113" s="749">
        <v>0</v>
      </c>
      <c r="N113" s="749">
        <v>0</v>
      </c>
      <c r="O113" s="749">
        <f t="shared" si="29"/>
        <v>0</v>
      </c>
      <c r="P113" s="749">
        <f t="shared" si="30"/>
        <v>0</v>
      </c>
      <c r="Q113" s="749">
        <f t="shared" si="31"/>
        <v>0</v>
      </c>
      <c r="R113" s="1178" t="s">
        <v>182</v>
      </c>
      <c r="S113" s="1178"/>
    </row>
    <row r="114" spans="1:19" ht="20.100000000000001" customHeight="1">
      <c r="A114" s="1455" t="s">
        <v>70</v>
      </c>
      <c r="B114" s="1456"/>
      <c r="C114" s="749">
        <v>4</v>
      </c>
      <c r="D114" s="749">
        <v>4</v>
      </c>
      <c r="E114" s="749">
        <v>29</v>
      </c>
      <c r="F114" s="749">
        <v>3</v>
      </c>
      <c r="G114" s="749">
        <v>29</v>
      </c>
      <c r="H114" s="749">
        <v>0</v>
      </c>
      <c r="I114" s="749">
        <v>20</v>
      </c>
      <c r="J114" s="749">
        <v>2</v>
      </c>
      <c r="K114" s="749">
        <v>20</v>
      </c>
      <c r="L114" s="749">
        <v>1</v>
      </c>
      <c r="M114" s="749">
        <v>4</v>
      </c>
      <c r="N114" s="749">
        <v>1</v>
      </c>
      <c r="O114" s="749">
        <f t="shared" si="29"/>
        <v>106</v>
      </c>
      <c r="P114" s="749">
        <f t="shared" si="30"/>
        <v>11</v>
      </c>
      <c r="Q114" s="749">
        <f t="shared" si="31"/>
        <v>117</v>
      </c>
      <c r="R114" s="1178" t="s">
        <v>183</v>
      </c>
      <c r="S114" s="1178"/>
    </row>
    <row r="115" spans="1:19" ht="20.100000000000001" customHeight="1">
      <c r="A115" s="1455" t="s">
        <v>71</v>
      </c>
      <c r="B115" s="1456"/>
      <c r="C115" s="749">
        <v>0</v>
      </c>
      <c r="D115" s="749">
        <v>0</v>
      </c>
      <c r="E115" s="749">
        <v>0</v>
      </c>
      <c r="F115" s="749">
        <v>0</v>
      </c>
      <c r="G115" s="749">
        <v>0</v>
      </c>
      <c r="H115" s="749">
        <v>0</v>
      </c>
      <c r="I115" s="749">
        <v>0</v>
      </c>
      <c r="J115" s="749">
        <v>0</v>
      </c>
      <c r="K115" s="749">
        <v>0</v>
      </c>
      <c r="L115" s="749">
        <v>0</v>
      </c>
      <c r="M115" s="749">
        <v>0</v>
      </c>
      <c r="N115" s="749">
        <v>0</v>
      </c>
      <c r="O115" s="749">
        <f t="shared" si="29"/>
        <v>0</v>
      </c>
      <c r="P115" s="749">
        <f t="shared" si="30"/>
        <v>0</v>
      </c>
      <c r="Q115" s="749">
        <f t="shared" si="31"/>
        <v>0</v>
      </c>
      <c r="R115" s="1178" t="s">
        <v>671</v>
      </c>
      <c r="S115" s="1178"/>
    </row>
    <row r="116" spans="1:19" ht="20.100000000000001" customHeight="1" thickBot="1">
      <c r="A116" s="1457" t="s">
        <v>72</v>
      </c>
      <c r="B116" s="1457"/>
      <c r="C116" s="244">
        <v>0</v>
      </c>
      <c r="D116" s="244">
        <v>0</v>
      </c>
      <c r="E116" s="244">
        <v>13</v>
      </c>
      <c r="F116" s="244">
        <v>0</v>
      </c>
      <c r="G116" s="244">
        <v>38</v>
      </c>
      <c r="H116" s="244">
        <v>0</v>
      </c>
      <c r="I116" s="244">
        <v>54</v>
      </c>
      <c r="J116" s="244">
        <v>14</v>
      </c>
      <c r="K116" s="244">
        <v>51</v>
      </c>
      <c r="L116" s="244">
        <v>6</v>
      </c>
      <c r="M116" s="244">
        <v>15</v>
      </c>
      <c r="N116" s="244">
        <v>0</v>
      </c>
      <c r="O116" s="750">
        <f t="shared" si="29"/>
        <v>171</v>
      </c>
      <c r="P116" s="750">
        <f t="shared" si="30"/>
        <v>20</v>
      </c>
      <c r="Q116" s="750">
        <f t="shared" si="31"/>
        <v>191</v>
      </c>
      <c r="R116" s="1267" t="s">
        <v>282</v>
      </c>
      <c r="S116" s="1267"/>
    </row>
    <row r="117" spans="1:19" ht="20.100000000000001" customHeight="1" thickBot="1">
      <c r="A117" s="1436" t="s">
        <v>32</v>
      </c>
      <c r="B117" s="1436"/>
      <c r="C117" s="748">
        <f>SUM(C97:C116)</f>
        <v>6</v>
      </c>
      <c r="D117" s="748">
        <f t="shared" ref="D117:Q117" si="32">SUM(D97:D116)</f>
        <v>5</v>
      </c>
      <c r="E117" s="748">
        <f t="shared" si="32"/>
        <v>70</v>
      </c>
      <c r="F117" s="748">
        <f t="shared" si="32"/>
        <v>20</v>
      </c>
      <c r="G117" s="748">
        <f t="shared" si="32"/>
        <v>247</v>
      </c>
      <c r="H117" s="748">
        <f t="shared" si="32"/>
        <v>36</v>
      </c>
      <c r="I117" s="748">
        <f t="shared" si="32"/>
        <v>635</v>
      </c>
      <c r="J117" s="748">
        <f t="shared" si="32"/>
        <v>82</v>
      </c>
      <c r="K117" s="748">
        <f t="shared" si="32"/>
        <v>772</v>
      </c>
      <c r="L117" s="748">
        <f t="shared" si="32"/>
        <v>92</v>
      </c>
      <c r="M117" s="748">
        <f t="shared" si="32"/>
        <v>567</v>
      </c>
      <c r="N117" s="748">
        <f t="shared" si="32"/>
        <v>108</v>
      </c>
      <c r="O117" s="748">
        <f t="shared" si="32"/>
        <v>2297</v>
      </c>
      <c r="P117" s="748">
        <f t="shared" si="32"/>
        <v>343</v>
      </c>
      <c r="Q117" s="748">
        <f t="shared" si="32"/>
        <v>2640</v>
      </c>
      <c r="R117" s="1360" t="s">
        <v>169</v>
      </c>
      <c r="S117" s="1360"/>
    </row>
    <row r="118" spans="1:19" ht="23.25" customHeight="1" thickTop="1">
      <c r="A118" s="225"/>
      <c r="B118" s="225"/>
      <c r="C118" s="220"/>
      <c r="D118" s="220"/>
      <c r="E118" s="220"/>
      <c r="F118" s="220"/>
      <c r="G118" s="220"/>
      <c r="H118" s="220"/>
      <c r="I118" s="220"/>
      <c r="J118" s="220"/>
      <c r="K118" s="220"/>
      <c r="L118" s="220"/>
      <c r="M118" s="220"/>
      <c r="N118" s="220"/>
      <c r="O118" s="220"/>
      <c r="P118" s="220"/>
      <c r="Q118" s="220"/>
      <c r="R118" s="220"/>
      <c r="S118" s="218"/>
    </row>
    <row r="119" spans="1:19" s="114" customFormat="1" ht="25.5" customHeight="1" thickBot="1">
      <c r="A119" s="1428" t="s">
        <v>1065</v>
      </c>
      <c r="B119" s="1428"/>
      <c r="C119" s="1428"/>
      <c r="D119" s="229"/>
      <c r="E119" s="229"/>
      <c r="F119" s="229"/>
      <c r="G119" s="229"/>
      <c r="H119" s="229"/>
      <c r="I119" s="229"/>
      <c r="J119" s="229"/>
      <c r="K119" s="229"/>
      <c r="L119" s="229"/>
      <c r="M119" s="229"/>
      <c r="N119" s="229"/>
      <c r="O119" s="229"/>
      <c r="P119" s="229"/>
      <c r="Q119" s="1429" t="s">
        <v>1064</v>
      </c>
      <c r="R119" s="1429"/>
      <c r="S119" s="1429"/>
    </row>
    <row r="120" spans="1:19" ht="20.25" customHeight="1" thickTop="1">
      <c r="A120" s="1397" t="s">
        <v>40</v>
      </c>
      <c r="B120" s="1397"/>
      <c r="C120" s="1397" t="s">
        <v>1277</v>
      </c>
      <c r="D120" s="1397"/>
      <c r="E120" s="1397"/>
      <c r="F120" s="1397"/>
      <c r="G120" s="1397"/>
      <c r="H120" s="1397"/>
      <c r="I120" s="1397"/>
      <c r="J120" s="1397"/>
      <c r="K120" s="1397"/>
      <c r="L120" s="1397"/>
      <c r="M120" s="1397"/>
      <c r="N120" s="1397"/>
      <c r="O120" s="1397"/>
      <c r="P120" s="1397"/>
      <c r="Q120" s="1397"/>
      <c r="R120" s="1430" t="s">
        <v>168</v>
      </c>
      <c r="S120" s="1430"/>
    </row>
    <row r="121" spans="1:19" ht="20.25" customHeight="1">
      <c r="A121" s="1398"/>
      <c r="B121" s="1398"/>
      <c r="C121" s="1431" t="s">
        <v>569</v>
      </c>
      <c r="D121" s="1431"/>
      <c r="E121" s="1431"/>
      <c r="F121" s="1431"/>
      <c r="G121" s="1431"/>
      <c r="H121" s="1431"/>
      <c r="I121" s="1431"/>
      <c r="J121" s="1431"/>
      <c r="K121" s="1431"/>
      <c r="L121" s="1431"/>
      <c r="M121" s="1431"/>
      <c r="N121" s="1431"/>
      <c r="O121" s="1431"/>
      <c r="P121" s="1431"/>
      <c r="Q121" s="1431"/>
      <c r="R121" s="1431"/>
      <c r="S121" s="1431"/>
    </row>
    <row r="122" spans="1:19" ht="20.25" customHeight="1">
      <c r="A122" s="1398"/>
      <c r="B122" s="1398"/>
      <c r="C122" s="1398" t="s">
        <v>74</v>
      </c>
      <c r="D122" s="1398"/>
      <c r="E122" s="1398" t="s">
        <v>78</v>
      </c>
      <c r="F122" s="1398"/>
      <c r="G122" s="1398" t="s">
        <v>79</v>
      </c>
      <c r="H122" s="1398"/>
      <c r="I122" s="1398" t="s">
        <v>48</v>
      </c>
      <c r="J122" s="1398"/>
      <c r="K122" s="1398" t="s">
        <v>49</v>
      </c>
      <c r="L122" s="1398"/>
      <c r="M122" s="1398" t="s">
        <v>50</v>
      </c>
      <c r="N122" s="1398"/>
      <c r="O122" s="1398" t="s">
        <v>1335</v>
      </c>
      <c r="P122" s="1398"/>
      <c r="Q122" s="1398"/>
      <c r="R122" s="1431"/>
      <c r="S122" s="1431"/>
    </row>
    <row r="123" spans="1:19" ht="20.25" customHeight="1">
      <c r="A123" s="1398"/>
      <c r="B123" s="1398"/>
      <c r="C123" s="1165" t="s">
        <v>217</v>
      </c>
      <c r="D123" s="1165"/>
      <c r="E123" s="1165" t="s">
        <v>204</v>
      </c>
      <c r="F123" s="1165"/>
      <c r="G123" s="1165" t="s">
        <v>205</v>
      </c>
      <c r="H123" s="1165"/>
      <c r="I123" s="1165" t="s">
        <v>206</v>
      </c>
      <c r="J123" s="1165"/>
      <c r="K123" s="1431" t="s">
        <v>207</v>
      </c>
      <c r="L123" s="1431"/>
      <c r="M123" s="1431" t="s">
        <v>215</v>
      </c>
      <c r="N123" s="1431"/>
      <c r="O123" s="1431" t="s">
        <v>169</v>
      </c>
      <c r="P123" s="1431"/>
      <c r="Q123" s="1431"/>
      <c r="R123" s="1431"/>
      <c r="S123" s="1431"/>
    </row>
    <row r="124" spans="1:19" ht="20.25" customHeight="1">
      <c r="A124" s="1398"/>
      <c r="B124" s="1398"/>
      <c r="C124" s="755" t="s">
        <v>127</v>
      </c>
      <c r="D124" s="755" t="s">
        <v>34</v>
      </c>
      <c r="E124" s="755" t="s">
        <v>127</v>
      </c>
      <c r="F124" s="755" t="s">
        <v>34</v>
      </c>
      <c r="G124" s="755" t="s">
        <v>127</v>
      </c>
      <c r="H124" s="755" t="s">
        <v>34</v>
      </c>
      <c r="I124" s="755" t="s">
        <v>33</v>
      </c>
      <c r="J124" s="755" t="s">
        <v>34</v>
      </c>
      <c r="K124" s="755" t="s">
        <v>33</v>
      </c>
      <c r="L124" s="755" t="s">
        <v>34</v>
      </c>
      <c r="M124" s="755" t="s">
        <v>33</v>
      </c>
      <c r="N124" s="755" t="s">
        <v>34</v>
      </c>
      <c r="O124" s="755" t="s">
        <v>33</v>
      </c>
      <c r="P124" s="755" t="s">
        <v>34</v>
      </c>
      <c r="Q124" s="755" t="s">
        <v>35</v>
      </c>
      <c r="R124" s="1431"/>
      <c r="S124" s="1431"/>
    </row>
    <row r="125" spans="1:19" ht="20.25" customHeight="1" thickBot="1">
      <c r="A125" s="1398"/>
      <c r="B125" s="1398"/>
      <c r="C125" s="754" t="s">
        <v>173</v>
      </c>
      <c r="D125" s="754" t="s">
        <v>172</v>
      </c>
      <c r="E125" s="754" t="s">
        <v>173</v>
      </c>
      <c r="F125" s="754" t="s">
        <v>172</v>
      </c>
      <c r="G125" s="754" t="s">
        <v>173</v>
      </c>
      <c r="H125" s="754" t="s">
        <v>172</v>
      </c>
      <c r="I125" s="754" t="s">
        <v>173</v>
      </c>
      <c r="J125" s="754" t="s">
        <v>172</v>
      </c>
      <c r="K125" s="754" t="s">
        <v>173</v>
      </c>
      <c r="L125" s="754" t="s">
        <v>172</v>
      </c>
      <c r="M125" s="754" t="s">
        <v>173</v>
      </c>
      <c r="N125" s="754" t="s">
        <v>172</v>
      </c>
      <c r="O125" s="754" t="s">
        <v>173</v>
      </c>
      <c r="P125" s="754" t="s">
        <v>172</v>
      </c>
      <c r="Q125" s="754" t="s">
        <v>169</v>
      </c>
      <c r="R125" s="1431"/>
      <c r="S125" s="1431"/>
    </row>
    <row r="126" spans="1:19" ht="20.25" customHeight="1">
      <c r="A126" s="1434" t="s">
        <v>52</v>
      </c>
      <c r="B126" s="1434"/>
      <c r="C126" s="520">
        <v>0</v>
      </c>
      <c r="D126" s="520">
        <v>0</v>
      </c>
      <c r="E126" s="520">
        <v>2</v>
      </c>
      <c r="F126" s="520">
        <v>0</v>
      </c>
      <c r="G126" s="520">
        <v>3</v>
      </c>
      <c r="H126" s="520">
        <v>0</v>
      </c>
      <c r="I126" s="520">
        <v>12</v>
      </c>
      <c r="J126" s="520">
        <v>2</v>
      </c>
      <c r="K126" s="329">
        <v>34</v>
      </c>
      <c r="L126" s="520">
        <v>9</v>
      </c>
      <c r="M126" s="520">
        <v>124</v>
      </c>
      <c r="N126" s="520">
        <v>27</v>
      </c>
      <c r="O126" s="520">
        <f>SUM(C126,E126,G126,I126,K126,M126)</f>
        <v>175</v>
      </c>
      <c r="P126" s="520">
        <f>SUM(D126,F126,H126,J126,L126,N126)</f>
        <v>38</v>
      </c>
      <c r="Q126" s="520">
        <f>SUM(O126:P126)</f>
        <v>213</v>
      </c>
      <c r="R126" s="1433" t="s">
        <v>583</v>
      </c>
      <c r="S126" s="1433"/>
    </row>
    <row r="127" spans="1:19" ht="20.25" customHeight="1">
      <c r="A127" s="1394" t="s">
        <v>53</v>
      </c>
      <c r="B127" s="1394"/>
      <c r="C127" s="749">
        <v>0</v>
      </c>
      <c r="D127" s="749">
        <v>0</v>
      </c>
      <c r="E127" s="749">
        <v>0</v>
      </c>
      <c r="F127" s="749">
        <v>0</v>
      </c>
      <c r="G127" s="749">
        <v>0</v>
      </c>
      <c r="H127" s="749">
        <v>0</v>
      </c>
      <c r="I127" s="749">
        <v>0</v>
      </c>
      <c r="J127" s="749">
        <v>0</v>
      </c>
      <c r="K127" s="749">
        <v>0</v>
      </c>
      <c r="L127" s="749">
        <v>0</v>
      </c>
      <c r="M127" s="749">
        <v>0</v>
      </c>
      <c r="N127" s="749">
        <v>0</v>
      </c>
      <c r="O127" s="776">
        <f t="shared" ref="O127:O145" si="33">SUM(C127,E127,G127,I127,K127,M127)</f>
        <v>0</v>
      </c>
      <c r="P127" s="776">
        <f t="shared" ref="P127:P145" si="34">SUM(D127,F127,H127,J127,L127,N127)</f>
        <v>0</v>
      </c>
      <c r="Q127" s="776">
        <f t="shared" ref="Q127:Q145" si="35">SUM(O127:P127)</f>
        <v>0</v>
      </c>
      <c r="R127" s="1159" t="s">
        <v>284</v>
      </c>
      <c r="S127" s="1159"/>
    </row>
    <row r="128" spans="1:19" ht="20.25" customHeight="1">
      <c r="A128" s="1455" t="s">
        <v>54</v>
      </c>
      <c r="B128" s="1456"/>
      <c r="C128" s="749">
        <v>0</v>
      </c>
      <c r="D128" s="749">
        <v>0</v>
      </c>
      <c r="E128" s="749">
        <v>0</v>
      </c>
      <c r="F128" s="749">
        <v>0</v>
      </c>
      <c r="G128" s="749">
        <v>3</v>
      </c>
      <c r="H128" s="749">
        <v>0</v>
      </c>
      <c r="I128" s="749">
        <v>13</v>
      </c>
      <c r="J128" s="749">
        <v>0</v>
      </c>
      <c r="K128" s="749">
        <v>79</v>
      </c>
      <c r="L128" s="749">
        <v>0</v>
      </c>
      <c r="M128" s="749">
        <v>192</v>
      </c>
      <c r="N128" s="749">
        <v>21</v>
      </c>
      <c r="O128" s="776">
        <f t="shared" si="33"/>
        <v>287</v>
      </c>
      <c r="P128" s="776">
        <f t="shared" si="34"/>
        <v>21</v>
      </c>
      <c r="Q128" s="776">
        <f t="shared" si="35"/>
        <v>308</v>
      </c>
      <c r="R128" s="1178" t="s">
        <v>175</v>
      </c>
      <c r="S128" s="1178"/>
    </row>
    <row r="129" spans="1:19" ht="20.25" customHeight="1">
      <c r="A129" s="1455" t="s">
        <v>55</v>
      </c>
      <c r="B129" s="1456"/>
      <c r="C129" s="749">
        <v>0</v>
      </c>
      <c r="D129" s="749">
        <v>0</v>
      </c>
      <c r="E129" s="749">
        <v>0</v>
      </c>
      <c r="F129" s="749">
        <v>0</v>
      </c>
      <c r="G129" s="749">
        <v>0</v>
      </c>
      <c r="H129" s="749">
        <v>0</v>
      </c>
      <c r="I129" s="749">
        <v>0</v>
      </c>
      <c r="J129" s="749">
        <v>0</v>
      </c>
      <c r="K129" s="749">
        <v>0</v>
      </c>
      <c r="L129" s="749">
        <v>0</v>
      </c>
      <c r="M129" s="749">
        <v>0</v>
      </c>
      <c r="N129" s="749">
        <v>0</v>
      </c>
      <c r="O129" s="776">
        <f t="shared" si="33"/>
        <v>0</v>
      </c>
      <c r="P129" s="776">
        <f t="shared" si="34"/>
        <v>0</v>
      </c>
      <c r="Q129" s="776">
        <f t="shared" si="35"/>
        <v>0</v>
      </c>
      <c r="R129" s="1178" t="s">
        <v>676</v>
      </c>
      <c r="S129" s="1178"/>
    </row>
    <row r="130" spans="1:19" ht="20.25" customHeight="1">
      <c r="A130" s="1189" t="s">
        <v>283</v>
      </c>
      <c r="B130" s="319" t="s">
        <v>270</v>
      </c>
      <c r="C130" s="749">
        <v>0</v>
      </c>
      <c r="D130" s="749">
        <v>0</v>
      </c>
      <c r="E130" s="749">
        <v>0</v>
      </c>
      <c r="F130" s="749">
        <v>0</v>
      </c>
      <c r="G130" s="749">
        <v>20</v>
      </c>
      <c r="H130" s="749">
        <v>8</v>
      </c>
      <c r="I130" s="749">
        <v>31</v>
      </c>
      <c r="J130" s="749">
        <v>28</v>
      </c>
      <c r="K130" s="749">
        <v>33</v>
      </c>
      <c r="L130" s="749">
        <v>31</v>
      </c>
      <c r="M130" s="749">
        <v>69</v>
      </c>
      <c r="N130" s="749">
        <v>35</v>
      </c>
      <c r="O130" s="776">
        <f t="shared" si="33"/>
        <v>153</v>
      </c>
      <c r="P130" s="776">
        <f t="shared" si="34"/>
        <v>102</v>
      </c>
      <c r="Q130" s="776">
        <f t="shared" si="35"/>
        <v>255</v>
      </c>
      <c r="R130" s="456" t="s">
        <v>288</v>
      </c>
      <c r="S130" s="1220" t="s">
        <v>167</v>
      </c>
    </row>
    <row r="131" spans="1:19" ht="20.25" customHeight="1">
      <c r="A131" s="1189"/>
      <c r="B131" s="319" t="s">
        <v>271</v>
      </c>
      <c r="C131" s="749">
        <v>3</v>
      </c>
      <c r="D131" s="749">
        <v>0</v>
      </c>
      <c r="E131" s="749">
        <v>2</v>
      </c>
      <c r="F131" s="749">
        <v>0</v>
      </c>
      <c r="G131" s="749">
        <v>15</v>
      </c>
      <c r="H131" s="749">
        <v>0</v>
      </c>
      <c r="I131" s="749">
        <v>41</v>
      </c>
      <c r="J131" s="749">
        <v>0</v>
      </c>
      <c r="K131" s="749">
        <v>63</v>
      </c>
      <c r="L131" s="749">
        <v>0</v>
      </c>
      <c r="M131" s="749">
        <v>395</v>
      </c>
      <c r="N131" s="749">
        <v>0</v>
      </c>
      <c r="O131" s="776">
        <f t="shared" si="33"/>
        <v>519</v>
      </c>
      <c r="P131" s="776">
        <f t="shared" si="34"/>
        <v>0</v>
      </c>
      <c r="Q131" s="776">
        <f t="shared" si="35"/>
        <v>519</v>
      </c>
      <c r="R131" s="456" t="s">
        <v>289</v>
      </c>
      <c r="S131" s="1220"/>
    </row>
    <row r="132" spans="1:19" ht="20.25" customHeight="1">
      <c r="A132" s="1189"/>
      <c r="B132" s="319" t="s">
        <v>272</v>
      </c>
      <c r="C132" s="749">
        <v>0</v>
      </c>
      <c r="D132" s="749">
        <v>0</v>
      </c>
      <c r="E132" s="749">
        <v>0</v>
      </c>
      <c r="F132" s="749">
        <v>0</v>
      </c>
      <c r="G132" s="749">
        <v>0</v>
      </c>
      <c r="H132" s="749">
        <v>0</v>
      </c>
      <c r="I132" s="749">
        <v>41</v>
      </c>
      <c r="J132" s="749">
        <v>0</v>
      </c>
      <c r="K132" s="749">
        <v>164</v>
      </c>
      <c r="L132" s="749">
        <v>0</v>
      </c>
      <c r="M132" s="749">
        <v>154</v>
      </c>
      <c r="N132" s="749">
        <v>0</v>
      </c>
      <c r="O132" s="776">
        <f t="shared" si="33"/>
        <v>359</v>
      </c>
      <c r="P132" s="776">
        <f t="shared" si="34"/>
        <v>0</v>
      </c>
      <c r="Q132" s="776">
        <f t="shared" si="35"/>
        <v>359</v>
      </c>
      <c r="R132" s="456" t="s">
        <v>290</v>
      </c>
      <c r="S132" s="1220"/>
    </row>
    <row r="133" spans="1:19" ht="20.25" customHeight="1">
      <c r="A133" s="1189"/>
      <c r="B133" s="319" t="s">
        <v>267</v>
      </c>
      <c r="C133" s="749">
        <v>0</v>
      </c>
      <c r="D133" s="749">
        <v>0</v>
      </c>
      <c r="E133" s="749">
        <v>2</v>
      </c>
      <c r="F133" s="749">
        <v>1</v>
      </c>
      <c r="G133" s="749">
        <v>4</v>
      </c>
      <c r="H133" s="749">
        <v>2</v>
      </c>
      <c r="I133" s="749">
        <v>31</v>
      </c>
      <c r="J133" s="749">
        <v>3</v>
      </c>
      <c r="K133" s="749">
        <v>44</v>
      </c>
      <c r="L133" s="749">
        <v>4</v>
      </c>
      <c r="M133" s="749">
        <v>115</v>
      </c>
      <c r="N133" s="749">
        <v>6</v>
      </c>
      <c r="O133" s="776">
        <f t="shared" si="33"/>
        <v>196</v>
      </c>
      <c r="P133" s="776">
        <f t="shared" si="34"/>
        <v>16</v>
      </c>
      <c r="Q133" s="776">
        <f t="shared" si="35"/>
        <v>212</v>
      </c>
      <c r="R133" s="456" t="s">
        <v>291</v>
      </c>
      <c r="S133" s="1220"/>
    </row>
    <row r="134" spans="1:19" ht="20.25" customHeight="1">
      <c r="A134" s="1189"/>
      <c r="B134" s="319" t="s">
        <v>268</v>
      </c>
      <c r="C134" s="749">
        <v>0</v>
      </c>
      <c r="D134" s="749">
        <v>0</v>
      </c>
      <c r="E134" s="749">
        <v>0</v>
      </c>
      <c r="F134" s="749">
        <v>0</v>
      </c>
      <c r="G134" s="749">
        <v>0</v>
      </c>
      <c r="H134" s="749">
        <v>0</v>
      </c>
      <c r="I134" s="749">
        <v>0</v>
      </c>
      <c r="J134" s="749">
        <v>0</v>
      </c>
      <c r="K134" s="749">
        <v>21</v>
      </c>
      <c r="L134" s="749">
        <v>0</v>
      </c>
      <c r="M134" s="749">
        <v>35</v>
      </c>
      <c r="N134" s="749">
        <v>19</v>
      </c>
      <c r="O134" s="776">
        <f t="shared" si="33"/>
        <v>56</v>
      </c>
      <c r="P134" s="776">
        <f t="shared" si="34"/>
        <v>19</v>
      </c>
      <c r="Q134" s="776">
        <f t="shared" si="35"/>
        <v>75</v>
      </c>
      <c r="R134" s="456" t="s">
        <v>292</v>
      </c>
      <c r="S134" s="1220"/>
    </row>
    <row r="135" spans="1:19" ht="20.25" customHeight="1">
      <c r="A135" s="1189"/>
      <c r="B135" s="319" t="s">
        <v>269</v>
      </c>
      <c r="C135" s="749">
        <v>0</v>
      </c>
      <c r="D135" s="749">
        <v>0</v>
      </c>
      <c r="E135" s="749">
        <v>0</v>
      </c>
      <c r="F135" s="749">
        <v>0</v>
      </c>
      <c r="G135" s="749">
        <v>3</v>
      </c>
      <c r="H135" s="749">
        <v>11</v>
      </c>
      <c r="I135" s="749">
        <v>50</v>
      </c>
      <c r="J135" s="749">
        <v>18</v>
      </c>
      <c r="K135" s="749">
        <v>112</v>
      </c>
      <c r="L135" s="749">
        <v>21</v>
      </c>
      <c r="M135" s="749">
        <v>131</v>
      </c>
      <c r="N135" s="749">
        <v>53</v>
      </c>
      <c r="O135" s="776">
        <f t="shared" si="33"/>
        <v>296</v>
      </c>
      <c r="P135" s="776">
        <f t="shared" si="34"/>
        <v>103</v>
      </c>
      <c r="Q135" s="776">
        <f t="shared" si="35"/>
        <v>399</v>
      </c>
      <c r="R135" s="456" t="s">
        <v>293</v>
      </c>
      <c r="S135" s="1220"/>
    </row>
    <row r="136" spans="1:19" ht="20.25" customHeight="1">
      <c r="A136" s="1437" t="s">
        <v>63</v>
      </c>
      <c r="B136" s="1438"/>
      <c r="C136" s="749">
        <v>0</v>
      </c>
      <c r="D136" s="749">
        <v>0</v>
      </c>
      <c r="E136" s="749">
        <v>0</v>
      </c>
      <c r="F136" s="749">
        <v>0</v>
      </c>
      <c r="G136" s="749">
        <v>0</v>
      </c>
      <c r="H136" s="749">
        <v>0</v>
      </c>
      <c r="I136" s="749">
        <v>0</v>
      </c>
      <c r="J136" s="749">
        <v>0</v>
      </c>
      <c r="K136" s="749">
        <v>0</v>
      </c>
      <c r="L136" s="749">
        <v>0</v>
      </c>
      <c r="M136" s="749">
        <v>0</v>
      </c>
      <c r="N136" s="749">
        <v>0</v>
      </c>
      <c r="O136" s="776">
        <f t="shared" si="33"/>
        <v>0</v>
      </c>
      <c r="P136" s="776">
        <f t="shared" si="34"/>
        <v>0</v>
      </c>
      <c r="Q136" s="776">
        <f t="shared" si="35"/>
        <v>0</v>
      </c>
      <c r="R136" s="1178" t="s">
        <v>281</v>
      </c>
      <c r="S136" s="1178"/>
    </row>
    <row r="137" spans="1:19" ht="20.25" customHeight="1">
      <c r="A137" s="1455" t="s">
        <v>64</v>
      </c>
      <c r="B137" s="1456"/>
      <c r="C137" s="749">
        <v>0</v>
      </c>
      <c r="D137" s="749">
        <v>0</v>
      </c>
      <c r="E137" s="749">
        <v>0</v>
      </c>
      <c r="F137" s="749">
        <v>0</v>
      </c>
      <c r="G137" s="749">
        <v>0</v>
      </c>
      <c r="H137" s="749">
        <v>0</v>
      </c>
      <c r="I137" s="749">
        <v>2</v>
      </c>
      <c r="J137" s="749">
        <v>0</v>
      </c>
      <c r="K137" s="749">
        <v>8</v>
      </c>
      <c r="L137" s="749">
        <v>0</v>
      </c>
      <c r="M137" s="749">
        <v>5</v>
      </c>
      <c r="N137" s="749">
        <v>0</v>
      </c>
      <c r="O137" s="776">
        <f t="shared" si="33"/>
        <v>15</v>
      </c>
      <c r="P137" s="776">
        <f t="shared" si="34"/>
        <v>0</v>
      </c>
      <c r="Q137" s="776">
        <f t="shared" si="35"/>
        <v>15</v>
      </c>
      <c r="R137" s="1178" t="s">
        <v>177</v>
      </c>
      <c r="S137" s="1178"/>
    </row>
    <row r="138" spans="1:19" ht="20.25" customHeight="1">
      <c r="A138" s="1455" t="s">
        <v>111</v>
      </c>
      <c r="B138" s="1456"/>
      <c r="C138" s="749">
        <v>0</v>
      </c>
      <c r="D138" s="749">
        <v>0</v>
      </c>
      <c r="E138" s="749">
        <v>0</v>
      </c>
      <c r="F138" s="749">
        <v>0</v>
      </c>
      <c r="G138" s="749">
        <v>0</v>
      </c>
      <c r="H138" s="749">
        <v>0</v>
      </c>
      <c r="I138" s="749">
        <v>0</v>
      </c>
      <c r="J138" s="749">
        <v>0</v>
      </c>
      <c r="K138" s="749">
        <v>47</v>
      </c>
      <c r="L138" s="749">
        <v>0</v>
      </c>
      <c r="M138" s="749">
        <v>236</v>
      </c>
      <c r="N138" s="749">
        <v>0</v>
      </c>
      <c r="O138" s="776">
        <f t="shared" si="33"/>
        <v>283</v>
      </c>
      <c r="P138" s="776">
        <f t="shared" si="34"/>
        <v>0</v>
      </c>
      <c r="Q138" s="776">
        <f t="shared" si="35"/>
        <v>283</v>
      </c>
      <c r="R138" s="1178" t="s">
        <v>178</v>
      </c>
      <c r="S138" s="1178"/>
    </row>
    <row r="139" spans="1:19" ht="20.25" customHeight="1">
      <c r="A139" s="1455" t="s">
        <v>112</v>
      </c>
      <c r="B139" s="1456"/>
      <c r="C139" s="749">
        <v>0</v>
      </c>
      <c r="D139" s="749">
        <v>0</v>
      </c>
      <c r="E139" s="749">
        <v>0</v>
      </c>
      <c r="F139" s="749">
        <v>0</v>
      </c>
      <c r="G139" s="749">
        <v>0</v>
      </c>
      <c r="H139" s="749">
        <v>0</v>
      </c>
      <c r="I139" s="749">
        <v>0</v>
      </c>
      <c r="J139" s="749">
        <v>0</v>
      </c>
      <c r="K139" s="749">
        <v>0</v>
      </c>
      <c r="L139" s="749">
        <v>0</v>
      </c>
      <c r="M139" s="749">
        <v>55</v>
      </c>
      <c r="N139" s="749">
        <v>0</v>
      </c>
      <c r="O139" s="776">
        <f t="shared" si="33"/>
        <v>55</v>
      </c>
      <c r="P139" s="776">
        <f t="shared" si="34"/>
        <v>0</v>
      </c>
      <c r="Q139" s="776">
        <f t="shared" si="35"/>
        <v>55</v>
      </c>
      <c r="R139" s="1178" t="s">
        <v>285</v>
      </c>
      <c r="S139" s="1178"/>
    </row>
    <row r="140" spans="1:19" ht="20.25" customHeight="1">
      <c r="A140" s="1455" t="s">
        <v>133</v>
      </c>
      <c r="B140" s="1456"/>
      <c r="C140" s="749">
        <v>0</v>
      </c>
      <c r="D140" s="749">
        <v>0</v>
      </c>
      <c r="E140" s="749">
        <v>0</v>
      </c>
      <c r="F140" s="749">
        <v>0</v>
      </c>
      <c r="G140" s="749">
        <v>0</v>
      </c>
      <c r="H140" s="749">
        <v>0</v>
      </c>
      <c r="I140" s="749">
        <v>0</v>
      </c>
      <c r="J140" s="749">
        <v>0</v>
      </c>
      <c r="K140" s="749">
        <v>0</v>
      </c>
      <c r="L140" s="749">
        <v>0</v>
      </c>
      <c r="M140" s="749">
        <v>0</v>
      </c>
      <c r="N140" s="749">
        <v>0</v>
      </c>
      <c r="O140" s="776">
        <f t="shared" si="33"/>
        <v>0</v>
      </c>
      <c r="P140" s="776">
        <f t="shared" si="34"/>
        <v>0</v>
      </c>
      <c r="Q140" s="776">
        <f t="shared" si="35"/>
        <v>0</v>
      </c>
      <c r="R140" s="1178" t="s">
        <v>853</v>
      </c>
      <c r="S140" s="1178"/>
    </row>
    <row r="141" spans="1:19" ht="20.25" customHeight="1">
      <c r="A141" s="1455" t="s">
        <v>68</v>
      </c>
      <c r="B141" s="1456"/>
      <c r="C141" s="749">
        <v>0</v>
      </c>
      <c r="D141" s="749">
        <v>0</v>
      </c>
      <c r="E141" s="749">
        <v>0</v>
      </c>
      <c r="F141" s="749">
        <v>0</v>
      </c>
      <c r="G141" s="749">
        <v>0</v>
      </c>
      <c r="H141" s="749">
        <v>0</v>
      </c>
      <c r="I141" s="749">
        <v>0</v>
      </c>
      <c r="J141" s="749">
        <v>0</v>
      </c>
      <c r="K141" s="749">
        <v>0</v>
      </c>
      <c r="L141" s="749">
        <v>0</v>
      </c>
      <c r="M141" s="749">
        <v>0</v>
      </c>
      <c r="N141" s="749">
        <v>0</v>
      </c>
      <c r="O141" s="776">
        <f t="shared" si="33"/>
        <v>0</v>
      </c>
      <c r="P141" s="776">
        <f t="shared" si="34"/>
        <v>0</v>
      </c>
      <c r="Q141" s="776">
        <f t="shared" si="35"/>
        <v>0</v>
      </c>
      <c r="R141" s="1178" t="s">
        <v>287</v>
      </c>
      <c r="S141" s="1178"/>
    </row>
    <row r="142" spans="1:19" ht="20.25" customHeight="1">
      <c r="A142" s="1455" t="s">
        <v>69</v>
      </c>
      <c r="B142" s="1456"/>
      <c r="C142" s="749">
        <v>0</v>
      </c>
      <c r="D142" s="749">
        <v>0</v>
      </c>
      <c r="E142" s="749">
        <v>0</v>
      </c>
      <c r="F142" s="749">
        <v>0</v>
      </c>
      <c r="G142" s="749">
        <v>0</v>
      </c>
      <c r="H142" s="749">
        <v>0</v>
      </c>
      <c r="I142" s="749">
        <v>0</v>
      </c>
      <c r="J142" s="749">
        <v>0</v>
      </c>
      <c r="K142" s="749">
        <v>0</v>
      </c>
      <c r="L142" s="749">
        <v>0</v>
      </c>
      <c r="M142" s="749">
        <v>0</v>
      </c>
      <c r="N142" s="749">
        <v>0</v>
      </c>
      <c r="O142" s="776">
        <f t="shared" si="33"/>
        <v>0</v>
      </c>
      <c r="P142" s="776">
        <f t="shared" si="34"/>
        <v>0</v>
      </c>
      <c r="Q142" s="776">
        <f t="shared" si="35"/>
        <v>0</v>
      </c>
      <c r="R142" s="1178" t="s">
        <v>182</v>
      </c>
      <c r="S142" s="1178"/>
    </row>
    <row r="143" spans="1:19" ht="20.25" customHeight="1">
      <c r="A143" s="1455" t="s">
        <v>70</v>
      </c>
      <c r="B143" s="1456"/>
      <c r="C143" s="749">
        <v>0</v>
      </c>
      <c r="D143" s="749">
        <v>1</v>
      </c>
      <c r="E143" s="749">
        <v>0</v>
      </c>
      <c r="F143" s="749">
        <v>1</v>
      </c>
      <c r="G143" s="749">
        <v>3</v>
      </c>
      <c r="H143" s="749">
        <v>2</v>
      </c>
      <c r="I143" s="749">
        <v>24</v>
      </c>
      <c r="J143" s="749">
        <v>5</v>
      </c>
      <c r="K143" s="749">
        <v>69</v>
      </c>
      <c r="L143" s="749">
        <v>4</v>
      </c>
      <c r="M143" s="749">
        <v>59</v>
      </c>
      <c r="N143" s="749">
        <v>4</v>
      </c>
      <c r="O143" s="776">
        <f t="shared" si="33"/>
        <v>155</v>
      </c>
      <c r="P143" s="776">
        <f t="shared" si="34"/>
        <v>17</v>
      </c>
      <c r="Q143" s="776">
        <f t="shared" si="35"/>
        <v>172</v>
      </c>
      <c r="R143" s="1178" t="s">
        <v>183</v>
      </c>
      <c r="S143" s="1178"/>
    </row>
    <row r="144" spans="1:19" ht="20.25" customHeight="1">
      <c r="A144" s="1455" t="s">
        <v>71</v>
      </c>
      <c r="B144" s="1456"/>
      <c r="C144" s="749">
        <v>0</v>
      </c>
      <c r="D144" s="749">
        <v>0</v>
      </c>
      <c r="E144" s="749">
        <v>0</v>
      </c>
      <c r="F144" s="749">
        <v>0</v>
      </c>
      <c r="G144" s="749">
        <v>0</v>
      </c>
      <c r="H144" s="749">
        <v>0</v>
      </c>
      <c r="I144" s="749">
        <v>0</v>
      </c>
      <c r="J144" s="749">
        <v>0</v>
      </c>
      <c r="K144" s="749">
        <v>0</v>
      </c>
      <c r="L144" s="749">
        <v>0</v>
      </c>
      <c r="M144" s="749">
        <v>0</v>
      </c>
      <c r="N144" s="749">
        <v>0</v>
      </c>
      <c r="O144" s="776">
        <f t="shared" si="33"/>
        <v>0</v>
      </c>
      <c r="P144" s="776">
        <f t="shared" si="34"/>
        <v>0</v>
      </c>
      <c r="Q144" s="776">
        <f t="shared" si="35"/>
        <v>0</v>
      </c>
      <c r="R144" s="1178" t="s">
        <v>671</v>
      </c>
      <c r="S144" s="1178"/>
    </row>
    <row r="145" spans="1:19" ht="20.25" customHeight="1" thickBot="1">
      <c r="A145" s="1435" t="s">
        <v>72</v>
      </c>
      <c r="B145" s="1435"/>
      <c r="C145" s="750">
        <v>0</v>
      </c>
      <c r="D145" s="750">
        <v>0</v>
      </c>
      <c r="E145" s="750">
        <v>4</v>
      </c>
      <c r="F145" s="750">
        <v>0</v>
      </c>
      <c r="G145" s="750">
        <v>10</v>
      </c>
      <c r="H145" s="750">
        <v>0</v>
      </c>
      <c r="I145" s="750">
        <v>15</v>
      </c>
      <c r="J145" s="750">
        <v>15</v>
      </c>
      <c r="K145" s="750">
        <v>62</v>
      </c>
      <c r="L145" s="750">
        <v>15</v>
      </c>
      <c r="M145" s="750">
        <v>76</v>
      </c>
      <c r="N145" s="750">
        <v>5</v>
      </c>
      <c r="O145" s="756">
        <f t="shared" si="33"/>
        <v>167</v>
      </c>
      <c r="P145" s="756">
        <f t="shared" si="34"/>
        <v>35</v>
      </c>
      <c r="Q145" s="756">
        <f t="shared" si="35"/>
        <v>202</v>
      </c>
      <c r="R145" s="1258" t="s">
        <v>282</v>
      </c>
      <c r="S145" s="1258"/>
    </row>
    <row r="146" spans="1:19" ht="20.25" customHeight="1" thickBot="1">
      <c r="A146" s="1436" t="s">
        <v>32</v>
      </c>
      <c r="B146" s="1436"/>
      <c r="C146" s="748">
        <f>SUM(C126:C145)</f>
        <v>3</v>
      </c>
      <c r="D146" s="748">
        <f t="shared" ref="D146:Q146" si="36">SUM(D126:D145)</f>
        <v>1</v>
      </c>
      <c r="E146" s="748">
        <f t="shared" si="36"/>
        <v>10</v>
      </c>
      <c r="F146" s="748">
        <f t="shared" si="36"/>
        <v>2</v>
      </c>
      <c r="G146" s="748">
        <f t="shared" si="36"/>
        <v>61</v>
      </c>
      <c r="H146" s="748">
        <f t="shared" si="36"/>
        <v>23</v>
      </c>
      <c r="I146" s="748">
        <f t="shared" si="36"/>
        <v>260</v>
      </c>
      <c r="J146" s="748">
        <f t="shared" si="36"/>
        <v>71</v>
      </c>
      <c r="K146" s="748">
        <f t="shared" si="36"/>
        <v>736</v>
      </c>
      <c r="L146" s="748">
        <f t="shared" si="36"/>
        <v>84</v>
      </c>
      <c r="M146" s="748">
        <f t="shared" si="36"/>
        <v>1646</v>
      </c>
      <c r="N146" s="748">
        <f t="shared" si="36"/>
        <v>170</v>
      </c>
      <c r="O146" s="748">
        <f t="shared" si="36"/>
        <v>2716</v>
      </c>
      <c r="P146" s="748">
        <f t="shared" si="36"/>
        <v>351</v>
      </c>
      <c r="Q146" s="748">
        <f t="shared" si="36"/>
        <v>3067</v>
      </c>
      <c r="R146" s="1360" t="s">
        <v>169</v>
      </c>
      <c r="S146" s="1360"/>
    </row>
    <row r="147" spans="1:19" ht="15.75" thickTop="1">
      <c r="C147" s="344"/>
      <c r="D147" s="344"/>
      <c r="E147" s="344"/>
      <c r="F147" s="344"/>
      <c r="G147" s="344"/>
      <c r="H147" s="344"/>
      <c r="I147" s="344"/>
      <c r="J147" s="344"/>
      <c r="K147" s="344"/>
      <c r="L147" s="344"/>
      <c r="M147" s="344"/>
      <c r="N147" s="344"/>
      <c r="O147" s="344"/>
      <c r="P147" s="344"/>
      <c r="Q147" s="344"/>
    </row>
    <row r="148" spans="1:19">
      <c r="C148" s="344"/>
      <c r="D148" s="344"/>
      <c r="E148" s="344"/>
      <c r="F148" s="344"/>
      <c r="G148" s="344"/>
      <c r="H148" s="344"/>
      <c r="I148" s="344"/>
      <c r="J148" s="344"/>
      <c r="K148" s="344"/>
      <c r="L148" s="344"/>
      <c r="M148" s="344"/>
      <c r="N148" s="344"/>
      <c r="O148" s="344"/>
      <c r="P148" s="344"/>
      <c r="Q148" s="344"/>
    </row>
    <row r="149" spans="1:19">
      <c r="C149" s="344"/>
      <c r="D149" s="344"/>
      <c r="E149" s="344"/>
      <c r="F149" s="344"/>
      <c r="G149" s="344"/>
      <c r="H149" s="344"/>
      <c r="I149" s="344"/>
      <c r="J149" s="344"/>
      <c r="K149" s="344"/>
      <c r="L149" s="344"/>
      <c r="M149" s="344"/>
      <c r="N149" s="344"/>
      <c r="O149" s="344"/>
      <c r="P149" s="344"/>
      <c r="Q149" s="344"/>
    </row>
  </sheetData>
  <protectedRanges>
    <protectedRange sqref="H49:J49 H78:J78 H107:J107 H136:J136" name="نطاق1"/>
  </protectedRanges>
  <mergeCells count="262">
    <mergeCell ref="A144:B144"/>
    <mergeCell ref="R144:S144"/>
    <mergeCell ref="A145:B145"/>
    <mergeCell ref="R145:S145"/>
    <mergeCell ref="A146:B146"/>
    <mergeCell ref="A141:B141"/>
    <mergeCell ref="R141:S141"/>
    <mergeCell ref="A142:B142"/>
    <mergeCell ref="R142:S142"/>
    <mergeCell ref="A143:B143"/>
    <mergeCell ref="R143:S143"/>
    <mergeCell ref="R146:S146"/>
    <mergeCell ref="A138:B138"/>
    <mergeCell ref="R138:S138"/>
    <mergeCell ref="A139:B139"/>
    <mergeCell ref="R139:S139"/>
    <mergeCell ref="A140:B140"/>
    <mergeCell ref="R140:S140"/>
    <mergeCell ref="A130:A135"/>
    <mergeCell ref="S130:S135"/>
    <mergeCell ref="A136:B136"/>
    <mergeCell ref="R136:S136"/>
    <mergeCell ref="A137:B137"/>
    <mergeCell ref="R137:S137"/>
    <mergeCell ref="A127:B127"/>
    <mergeCell ref="R127:S127"/>
    <mergeCell ref="A128:B128"/>
    <mergeCell ref="R128:S128"/>
    <mergeCell ref="A129:B129"/>
    <mergeCell ref="R129:S129"/>
    <mergeCell ref="O122:Q122"/>
    <mergeCell ref="C123:D123"/>
    <mergeCell ref="E123:F123"/>
    <mergeCell ref="G123:H123"/>
    <mergeCell ref="I123:J123"/>
    <mergeCell ref="K123:L123"/>
    <mergeCell ref="M123:N123"/>
    <mergeCell ref="O123:Q123"/>
    <mergeCell ref="A120:B125"/>
    <mergeCell ref="C120:Q120"/>
    <mergeCell ref="R120:S125"/>
    <mergeCell ref="C121:Q121"/>
    <mergeCell ref="C122:D122"/>
    <mergeCell ref="E122:F122"/>
    <mergeCell ref="G122:H122"/>
    <mergeCell ref="I122:J122"/>
    <mergeCell ref="K122:L122"/>
    <mergeCell ref="M122:N122"/>
    <mergeCell ref="A115:B115"/>
    <mergeCell ref="R115:S115"/>
    <mergeCell ref="A116:B116"/>
    <mergeCell ref="R116:S116"/>
    <mergeCell ref="Q119:S119"/>
    <mergeCell ref="A112:B112"/>
    <mergeCell ref="R112:S112"/>
    <mergeCell ref="A113:B113"/>
    <mergeCell ref="R113:S113"/>
    <mergeCell ref="A114:B114"/>
    <mergeCell ref="R114:S114"/>
    <mergeCell ref="R117:S117"/>
    <mergeCell ref="A119:C119"/>
    <mergeCell ref="A109:B109"/>
    <mergeCell ref="R109:S109"/>
    <mergeCell ref="A110:B110"/>
    <mergeCell ref="R110:S110"/>
    <mergeCell ref="A111:B111"/>
    <mergeCell ref="R111:S111"/>
    <mergeCell ref="A101:A106"/>
    <mergeCell ref="S101:S106"/>
    <mergeCell ref="A107:B107"/>
    <mergeCell ref="R107:S107"/>
    <mergeCell ref="A108:B108"/>
    <mergeCell ref="R108:S108"/>
    <mergeCell ref="A98:B98"/>
    <mergeCell ref="R98:S98"/>
    <mergeCell ref="A99:B99"/>
    <mergeCell ref="R99:S99"/>
    <mergeCell ref="A100:B100"/>
    <mergeCell ref="R100:S100"/>
    <mergeCell ref="I93:J93"/>
    <mergeCell ref="K93:L93"/>
    <mergeCell ref="M93:N93"/>
    <mergeCell ref="O93:Q93"/>
    <mergeCell ref="C94:D94"/>
    <mergeCell ref="E94:F94"/>
    <mergeCell ref="G94:H94"/>
    <mergeCell ref="I94:J94"/>
    <mergeCell ref="K94:L94"/>
    <mergeCell ref="M94:N94"/>
    <mergeCell ref="R97:S97"/>
    <mergeCell ref="Q90:S90"/>
    <mergeCell ref="A91:B96"/>
    <mergeCell ref="C91:Q91"/>
    <mergeCell ref="R91:S96"/>
    <mergeCell ref="C92:Q92"/>
    <mergeCell ref="C93:D93"/>
    <mergeCell ref="E93:F93"/>
    <mergeCell ref="G93:H93"/>
    <mergeCell ref="O94:Q94"/>
    <mergeCell ref="A90:C90"/>
    <mergeCell ref="A86:B86"/>
    <mergeCell ref="R86:S86"/>
    <mergeCell ref="A87:B87"/>
    <mergeCell ref="R87:S87"/>
    <mergeCell ref="A88:B88"/>
    <mergeCell ref="A83:B83"/>
    <mergeCell ref="R83:S83"/>
    <mergeCell ref="A84:B84"/>
    <mergeCell ref="R84:S84"/>
    <mergeCell ref="A85:B85"/>
    <mergeCell ref="R85:S85"/>
    <mergeCell ref="R88:S88"/>
    <mergeCell ref="A80:B80"/>
    <mergeCell ref="R80:S80"/>
    <mergeCell ref="A81:B81"/>
    <mergeCell ref="R81:S81"/>
    <mergeCell ref="A82:B82"/>
    <mergeCell ref="R82:S82"/>
    <mergeCell ref="A72:A77"/>
    <mergeCell ref="S72:S77"/>
    <mergeCell ref="A78:B78"/>
    <mergeCell ref="R78:S78"/>
    <mergeCell ref="A79:B79"/>
    <mergeCell ref="R79:S79"/>
    <mergeCell ref="A69:B69"/>
    <mergeCell ref="R69:S69"/>
    <mergeCell ref="A70:B70"/>
    <mergeCell ref="R70:S70"/>
    <mergeCell ref="A71:B71"/>
    <mergeCell ref="R71:S71"/>
    <mergeCell ref="I64:J64"/>
    <mergeCell ref="K64:L64"/>
    <mergeCell ref="M64:N64"/>
    <mergeCell ref="O64:Q64"/>
    <mergeCell ref="C65:D65"/>
    <mergeCell ref="E65:F65"/>
    <mergeCell ref="G65:H65"/>
    <mergeCell ref="I65:J65"/>
    <mergeCell ref="K65:L65"/>
    <mergeCell ref="M65:N65"/>
    <mergeCell ref="R68:S68"/>
    <mergeCell ref="Q61:S61"/>
    <mergeCell ref="A62:B67"/>
    <mergeCell ref="C62:Q62"/>
    <mergeCell ref="R62:S67"/>
    <mergeCell ref="C63:Q63"/>
    <mergeCell ref="C64:D64"/>
    <mergeCell ref="E64:F64"/>
    <mergeCell ref="G64:H64"/>
    <mergeCell ref="O65:Q65"/>
    <mergeCell ref="A61:C61"/>
    <mergeCell ref="A57:B57"/>
    <mergeCell ref="R57:S57"/>
    <mergeCell ref="A58:B58"/>
    <mergeCell ref="R58:S58"/>
    <mergeCell ref="A59:B59"/>
    <mergeCell ref="A54:B54"/>
    <mergeCell ref="R54:S54"/>
    <mergeCell ref="A55:B55"/>
    <mergeCell ref="R55:S55"/>
    <mergeCell ref="A56:B56"/>
    <mergeCell ref="R56:S56"/>
    <mergeCell ref="R59:S59"/>
    <mergeCell ref="A51:B51"/>
    <mergeCell ref="R51:S51"/>
    <mergeCell ref="A52:B52"/>
    <mergeCell ref="R52:S52"/>
    <mergeCell ref="A53:B53"/>
    <mergeCell ref="R53:S53"/>
    <mergeCell ref="A43:A48"/>
    <mergeCell ref="S43:S48"/>
    <mergeCell ref="A49:B49"/>
    <mergeCell ref="R49:S49"/>
    <mergeCell ref="A50:B50"/>
    <mergeCell ref="R50:S50"/>
    <mergeCell ref="A40:B40"/>
    <mergeCell ref="R40:S40"/>
    <mergeCell ref="A41:B41"/>
    <mergeCell ref="R41:S41"/>
    <mergeCell ref="A42:B42"/>
    <mergeCell ref="R42:S42"/>
    <mergeCell ref="C36:D36"/>
    <mergeCell ref="E36:F36"/>
    <mergeCell ref="G36:H36"/>
    <mergeCell ref="I36:J36"/>
    <mergeCell ref="K36:L36"/>
    <mergeCell ref="M36:N36"/>
    <mergeCell ref="R39:S39"/>
    <mergeCell ref="E35:F35"/>
    <mergeCell ref="G35:H35"/>
    <mergeCell ref="I35:J35"/>
    <mergeCell ref="K35:L35"/>
    <mergeCell ref="M35:N35"/>
    <mergeCell ref="O35:Q35"/>
    <mergeCell ref="A29:B29"/>
    <mergeCell ref="R29:S29"/>
    <mergeCell ref="A30:B30"/>
    <mergeCell ref="Q32:S32"/>
    <mergeCell ref="A33:B38"/>
    <mergeCell ref="C33:Q33"/>
    <mergeCell ref="R33:S38"/>
    <mergeCell ref="C34:Q34"/>
    <mergeCell ref="C35:D35"/>
    <mergeCell ref="O36:Q36"/>
    <mergeCell ref="A32:C32"/>
    <mergeCell ref="R30:S30"/>
    <mergeCell ref="R25:S25"/>
    <mergeCell ref="A26:B26"/>
    <mergeCell ref="R26:S26"/>
    <mergeCell ref="A27:B27"/>
    <mergeCell ref="R27:S27"/>
    <mergeCell ref="A28:B28"/>
    <mergeCell ref="R28:S28"/>
    <mergeCell ref="A21:B21"/>
    <mergeCell ref="R21:S21"/>
    <mergeCell ref="A25:B25"/>
    <mergeCell ref="R10:S10"/>
    <mergeCell ref="A22:B22"/>
    <mergeCell ref="R22:S22"/>
    <mergeCell ref="A23:B23"/>
    <mergeCell ref="R23:S23"/>
    <mergeCell ref="A24:B24"/>
    <mergeCell ref="R24:S24"/>
    <mergeCell ref="A13:B13"/>
    <mergeCell ref="R13:S13"/>
    <mergeCell ref="A14:A19"/>
    <mergeCell ref="S14:S19"/>
    <mergeCell ref="A20:B20"/>
    <mergeCell ref="R20:S20"/>
    <mergeCell ref="I6:J6"/>
    <mergeCell ref="K6:L6"/>
    <mergeCell ref="M6:N6"/>
    <mergeCell ref="O6:Q6"/>
    <mergeCell ref="C7:D7"/>
    <mergeCell ref="E7:F7"/>
    <mergeCell ref="G7:H7"/>
    <mergeCell ref="I7:J7"/>
    <mergeCell ref="K7:L7"/>
    <mergeCell ref="A2:S2"/>
    <mergeCell ref="A1:S1"/>
    <mergeCell ref="C5:Q5"/>
    <mergeCell ref="A97:B97"/>
    <mergeCell ref="A68:B68"/>
    <mergeCell ref="A39:B39"/>
    <mergeCell ref="A10:B10"/>
    <mergeCell ref="A117:B117"/>
    <mergeCell ref="A126:B126"/>
    <mergeCell ref="R126:S126"/>
    <mergeCell ref="A3:B3"/>
    <mergeCell ref="R3:S3"/>
    <mergeCell ref="A4:B9"/>
    <mergeCell ref="C4:Q4"/>
    <mergeCell ref="R4:S9"/>
    <mergeCell ref="C6:D6"/>
    <mergeCell ref="E6:F6"/>
    <mergeCell ref="M7:N7"/>
    <mergeCell ref="O7:Q7"/>
    <mergeCell ref="A11:B11"/>
    <mergeCell ref="R11:S11"/>
    <mergeCell ref="A12:B12"/>
    <mergeCell ref="R12:S12"/>
    <mergeCell ref="G6:H6"/>
  </mergeCells>
  <printOptions horizontalCentered="1"/>
  <pageMargins left="0.5" right="0.5" top="1" bottom="0.75" header="1" footer="0.75"/>
  <pageSetup paperSize="9" scale="80" firstPageNumber="75" orientation="landscape" useFirstPageNumber="1"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3:AB22"/>
  <sheetViews>
    <sheetView rightToLeft="1" view="pageBreakPreview" zoomScale="60" zoomScaleNormal="100" workbookViewId="0">
      <selection activeCell="O4" sqref="O4:Q4"/>
    </sheetView>
  </sheetViews>
  <sheetFormatPr defaultRowHeight="12.75"/>
  <cols>
    <col min="1" max="4" width="16.42578125" customWidth="1"/>
    <col min="5" max="5" width="13.5703125" customWidth="1"/>
    <col min="6" max="6" width="0.7109375" customWidth="1"/>
    <col min="7" max="9" width="4.7109375" hidden="1" customWidth="1"/>
  </cols>
  <sheetData>
    <row r="3" spans="1:9" ht="33.75" customHeight="1"/>
    <row r="4" spans="1:9" ht="46.5" customHeight="1"/>
    <row r="5" spans="1:9" ht="27.75" customHeight="1"/>
    <row r="6" spans="1:9" ht="11.25" customHeight="1"/>
    <row r="7" spans="1:9" ht="24.75" customHeight="1"/>
    <row r="10" spans="1:9" ht="31.5" customHeight="1"/>
    <row r="12" spans="1:9" ht="12.75" customHeight="1">
      <c r="A12" s="1102" t="s">
        <v>1002</v>
      </c>
      <c r="B12" s="1102"/>
      <c r="C12" s="1102"/>
      <c r="D12" s="1102"/>
      <c r="E12" s="1102"/>
      <c r="F12" s="1102"/>
      <c r="G12" s="1102"/>
      <c r="H12" s="1102"/>
      <c r="I12" s="1102"/>
    </row>
    <row r="13" spans="1:9" ht="12.75" customHeight="1">
      <c r="A13" s="1102"/>
      <c r="B13" s="1102"/>
      <c r="C13" s="1102"/>
      <c r="D13" s="1102"/>
      <c r="E13" s="1102"/>
      <c r="F13" s="1102"/>
      <c r="G13" s="1102"/>
      <c r="H13" s="1102"/>
      <c r="I13" s="1102"/>
    </row>
    <row r="14" spans="1:9" ht="12.75" customHeight="1">
      <c r="A14" s="1102"/>
      <c r="B14" s="1102"/>
      <c r="C14" s="1102"/>
      <c r="D14" s="1102"/>
      <c r="E14" s="1102"/>
      <c r="F14" s="1102"/>
      <c r="G14" s="1102"/>
      <c r="H14" s="1102"/>
      <c r="I14" s="1102"/>
    </row>
    <row r="15" spans="1:9" ht="27.75" customHeight="1">
      <c r="A15" s="1102"/>
      <c r="B15" s="1102"/>
      <c r="C15" s="1102"/>
      <c r="D15" s="1102"/>
      <c r="E15" s="1102"/>
      <c r="F15" s="1102"/>
      <c r="G15" s="1102"/>
      <c r="H15" s="1102"/>
      <c r="I15" s="1102"/>
    </row>
    <row r="16" spans="1:9" ht="12.75" customHeight="1">
      <c r="A16" s="1001"/>
      <c r="B16" s="1001"/>
      <c r="C16" s="1001"/>
      <c r="D16" s="1001"/>
      <c r="E16" s="1001"/>
      <c r="F16" s="1001"/>
      <c r="G16" s="1001"/>
      <c r="H16" s="1001"/>
    </row>
    <row r="17" spans="1:28" ht="12.75" customHeight="1">
      <c r="A17" s="1001"/>
      <c r="B17" s="1001"/>
      <c r="C17" s="1001"/>
      <c r="D17" s="1001"/>
      <c r="E17" s="1001"/>
      <c r="F17" s="1001"/>
      <c r="G17" s="1001"/>
      <c r="H17" s="1001"/>
    </row>
    <row r="18" spans="1:28" ht="65.25" customHeight="1">
      <c r="A18" s="1103" t="s">
        <v>1066</v>
      </c>
      <c r="B18" s="1103"/>
      <c r="C18" s="1103"/>
      <c r="D18" s="1103"/>
      <c r="E18" s="1103"/>
      <c r="F18" s="1103"/>
      <c r="G18" s="1103"/>
      <c r="H18" s="1103"/>
      <c r="AB18" s="833"/>
    </row>
    <row r="19" spans="1:28">
      <c r="A19" s="1103"/>
      <c r="B19" s="1103"/>
      <c r="C19" s="1103"/>
      <c r="D19" s="1103"/>
      <c r="E19" s="1103"/>
      <c r="F19" s="1103"/>
      <c r="G19" s="1103"/>
      <c r="H19" s="1103"/>
    </row>
    <row r="20" spans="1:28">
      <c r="A20" s="1103"/>
      <c r="B20" s="1103"/>
      <c r="C20" s="1103"/>
      <c r="D20" s="1103"/>
      <c r="E20" s="1103"/>
      <c r="F20" s="1103"/>
      <c r="G20" s="1103"/>
      <c r="H20" s="1103"/>
    </row>
    <row r="22" spans="1:28" ht="60">
      <c r="A22" s="1103"/>
      <c r="B22" s="1103"/>
      <c r="C22" s="1103"/>
      <c r="D22" s="1103"/>
      <c r="E22" s="1103"/>
      <c r="F22" s="1103"/>
      <c r="G22" s="1103"/>
      <c r="H22" s="1103"/>
    </row>
  </sheetData>
  <mergeCells count="3">
    <mergeCell ref="A12:I15"/>
    <mergeCell ref="A22:H22"/>
    <mergeCell ref="A18:H20"/>
  </mergeCells>
  <printOptions horizontalCentered="1"/>
  <pageMargins left="0.78740157480314965" right="0.78740157480314965" top="0.78740157480314965" bottom="0.78740157480314965" header="0.78740157480314965" footer="0.78740157480314965"/>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tabColor theme="3" tint="0.39997558519241921"/>
  </sheetPr>
  <dimension ref="A1:AE95"/>
  <sheetViews>
    <sheetView rightToLeft="1" view="pageBreakPreview" zoomScale="75" zoomScaleNormal="75" zoomScaleSheetLayoutView="75" workbookViewId="0">
      <selection activeCell="M4" sqref="M4:R4"/>
    </sheetView>
  </sheetViews>
  <sheetFormatPr defaultRowHeight="15"/>
  <cols>
    <col min="1" max="1" width="3.7109375" style="111" customWidth="1"/>
    <col min="2" max="2" width="10" style="111" customWidth="1"/>
    <col min="3" max="3" width="5.140625" style="111" customWidth="1"/>
    <col min="4" max="4" width="4.42578125" style="111" customWidth="1"/>
    <col min="5" max="5" width="7.28515625" style="111" customWidth="1"/>
    <col min="6" max="6" width="6.85546875" style="111" customWidth="1"/>
    <col min="7" max="7" width="8.5703125" style="111" customWidth="1"/>
    <col min="8" max="8" width="7.7109375" style="111" customWidth="1"/>
    <col min="9" max="9" width="8.5703125" style="111" customWidth="1"/>
    <col min="10" max="10" width="8.85546875" style="111" customWidth="1"/>
    <col min="11" max="11" width="9.85546875" style="111" customWidth="1"/>
    <col min="12" max="12" width="9" style="111" customWidth="1"/>
    <col min="13" max="13" width="6.42578125" style="111" customWidth="1"/>
    <col min="14" max="14" width="8.5703125" style="111" customWidth="1"/>
    <col min="15" max="15" width="9.42578125" style="111" customWidth="1"/>
    <col min="16" max="16" width="8.140625" style="111" customWidth="1"/>
    <col min="17" max="17" width="6.7109375" style="111" customWidth="1"/>
    <col min="18" max="18" width="6.42578125" style="111" customWidth="1"/>
    <col min="19" max="19" width="7.5703125" style="111" customWidth="1"/>
    <col min="20" max="20" width="5" style="111" customWidth="1"/>
    <col min="21" max="21" width="11.42578125" style="111" customWidth="1"/>
    <col min="22" max="22" width="5.7109375" style="111" customWidth="1"/>
    <col min="23" max="23" width="7" style="111" customWidth="1"/>
    <col min="24" max="24" width="12.42578125" style="111" customWidth="1"/>
    <col min="25" max="25" width="3.42578125" style="111" customWidth="1"/>
    <col min="26" max="16384" width="9.140625" style="111"/>
  </cols>
  <sheetData>
    <row r="1" spans="1:31" ht="27" customHeight="1">
      <c r="A1" s="1152" t="s">
        <v>1345</v>
      </c>
      <c r="B1" s="1152"/>
      <c r="C1" s="1152"/>
      <c r="D1" s="1152"/>
      <c r="E1" s="1152"/>
      <c r="F1" s="1152"/>
      <c r="G1" s="1152"/>
      <c r="H1" s="1152"/>
      <c r="I1" s="1152"/>
      <c r="J1" s="1152"/>
      <c r="K1" s="1152"/>
      <c r="L1" s="1152"/>
      <c r="M1" s="1152"/>
      <c r="N1" s="1152"/>
      <c r="O1" s="1152"/>
      <c r="P1" s="1152"/>
      <c r="Q1" s="1152"/>
      <c r="R1" s="1152"/>
      <c r="S1" s="1152"/>
      <c r="T1" s="1152"/>
      <c r="U1" s="1152"/>
      <c r="V1" s="1152"/>
      <c r="W1" s="1152"/>
      <c r="X1" s="1152"/>
      <c r="Y1" s="1152"/>
      <c r="Z1" s="239"/>
      <c r="AA1" s="239"/>
      <c r="AB1" s="239"/>
      <c r="AC1" s="239"/>
      <c r="AD1" s="239"/>
      <c r="AE1" s="239"/>
    </row>
    <row r="2" spans="1:31" ht="35.25" customHeight="1">
      <c r="A2" s="1193" t="s">
        <v>793</v>
      </c>
      <c r="B2" s="1193"/>
      <c r="C2" s="1193"/>
      <c r="D2" s="1193"/>
      <c r="E2" s="1193"/>
      <c r="F2" s="1193"/>
      <c r="G2" s="1193"/>
      <c r="H2" s="1193"/>
      <c r="I2" s="1193"/>
      <c r="J2" s="1193"/>
      <c r="K2" s="1193"/>
      <c r="L2" s="1193"/>
      <c r="M2" s="1193"/>
      <c r="N2" s="1193"/>
      <c r="O2" s="1193"/>
      <c r="P2" s="1193"/>
      <c r="Q2" s="1193"/>
      <c r="R2" s="1193"/>
      <c r="S2" s="1193"/>
      <c r="T2" s="1193"/>
      <c r="U2" s="1193"/>
      <c r="V2" s="1193"/>
      <c r="W2" s="1193"/>
      <c r="X2" s="1193"/>
      <c r="Y2" s="1193"/>
      <c r="Z2" s="239"/>
      <c r="AA2" s="239"/>
      <c r="AB2" s="239"/>
      <c r="AC2" s="239"/>
      <c r="AD2" s="239"/>
      <c r="AE2" s="239"/>
    </row>
    <row r="3" spans="1:31" ht="17.25" customHeight="1" thickBot="1">
      <c r="A3" s="1153" t="s">
        <v>785</v>
      </c>
      <c r="B3" s="1153"/>
      <c r="C3" s="1153"/>
      <c r="D3" s="215"/>
      <c r="E3" s="215"/>
      <c r="F3" s="215"/>
      <c r="G3" s="215"/>
      <c r="H3" s="215"/>
      <c r="I3" s="215"/>
      <c r="J3" s="215"/>
      <c r="K3" s="215"/>
      <c r="L3" s="215"/>
      <c r="M3" s="215"/>
      <c r="N3" s="215"/>
      <c r="O3" s="215"/>
      <c r="P3" s="215"/>
      <c r="Q3" s="215"/>
      <c r="R3" s="215"/>
      <c r="S3" s="215"/>
      <c r="T3" s="215"/>
      <c r="U3" s="215"/>
      <c r="V3" s="215"/>
      <c r="W3" s="215"/>
      <c r="X3" s="1154" t="s">
        <v>1067</v>
      </c>
      <c r="Y3" s="1154"/>
      <c r="Z3" s="239"/>
      <c r="AA3" s="239"/>
      <c r="AB3" s="239"/>
      <c r="AC3" s="239"/>
      <c r="AD3" s="239"/>
      <c r="AE3" s="239"/>
    </row>
    <row r="4" spans="1:31" ht="21.75" customHeight="1" thickTop="1">
      <c r="A4" s="1140" t="s">
        <v>40</v>
      </c>
      <c r="B4" s="1140"/>
      <c r="C4" s="1155" t="s">
        <v>107</v>
      </c>
      <c r="D4" s="1155"/>
      <c r="E4" s="1155"/>
      <c r="F4" s="1155"/>
      <c r="G4" s="1155" t="s">
        <v>128</v>
      </c>
      <c r="H4" s="1155"/>
      <c r="I4" s="1155"/>
      <c r="J4" s="1155" t="s">
        <v>108</v>
      </c>
      <c r="K4" s="1155"/>
      <c r="L4" s="1155"/>
      <c r="M4" s="1140" t="s">
        <v>129</v>
      </c>
      <c r="N4" s="1140"/>
      <c r="O4" s="1140"/>
      <c r="P4" s="1140" t="s">
        <v>306</v>
      </c>
      <c r="Q4" s="1140"/>
      <c r="R4" s="1156"/>
      <c r="S4" s="1140" t="s">
        <v>307</v>
      </c>
      <c r="T4" s="1140"/>
      <c r="U4" s="1140"/>
      <c r="V4" s="1140"/>
      <c r="W4" s="1140"/>
      <c r="X4" s="1164" t="s">
        <v>168</v>
      </c>
      <c r="Y4" s="1164"/>
    </row>
    <row r="5" spans="1:31" ht="31.5" customHeight="1">
      <c r="A5" s="1141"/>
      <c r="B5" s="1141"/>
      <c r="C5" s="1167" t="s">
        <v>303</v>
      </c>
      <c r="D5" s="1167"/>
      <c r="E5" s="1167"/>
      <c r="F5" s="1167"/>
      <c r="G5" s="1167" t="s">
        <v>852</v>
      </c>
      <c r="H5" s="1167"/>
      <c r="I5" s="1167"/>
      <c r="J5" s="1167" t="s">
        <v>309</v>
      </c>
      <c r="K5" s="1167"/>
      <c r="L5" s="1167"/>
      <c r="M5" s="1168" t="s">
        <v>310</v>
      </c>
      <c r="N5" s="1168"/>
      <c r="O5" s="1168"/>
      <c r="P5" s="1168" t="s">
        <v>311</v>
      </c>
      <c r="Q5" s="1168"/>
      <c r="R5" s="1169"/>
      <c r="S5" s="1165" t="s">
        <v>312</v>
      </c>
      <c r="T5" s="1165"/>
      <c r="U5" s="1165"/>
      <c r="V5" s="1165"/>
      <c r="W5" s="1165"/>
      <c r="X5" s="1165"/>
      <c r="Y5" s="1165"/>
    </row>
    <row r="6" spans="1:31" s="239" customFormat="1" ht="20.25" customHeight="1">
      <c r="A6" s="1141"/>
      <c r="B6" s="1141"/>
      <c r="C6" s="211" t="s">
        <v>127</v>
      </c>
      <c r="D6" s="213" t="s">
        <v>34</v>
      </c>
      <c r="E6" s="213" t="s">
        <v>109</v>
      </c>
      <c r="F6" s="213" t="s">
        <v>35</v>
      </c>
      <c r="G6" s="211" t="s">
        <v>127</v>
      </c>
      <c r="H6" s="213" t="s">
        <v>34</v>
      </c>
      <c r="I6" s="213" t="s">
        <v>35</v>
      </c>
      <c r="J6" s="211" t="s">
        <v>127</v>
      </c>
      <c r="K6" s="213" t="s">
        <v>34</v>
      </c>
      <c r="L6" s="213" t="s">
        <v>35</v>
      </c>
      <c r="M6" s="211" t="s">
        <v>102</v>
      </c>
      <c r="N6" s="213" t="s">
        <v>103</v>
      </c>
      <c r="O6" s="213" t="s">
        <v>35</v>
      </c>
      <c r="P6" s="213" t="s">
        <v>313</v>
      </c>
      <c r="Q6" s="213" t="s">
        <v>314</v>
      </c>
      <c r="R6" s="213" t="s">
        <v>35</v>
      </c>
      <c r="S6" s="291" t="s">
        <v>120</v>
      </c>
      <c r="T6" s="291" t="s">
        <v>315</v>
      </c>
      <c r="U6" s="291" t="s">
        <v>316</v>
      </c>
      <c r="V6" s="291" t="s">
        <v>317</v>
      </c>
      <c r="W6" s="213" t="s">
        <v>32</v>
      </c>
      <c r="X6" s="1165"/>
      <c r="Y6" s="1165"/>
    </row>
    <row r="7" spans="1:31" s="239" customFormat="1" ht="57" customHeight="1" thickBot="1">
      <c r="A7" s="1142"/>
      <c r="B7" s="1142"/>
      <c r="C7" s="511" t="s">
        <v>173</v>
      </c>
      <c r="D7" s="511" t="s">
        <v>172</v>
      </c>
      <c r="E7" s="511" t="s">
        <v>208</v>
      </c>
      <c r="F7" s="511" t="s">
        <v>169</v>
      </c>
      <c r="G7" s="511" t="s">
        <v>173</v>
      </c>
      <c r="H7" s="511" t="s">
        <v>172</v>
      </c>
      <c r="I7" s="511" t="s">
        <v>169</v>
      </c>
      <c r="J7" s="511" t="s">
        <v>173</v>
      </c>
      <c r="K7" s="511" t="s">
        <v>172</v>
      </c>
      <c r="L7" s="511" t="s">
        <v>169</v>
      </c>
      <c r="M7" s="511" t="s">
        <v>318</v>
      </c>
      <c r="N7" s="511" t="s">
        <v>319</v>
      </c>
      <c r="O7" s="511" t="s">
        <v>169</v>
      </c>
      <c r="P7" s="516" t="s">
        <v>320</v>
      </c>
      <c r="Q7" s="516" t="s">
        <v>321</v>
      </c>
      <c r="R7" s="516" t="s">
        <v>169</v>
      </c>
      <c r="S7" s="556" t="s">
        <v>322</v>
      </c>
      <c r="T7" s="556" t="s">
        <v>323</v>
      </c>
      <c r="U7" s="512" t="s">
        <v>624</v>
      </c>
      <c r="V7" s="556" t="s">
        <v>325</v>
      </c>
      <c r="W7" s="516" t="s">
        <v>169</v>
      </c>
      <c r="X7" s="1166"/>
      <c r="Y7" s="1166"/>
    </row>
    <row r="8" spans="1:31" s="239" customFormat="1" ht="19.5" customHeight="1">
      <c r="A8" s="1157" t="s">
        <v>52</v>
      </c>
      <c r="B8" s="1157"/>
      <c r="C8" s="837">
        <f>C38+C69</f>
        <v>0</v>
      </c>
      <c r="D8" s="837">
        <f t="shared" ref="D8:W8" si="0">D38+D69</f>
        <v>0</v>
      </c>
      <c r="E8" s="837">
        <f t="shared" si="0"/>
        <v>81</v>
      </c>
      <c r="F8" s="837">
        <f t="shared" si="0"/>
        <v>81</v>
      </c>
      <c r="G8" s="837">
        <f t="shared" si="0"/>
        <v>1568</v>
      </c>
      <c r="H8" s="837">
        <f t="shared" si="0"/>
        <v>1037</v>
      </c>
      <c r="I8" s="837">
        <f t="shared" si="0"/>
        <v>2605</v>
      </c>
      <c r="J8" s="837">
        <f t="shared" si="0"/>
        <v>7800</v>
      </c>
      <c r="K8" s="837">
        <f t="shared" si="0"/>
        <v>4663</v>
      </c>
      <c r="L8" s="837">
        <f t="shared" si="0"/>
        <v>12463</v>
      </c>
      <c r="M8" s="837">
        <f t="shared" si="0"/>
        <v>196</v>
      </c>
      <c r="N8" s="837">
        <f t="shared" si="0"/>
        <v>954</v>
      </c>
      <c r="O8" s="837">
        <f t="shared" si="0"/>
        <v>1150</v>
      </c>
      <c r="P8" s="837">
        <f t="shared" si="0"/>
        <v>81</v>
      </c>
      <c r="Q8" s="837">
        <f t="shared" si="0"/>
        <v>0</v>
      </c>
      <c r="R8" s="837">
        <f t="shared" si="0"/>
        <v>81</v>
      </c>
      <c r="S8" s="837">
        <f t="shared" si="0"/>
        <v>81</v>
      </c>
      <c r="T8" s="837">
        <f t="shared" si="0"/>
        <v>0</v>
      </c>
      <c r="U8" s="837">
        <f t="shared" si="0"/>
        <v>0</v>
      </c>
      <c r="V8" s="837">
        <f t="shared" si="0"/>
        <v>0</v>
      </c>
      <c r="W8" s="837">
        <f t="shared" si="0"/>
        <v>81</v>
      </c>
      <c r="X8" s="1158" t="s">
        <v>583</v>
      </c>
      <c r="Y8" s="1158"/>
    </row>
    <row r="9" spans="1:31" ht="19.5" customHeight="1">
      <c r="A9" s="439" t="s">
        <v>53</v>
      </c>
      <c r="B9" s="439"/>
      <c r="C9" s="703">
        <f t="shared" ref="C9:W9" si="1">C39+C70</f>
        <v>0</v>
      </c>
      <c r="D9" s="703">
        <f t="shared" si="1"/>
        <v>0</v>
      </c>
      <c r="E9" s="703">
        <f t="shared" si="1"/>
        <v>36</v>
      </c>
      <c r="F9" s="703">
        <f t="shared" si="1"/>
        <v>36</v>
      </c>
      <c r="G9" s="703">
        <f t="shared" si="1"/>
        <v>815</v>
      </c>
      <c r="H9" s="703">
        <f t="shared" si="1"/>
        <v>458</v>
      </c>
      <c r="I9" s="703">
        <f t="shared" si="1"/>
        <v>1273</v>
      </c>
      <c r="J9" s="703">
        <f t="shared" si="1"/>
        <v>3538</v>
      </c>
      <c r="K9" s="703">
        <f t="shared" si="1"/>
        <v>1954</v>
      </c>
      <c r="L9" s="703">
        <f t="shared" si="1"/>
        <v>5492</v>
      </c>
      <c r="M9" s="703">
        <f t="shared" si="1"/>
        <v>120</v>
      </c>
      <c r="N9" s="703">
        <f t="shared" si="1"/>
        <v>279</v>
      </c>
      <c r="O9" s="703">
        <f t="shared" si="1"/>
        <v>399</v>
      </c>
      <c r="P9" s="703">
        <f t="shared" si="1"/>
        <v>35</v>
      </c>
      <c r="Q9" s="703">
        <f t="shared" si="1"/>
        <v>1</v>
      </c>
      <c r="R9" s="703">
        <f t="shared" si="1"/>
        <v>36</v>
      </c>
      <c r="S9" s="703">
        <f t="shared" si="1"/>
        <v>34</v>
      </c>
      <c r="T9" s="703">
        <f t="shared" si="1"/>
        <v>0</v>
      </c>
      <c r="U9" s="703">
        <f t="shared" si="1"/>
        <v>2</v>
      </c>
      <c r="V9" s="703">
        <f t="shared" si="1"/>
        <v>0</v>
      </c>
      <c r="W9" s="703">
        <f t="shared" si="1"/>
        <v>36</v>
      </c>
      <c r="X9" s="1159" t="s">
        <v>284</v>
      </c>
      <c r="Y9" s="1159"/>
      <c r="Z9" s="239"/>
      <c r="AA9" s="239"/>
    </row>
    <row r="10" spans="1:31" ht="19.5" customHeight="1">
      <c r="A10" s="439" t="s">
        <v>54</v>
      </c>
      <c r="B10" s="439"/>
      <c r="C10" s="702">
        <f t="shared" ref="C10:W10" si="2">C40+C71</f>
        <v>1</v>
      </c>
      <c r="D10" s="702">
        <f t="shared" si="2"/>
        <v>0</v>
      </c>
      <c r="E10" s="702">
        <f t="shared" si="2"/>
        <v>63</v>
      </c>
      <c r="F10" s="703">
        <f t="shared" si="2"/>
        <v>64</v>
      </c>
      <c r="G10" s="702">
        <f t="shared" si="2"/>
        <v>1131</v>
      </c>
      <c r="H10" s="702">
        <f t="shared" si="2"/>
        <v>839</v>
      </c>
      <c r="I10" s="702">
        <f t="shared" si="2"/>
        <v>1970</v>
      </c>
      <c r="J10" s="702">
        <f t="shared" si="2"/>
        <v>5131</v>
      </c>
      <c r="K10" s="703">
        <f t="shared" si="2"/>
        <v>3479</v>
      </c>
      <c r="L10" s="702">
        <f t="shared" si="2"/>
        <v>8610</v>
      </c>
      <c r="M10" s="702">
        <f t="shared" si="2"/>
        <v>165</v>
      </c>
      <c r="N10" s="702">
        <f t="shared" si="2"/>
        <v>675</v>
      </c>
      <c r="O10" s="702">
        <f t="shared" si="2"/>
        <v>840</v>
      </c>
      <c r="P10" s="703">
        <f t="shared" si="2"/>
        <v>64</v>
      </c>
      <c r="Q10" s="702">
        <f t="shared" si="2"/>
        <v>0</v>
      </c>
      <c r="R10" s="702">
        <f t="shared" si="2"/>
        <v>64</v>
      </c>
      <c r="S10" s="702">
        <f t="shared" si="2"/>
        <v>63</v>
      </c>
      <c r="T10" s="702">
        <f t="shared" si="2"/>
        <v>1</v>
      </c>
      <c r="U10" s="703">
        <f t="shared" si="2"/>
        <v>0</v>
      </c>
      <c r="V10" s="702">
        <f t="shared" si="2"/>
        <v>0</v>
      </c>
      <c r="W10" s="702">
        <f t="shared" si="2"/>
        <v>64</v>
      </c>
      <c r="X10" s="1159" t="s">
        <v>175</v>
      </c>
      <c r="Y10" s="1159"/>
      <c r="Z10" s="239"/>
      <c r="AA10" s="239"/>
    </row>
    <row r="11" spans="1:31" ht="19.5" customHeight="1">
      <c r="A11" s="439" t="s">
        <v>55</v>
      </c>
      <c r="B11" s="439"/>
      <c r="C11" s="702">
        <f t="shared" ref="C11:W11" si="3">C41+C72</f>
        <v>0</v>
      </c>
      <c r="D11" s="702">
        <f t="shared" si="3"/>
        <v>0</v>
      </c>
      <c r="E11" s="702">
        <f t="shared" si="3"/>
        <v>52</v>
      </c>
      <c r="F11" s="703">
        <f t="shared" si="3"/>
        <v>52</v>
      </c>
      <c r="G11" s="702">
        <f t="shared" si="3"/>
        <v>867</v>
      </c>
      <c r="H11" s="702">
        <f t="shared" si="3"/>
        <v>506</v>
      </c>
      <c r="I11" s="702">
        <f t="shared" si="3"/>
        <v>1373</v>
      </c>
      <c r="J11" s="702">
        <f t="shared" si="3"/>
        <v>4564</v>
      </c>
      <c r="K11" s="703">
        <f t="shared" si="3"/>
        <v>2325</v>
      </c>
      <c r="L11" s="702">
        <f t="shared" si="3"/>
        <v>6889</v>
      </c>
      <c r="M11" s="702">
        <f t="shared" si="3"/>
        <v>77</v>
      </c>
      <c r="N11" s="702">
        <f t="shared" si="3"/>
        <v>529</v>
      </c>
      <c r="O11" s="702">
        <f t="shared" si="3"/>
        <v>606</v>
      </c>
      <c r="P11" s="703">
        <f t="shared" si="3"/>
        <v>52</v>
      </c>
      <c r="Q11" s="702">
        <f t="shared" si="3"/>
        <v>0</v>
      </c>
      <c r="R11" s="702">
        <f t="shared" si="3"/>
        <v>52</v>
      </c>
      <c r="S11" s="702">
        <f t="shared" si="3"/>
        <v>51</v>
      </c>
      <c r="T11" s="702">
        <f t="shared" si="3"/>
        <v>0</v>
      </c>
      <c r="U11" s="703">
        <f t="shared" si="3"/>
        <v>1</v>
      </c>
      <c r="V11" s="702">
        <f t="shared" si="3"/>
        <v>0</v>
      </c>
      <c r="W11" s="702">
        <f t="shared" si="3"/>
        <v>52</v>
      </c>
      <c r="X11" s="1159" t="s">
        <v>176</v>
      </c>
      <c r="Y11" s="1159"/>
      <c r="Z11" s="239"/>
      <c r="AA11" s="239"/>
    </row>
    <row r="12" spans="1:31" ht="19.5" customHeight="1">
      <c r="A12" s="1160" t="s">
        <v>326</v>
      </c>
      <c r="B12" s="442" t="s">
        <v>270</v>
      </c>
      <c r="C12" s="702">
        <f t="shared" ref="C12:W12" si="4">C42+C73</f>
        <v>7</v>
      </c>
      <c r="D12" s="702">
        <f t="shared" si="4"/>
        <v>4</v>
      </c>
      <c r="E12" s="702">
        <f t="shared" si="4"/>
        <v>73</v>
      </c>
      <c r="F12" s="703">
        <f t="shared" si="4"/>
        <v>84</v>
      </c>
      <c r="G12" s="702">
        <f t="shared" si="4"/>
        <v>2139</v>
      </c>
      <c r="H12" s="702">
        <f t="shared" si="4"/>
        <v>1476</v>
      </c>
      <c r="I12" s="702">
        <f t="shared" si="4"/>
        <v>3615</v>
      </c>
      <c r="J12" s="702">
        <f t="shared" si="4"/>
        <v>10274</v>
      </c>
      <c r="K12" s="703">
        <f t="shared" si="4"/>
        <v>6243</v>
      </c>
      <c r="L12" s="702">
        <f t="shared" si="4"/>
        <v>16517</v>
      </c>
      <c r="M12" s="702">
        <f t="shared" si="4"/>
        <v>93</v>
      </c>
      <c r="N12" s="702">
        <f t="shared" si="4"/>
        <v>1220</v>
      </c>
      <c r="O12" s="702">
        <f t="shared" si="4"/>
        <v>1313</v>
      </c>
      <c r="P12" s="703">
        <f t="shared" si="4"/>
        <v>84</v>
      </c>
      <c r="Q12" s="702">
        <f t="shared" si="4"/>
        <v>0</v>
      </c>
      <c r="R12" s="702">
        <f t="shared" si="4"/>
        <v>84</v>
      </c>
      <c r="S12" s="702">
        <f t="shared" si="4"/>
        <v>84</v>
      </c>
      <c r="T12" s="702">
        <f t="shared" si="4"/>
        <v>0</v>
      </c>
      <c r="U12" s="703">
        <f t="shared" si="4"/>
        <v>0</v>
      </c>
      <c r="V12" s="702">
        <f t="shared" si="4"/>
        <v>0</v>
      </c>
      <c r="W12" s="702">
        <f t="shared" si="4"/>
        <v>84</v>
      </c>
      <c r="X12" s="456" t="s">
        <v>288</v>
      </c>
      <c r="Y12" s="1163" t="s">
        <v>167</v>
      </c>
      <c r="Z12" s="239"/>
      <c r="AA12" s="239"/>
    </row>
    <row r="13" spans="1:31" ht="19.5" customHeight="1">
      <c r="A13" s="1161"/>
      <c r="B13" s="442" t="s">
        <v>271</v>
      </c>
      <c r="C13" s="702">
        <f t="shared" ref="C13:W13" si="5">C43+C74</f>
        <v>8</v>
      </c>
      <c r="D13" s="702">
        <f t="shared" si="5"/>
        <v>4</v>
      </c>
      <c r="E13" s="702">
        <f t="shared" si="5"/>
        <v>203</v>
      </c>
      <c r="F13" s="703">
        <f t="shared" si="5"/>
        <v>215</v>
      </c>
      <c r="G13" s="702">
        <f t="shared" si="5"/>
        <v>5171</v>
      </c>
      <c r="H13" s="702">
        <f t="shared" si="5"/>
        <v>3208</v>
      </c>
      <c r="I13" s="702">
        <f t="shared" si="5"/>
        <v>8379</v>
      </c>
      <c r="J13" s="702">
        <f t="shared" si="5"/>
        <v>24151</v>
      </c>
      <c r="K13" s="703">
        <f t="shared" si="5"/>
        <v>14328</v>
      </c>
      <c r="L13" s="702">
        <f t="shared" si="5"/>
        <v>38479</v>
      </c>
      <c r="M13" s="702">
        <f t="shared" si="5"/>
        <v>253</v>
      </c>
      <c r="N13" s="702">
        <f t="shared" si="5"/>
        <v>2775</v>
      </c>
      <c r="O13" s="702">
        <f t="shared" si="5"/>
        <v>3028</v>
      </c>
      <c r="P13" s="703">
        <f t="shared" si="5"/>
        <v>215</v>
      </c>
      <c r="Q13" s="702">
        <f t="shared" si="5"/>
        <v>0</v>
      </c>
      <c r="R13" s="702">
        <f t="shared" si="5"/>
        <v>215</v>
      </c>
      <c r="S13" s="702">
        <f t="shared" si="5"/>
        <v>215</v>
      </c>
      <c r="T13" s="702">
        <f t="shared" si="5"/>
        <v>0</v>
      </c>
      <c r="U13" s="703">
        <f t="shared" si="5"/>
        <v>0</v>
      </c>
      <c r="V13" s="702">
        <f t="shared" si="5"/>
        <v>0</v>
      </c>
      <c r="W13" s="702">
        <f t="shared" si="5"/>
        <v>215</v>
      </c>
      <c r="X13" s="456" t="s">
        <v>289</v>
      </c>
      <c r="Y13" s="1163"/>
      <c r="Z13" s="239"/>
      <c r="AA13" s="239"/>
    </row>
    <row r="14" spans="1:31" ht="19.5" customHeight="1">
      <c r="A14" s="1161"/>
      <c r="B14" s="442" t="s">
        <v>272</v>
      </c>
      <c r="C14" s="702">
        <f t="shared" ref="C14:W14" si="6">C44+C75</f>
        <v>0</v>
      </c>
      <c r="D14" s="702">
        <f t="shared" si="6"/>
        <v>0</v>
      </c>
      <c r="E14" s="702">
        <f t="shared" si="6"/>
        <v>18</v>
      </c>
      <c r="F14" s="703">
        <f t="shared" si="6"/>
        <v>18</v>
      </c>
      <c r="G14" s="702">
        <f t="shared" si="6"/>
        <v>418</v>
      </c>
      <c r="H14" s="702">
        <f t="shared" si="6"/>
        <v>236</v>
      </c>
      <c r="I14" s="702">
        <f t="shared" si="6"/>
        <v>654</v>
      </c>
      <c r="J14" s="702">
        <f t="shared" si="6"/>
        <v>1905</v>
      </c>
      <c r="K14" s="703">
        <f t="shared" si="6"/>
        <v>854</v>
      </c>
      <c r="L14" s="702">
        <f t="shared" si="6"/>
        <v>2759</v>
      </c>
      <c r="M14" s="702">
        <f t="shared" si="6"/>
        <v>27</v>
      </c>
      <c r="N14" s="702">
        <f t="shared" si="6"/>
        <v>238</v>
      </c>
      <c r="O14" s="702">
        <f t="shared" si="6"/>
        <v>265</v>
      </c>
      <c r="P14" s="703">
        <f t="shared" si="6"/>
        <v>16</v>
      </c>
      <c r="Q14" s="702">
        <f t="shared" si="6"/>
        <v>2</v>
      </c>
      <c r="R14" s="702">
        <f t="shared" si="6"/>
        <v>18</v>
      </c>
      <c r="S14" s="702">
        <f t="shared" si="6"/>
        <v>16</v>
      </c>
      <c r="T14" s="702">
        <f t="shared" si="6"/>
        <v>2</v>
      </c>
      <c r="U14" s="703">
        <f t="shared" si="6"/>
        <v>0</v>
      </c>
      <c r="V14" s="702">
        <f t="shared" si="6"/>
        <v>0</v>
      </c>
      <c r="W14" s="702">
        <f t="shared" si="6"/>
        <v>18</v>
      </c>
      <c r="X14" s="456" t="s">
        <v>290</v>
      </c>
      <c r="Y14" s="1163"/>
      <c r="Z14" s="239"/>
      <c r="AA14" s="239"/>
    </row>
    <row r="15" spans="1:31" ht="19.5" customHeight="1">
      <c r="A15" s="1161"/>
      <c r="B15" s="442" t="s">
        <v>267</v>
      </c>
      <c r="C15" s="702">
        <f t="shared" ref="C15:W15" si="7">C45+C76</f>
        <v>1</v>
      </c>
      <c r="D15" s="702">
        <f t="shared" si="7"/>
        <v>0</v>
      </c>
      <c r="E15" s="702">
        <f t="shared" si="7"/>
        <v>90</v>
      </c>
      <c r="F15" s="703">
        <f t="shared" si="7"/>
        <v>91</v>
      </c>
      <c r="G15" s="702">
        <f t="shared" si="7"/>
        <v>1247</v>
      </c>
      <c r="H15" s="702">
        <f t="shared" si="7"/>
        <v>1036</v>
      </c>
      <c r="I15" s="702">
        <f t="shared" si="7"/>
        <v>2283</v>
      </c>
      <c r="J15" s="702">
        <f t="shared" si="7"/>
        <v>6279</v>
      </c>
      <c r="K15" s="703">
        <f t="shared" si="7"/>
        <v>4901</v>
      </c>
      <c r="L15" s="702">
        <f t="shared" si="7"/>
        <v>11180</v>
      </c>
      <c r="M15" s="702">
        <f t="shared" si="7"/>
        <v>70</v>
      </c>
      <c r="N15" s="702">
        <f t="shared" si="7"/>
        <v>1067</v>
      </c>
      <c r="O15" s="702">
        <f t="shared" si="7"/>
        <v>1137</v>
      </c>
      <c r="P15" s="703">
        <f t="shared" si="7"/>
        <v>91</v>
      </c>
      <c r="Q15" s="702">
        <f t="shared" si="7"/>
        <v>0</v>
      </c>
      <c r="R15" s="702">
        <f t="shared" si="7"/>
        <v>91</v>
      </c>
      <c r="S15" s="702">
        <f t="shared" si="7"/>
        <v>91</v>
      </c>
      <c r="T15" s="702">
        <f t="shared" si="7"/>
        <v>0</v>
      </c>
      <c r="U15" s="703">
        <f t="shared" si="7"/>
        <v>0</v>
      </c>
      <c r="V15" s="702">
        <f t="shared" si="7"/>
        <v>0</v>
      </c>
      <c r="W15" s="702">
        <f t="shared" si="7"/>
        <v>91</v>
      </c>
      <c r="X15" s="456" t="s">
        <v>291</v>
      </c>
      <c r="Y15" s="1163"/>
      <c r="Z15" s="239"/>
      <c r="AA15" s="239"/>
    </row>
    <row r="16" spans="1:31" ht="19.5" customHeight="1">
      <c r="A16" s="1161"/>
      <c r="B16" s="442" t="s">
        <v>268</v>
      </c>
      <c r="C16" s="702">
        <f t="shared" ref="C16:W16" si="8">C46+C77</f>
        <v>2</v>
      </c>
      <c r="D16" s="702">
        <f t="shared" si="8"/>
        <v>3</v>
      </c>
      <c r="E16" s="702">
        <f t="shared" si="8"/>
        <v>85</v>
      </c>
      <c r="F16" s="703">
        <f t="shared" si="8"/>
        <v>90</v>
      </c>
      <c r="G16" s="702">
        <f t="shared" si="8"/>
        <v>2132</v>
      </c>
      <c r="H16" s="702">
        <f t="shared" si="8"/>
        <v>1509</v>
      </c>
      <c r="I16" s="702">
        <f t="shared" si="8"/>
        <v>3641</v>
      </c>
      <c r="J16" s="702">
        <f t="shared" si="8"/>
        <v>9932</v>
      </c>
      <c r="K16" s="703">
        <f t="shared" si="8"/>
        <v>6515</v>
      </c>
      <c r="L16" s="702">
        <f t="shared" si="8"/>
        <v>16447</v>
      </c>
      <c r="M16" s="702">
        <f t="shared" si="8"/>
        <v>71</v>
      </c>
      <c r="N16" s="702">
        <f t="shared" si="8"/>
        <v>1401</v>
      </c>
      <c r="O16" s="702">
        <f t="shared" si="8"/>
        <v>1472</v>
      </c>
      <c r="P16" s="703">
        <f t="shared" si="8"/>
        <v>89</v>
      </c>
      <c r="Q16" s="702">
        <f t="shared" si="8"/>
        <v>1</v>
      </c>
      <c r="R16" s="702">
        <f t="shared" si="8"/>
        <v>90</v>
      </c>
      <c r="S16" s="702">
        <f t="shared" si="8"/>
        <v>88</v>
      </c>
      <c r="T16" s="702">
        <f t="shared" si="8"/>
        <v>2</v>
      </c>
      <c r="U16" s="703">
        <f t="shared" si="8"/>
        <v>0</v>
      </c>
      <c r="V16" s="702">
        <f t="shared" si="8"/>
        <v>0</v>
      </c>
      <c r="W16" s="702">
        <f t="shared" si="8"/>
        <v>90</v>
      </c>
      <c r="X16" s="456" t="s">
        <v>292</v>
      </c>
      <c r="Y16" s="1163"/>
      <c r="Z16" s="239"/>
      <c r="AA16" s="239"/>
    </row>
    <row r="17" spans="1:27" ht="19.5" customHeight="1">
      <c r="A17" s="1162"/>
      <c r="B17" s="442" t="s">
        <v>269</v>
      </c>
      <c r="C17" s="702">
        <f t="shared" ref="C17:W17" si="9">C47+C78</f>
        <v>4</v>
      </c>
      <c r="D17" s="702">
        <f t="shared" si="9"/>
        <v>3</v>
      </c>
      <c r="E17" s="702">
        <f t="shared" si="9"/>
        <v>42</v>
      </c>
      <c r="F17" s="703">
        <f t="shared" si="9"/>
        <v>49</v>
      </c>
      <c r="G17" s="702">
        <f t="shared" si="9"/>
        <v>1292</v>
      </c>
      <c r="H17" s="702">
        <f t="shared" si="9"/>
        <v>916</v>
      </c>
      <c r="I17" s="702">
        <f t="shared" si="9"/>
        <v>2208</v>
      </c>
      <c r="J17" s="702">
        <f t="shared" si="9"/>
        <v>6107</v>
      </c>
      <c r="K17" s="703">
        <f t="shared" si="9"/>
        <v>3965</v>
      </c>
      <c r="L17" s="702">
        <f t="shared" si="9"/>
        <v>10072</v>
      </c>
      <c r="M17" s="702">
        <f t="shared" si="9"/>
        <v>67</v>
      </c>
      <c r="N17" s="702">
        <f t="shared" si="9"/>
        <v>774</v>
      </c>
      <c r="O17" s="702">
        <f t="shared" si="9"/>
        <v>841</v>
      </c>
      <c r="P17" s="703">
        <f t="shared" si="9"/>
        <v>49</v>
      </c>
      <c r="Q17" s="702">
        <f t="shared" si="9"/>
        <v>0</v>
      </c>
      <c r="R17" s="702">
        <f t="shared" si="9"/>
        <v>49</v>
      </c>
      <c r="S17" s="702">
        <f t="shared" si="9"/>
        <v>47</v>
      </c>
      <c r="T17" s="702">
        <f t="shared" si="9"/>
        <v>0</v>
      </c>
      <c r="U17" s="703">
        <f t="shared" si="9"/>
        <v>2</v>
      </c>
      <c r="V17" s="702">
        <f t="shared" si="9"/>
        <v>0</v>
      </c>
      <c r="W17" s="702">
        <f t="shared" si="9"/>
        <v>49</v>
      </c>
      <c r="X17" s="456" t="s">
        <v>293</v>
      </c>
      <c r="Y17" s="1163"/>
      <c r="Z17" s="239"/>
      <c r="AA17" s="239"/>
    </row>
    <row r="18" spans="1:27" ht="19.5" customHeight="1">
      <c r="A18" s="1171" t="s">
        <v>63</v>
      </c>
      <c r="B18" s="1171"/>
      <c r="C18" s="702">
        <f t="shared" ref="C18:W18" si="10">C48+C79</f>
        <v>1</v>
      </c>
      <c r="D18" s="702">
        <f t="shared" si="10"/>
        <v>0</v>
      </c>
      <c r="E18" s="702">
        <f t="shared" si="10"/>
        <v>58</v>
      </c>
      <c r="F18" s="703">
        <f t="shared" si="10"/>
        <v>59</v>
      </c>
      <c r="G18" s="702">
        <f t="shared" si="10"/>
        <v>1192</v>
      </c>
      <c r="H18" s="702">
        <f t="shared" si="10"/>
        <v>792</v>
      </c>
      <c r="I18" s="702">
        <f t="shared" si="10"/>
        <v>1984</v>
      </c>
      <c r="J18" s="702">
        <f t="shared" si="10"/>
        <v>4577</v>
      </c>
      <c r="K18" s="703">
        <f t="shared" si="10"/>
        <v>2096</v>
      </c>
      <c r="L18" s="702">
        <f t="shared" si="10"/>
        <v>6673</v>
      </c>
      <c r="M18" s="702">
        <f t="shared" si="10"/>
        <v>93</v>
      </c>
      <c r="N18" s="702">
        <f t="shared" si="10"/>
        <v>336</v>
      </c>
      <c r="O18" s="702">
        <f t="shared" si="10"/>
        <v>429</v>
      </c>
      <c r="P18" s="703">
        <f t="shared" si="10"/>
        <v>57</v>
      </c>
      <c r="Q18" s="702">
        <f t="shared" si="10"/>
        <v>2</v>
      </c>
      <c r="R18" s="702">
        <f t="shared" si="10"/>
        <v>59</v>
      </c>
      <c r="S18" s="702">
        <f t="shared" si="10"/>
        <v>52</v>
      </c>
      <c r="T18" s="702">
        <f t="shared" si="10"/>
        <v>0</v>
      </c>
      <c r="U18" s="703">
        <f t="shared" si="10"/>
        <v>7</v>
      </c>
      <c r="V18" s="702">
        <f t="shared" si="10"/>
        <v>0</v>
      </c>
      <c r="W18" s="702">
        <f t="shared" si="10"/>
        <v>59</v>
      </c>
      <c r="X18" s="1159" t="s">
        <v>281</v>
      </c>
      <c r="Y18" s="1159"/>
      <c r="Z18" s="239"/>
      <c r="AA18" s="239"/>
    </row>
    <row r="19" spans="1:27" ht="19.5" customHeight="1">
      <c r="A19" s="1170" t="s">
        <v>64</v>
      </c>
      <c r="B19" s="1170"/>
      <c r="C19" s="702">
        <f t="shared" ref="C19:W19" si="11">C49+C80</f>
        <v>5</v>
      </c>
      <c r="D19" s="702">
        <f t="shared" si="11"/>
        <v>4</v>
      </c>
      <c r="E19" s="702">
        <f t="shared" si="11"/>
        <v>60</v>
      </c>
      <c r="F19" s="703">
        <f t="shared" si="11"/>
        <v>69</v>
      </c>
      <c r="G19" s="702">
        <f t="shared" si="11"/>
        <v>2148</v>
      </c>
      <c r="H19" s="702">
        <f t="shared" si="11"/>
        <v>1277</v>
      </c>
      <c r="I19" s="702">
        <f t="shared" si="11"/>
        <v>3425</v>
      </c>
      <c r="J19" s="702">
        <f t="shared" si="11"/>
        <v>10289</v>
      </c>
      <c r="K19" s="703">
        <f t="shared" si="11"/>
        <v>5252</v>
      </c>
      <c r="L19" s="702">
        <f t="shared" si="11"/>
        <v>15541</v>
      </c>
      <c r="M19" s="702">
        <f t="shared" si="11"/>
        <v>155</v>
      </c>
      <c r="N19" s="702">
        <f t="shared" si="11"/>
        <v>1137</v>
      </c>
      <c r="O19" s="702">
        <f t="shared" si="11"/>
        <v>1292</v>
      </c>
      <c r="P19" s="703">
        <f t="shared" si="11"/>
        <v>63</v>
      </c>
      <c r="Q19" s="702">
        <f t="shared" si="11"/>
        <v>6</v>
      </c>
      <c r="R19" s="702">
        <f t="shared" si="11"/>
        <v>69</v>
      </c>
      <c r="S19" s="702">
        <f t="shared" si="11"/>
        <v>61</v>
      </c>
      <c r="T19" s="702">
        <f t="shared" si="11"/>
        <v>0</v>
      </c>
      <c r="U19" s="703">
        <f t="shared" si="11"/>
        <v>8</v>
      </c>
      <c r="V19" s="702">
        <f t="shared" si="11"/>
        <v>0</v>
      </c>
      <c r="W19" s="702">
        <f t="shared" si="11"/>
        <v>69</v>
      </c>
      <c r="X19" s="1159" t="s">
        <v>177</v>
      </c>
      <c r="Y19" s="1159"/>
      <c r="Z19" s="239"/>
      <c r="AA19" s="239"/>
    </row>
    <row r="20" spans="1:27" ht="19.5" customHeight="1">
      <c r="A20" s="1170" t="s">
        <v>65</v>
      </c>
      <c r="B20" s="1170"/>
      <c r="C20" s="702">
        <f t="shared" ref="C20:W20" si="12">C50+C81</f>
        <v>16</v>
      </c>
      <c r="D20" s="702">
        <f t="shared" si="12"/>
        <v>11</v>
      </c>
      <c r="E20" s="702">
        <f t="shared" si="12"/>
        <v>43</v>
      </c>
      <c r="F20" s="703">
        <f t="shared" si="12"/>
        <v>70</v>
      </c>
      <c r="G20" s="702">
        <f t="shared" si="12"/>
        <v>2512</v>
      </c>
      <c r="H20" s="702">
        <f t="shared" si="12"/>
        <v>1504</v>
      </c>
      <c r="I20" s="702">
        <f t="shared" si="12"/>
        <v>4016</v>
      </c>
      <c r="J20" s="702">
        <f t="shared" si="12"/>
        <v>11606</v>
      </c>
      <c r="K20" s="703">
        <f t="shared" si="12"/>
        <v>6677</v>
      </c>
      <c r="L20" s="702">
        <f t="shared" si="12"/>
        <v>18283</v>
      </c>
      <c r="M20" s="702">
        <f t="shared" si="12"/>
        <v>224</v>
      </c>
      <c r="N20" s="702">
        <f t="shared" si="12"/>
        <v>1216</v>
      </c>
      <c r="O20" s="702">
        <f t="shared" si="12"/>
        <v>1440</v>
      </c>
      <c r="P20" s="703">
        <f t="shared" si="12"/>
        <v>69</v>
      </c>
      <c r="Q20" s="702">
        <f t="shared" si="12"/>
        <v>1</v>
      </c>
      <c r="R20" s="702">
        <f t="shared" si="12"/>
        <v>70</v>
      </c>
      <c r="S20" s="702">
        <f t="shared" si="12"/>
        <v>68</v>
      </c>
      <c r="T20" s="702">
        <f t="shared" si="12"/>
        <v>0</v>
      </c>
      <c r="U20" s="703">
        <f t="shared" si="12"/>
        <v>2</v>
      </c>
      <c r="V20" s="702">
        <f t="shared" si="12"/>
        <v>0</v>
      </c>
      <c r="W20" s="702">
        <f t="shared" si="12"/>
        <v>70</v>
      </c>
      <c r="X20" s="1159" t="s">
        <v>178</v>
      </c>
      <c r="Y20" s="1159"/>
      <c r="Z20" s="239"/>
      <c r="AA20" s="239"/>
    </row>
    <row r="21" spans="1:27" ht="19.5" customHeight="1">
      <c r="A21" s="1170" t="s">
        <v>66</v>
      </c>
      <c r="B21" s="1170"/>
      <c r="C21" s="620">
        <f t="shared" ref="C21:W21" si="13">C51+C82</f>
        <v>38</v>
      </c>
      <c r="D21" s="702">
        <f t="shared" si="13"/>
        <v>27</v>
      </c>
      <c r="E21" s="702">
        <f t="shared" si="13"/>
        <v>79</v>
      </c>
      <c r="F21" s="703">
        <f t="shared" si="13"/>
        <v>144</v>
      </c>
      <c r="G21" s="702">
        <f t="shared" si="13"/>
        <v>4113</v>
      </c>
      <c r="H21" s="620">
        <f t="shared" si="13"/>
        <v>2182</v>
      </c>
      <c r="I21" s="702">
        <f t="shared" si="13"/>
        <v>6295</v>
      </c>
      <c r="J21" s="702">
        <f t="shared" si="13"/>
        <v>19631</v>
      </c>
      <c r="K21" s="703">
        <f t="shared" si="13"/>
        <v>9508</v>
      </c>
      <c r="L21" s="702">
        <f t="shared" si="13"/>
        <v>29139</v>
      </c>
      <c r="M21" s="620">
        <f t="shared" si="13"/>
        <v>327</v>
      </c>
      <c r="N21" s="702">
        <f t="shared" si="13"/>
        <v>1929</v>
      </c>
      <c r="O21" s="702">
        <f t="shared" si="13"/>
        <v>2256</v>
      </c>
      <c r="P21" s="703">
        <f t="shared" si="13"/>
        <v>117</v>
      </c>
      <c r="Q21" s="702">
        <f t="shared" si="13"/>
        <v>27</v>
      </c>
      <c r="R21" s="620">
        <f t="shared" si="13"/>
        <v>144</v>
      </c>
      <c r="S21" s="702">
        <f t="shared" si="13"/>
        <v>103</v>
      </c>
      <c r="T21" s="702">
        <f t="shared" si="13"/>
        <v>27</v>
      </c>
      <c r="U21" s="703">
        <f t="shared" si="13"/>
        <v>14</v>
      </c>
      <c r="V21" s="702">
        <f t="shared" si="13"/>
        <v>0</v>
      </c>
      <c r="W21" s="620">
        <f t="shared" si="13"/>
        <v>144</v>
      </c>
      <c r="X21" s="1159" t="s">
        <v>285</v>
      </c>
      <c r="Y21" s="1159"/>
      <c r="Z21" s="239"/>
      <c r="AA21" s="239"/>
    </row>
    <row r="22" spans="1:27" ht="19.5" customHeight="1">
      <c r="A22" s="1170" t="s">
        <v>133</v>
      </c>
      <c r="B22" s="1170"/>
      <c r="C22" s="702">
        <f t="shared" ref="C22:W22" si="14">C52+C83</f>
        <v>5</v>
      </c>
      <c r="D22" s="702">
        <f t="shared" si="14"/>
        <v>3</v>
      </c>
      <c r="E22" s="702">
        <f t="shared" si="14"/>
        <v>48</v>
      </c>
      <c r="F22" s="703">
        <f t="shared" si="14"/>
        <v>56</v>
      </c>
      <c r="G22" s="702">
        <f t="shared" si="14"/>
        <v>1135</v>
      </c>
      <c r="H22" s="702">
        <f t="shared" si="14"/>
        <v>558</v>
      </c>
      <c r="I22" s="702">
        <f t="shared" si="14"/>
        <v>1693</v>
      </c>
      <c r="J22" s="702">
        <f t="shared" si="14"/>
        <v>4863</v>
      </c>
      <c r="K22" s="703">
        <f t="shared" si="14"/>
        <v>2301</v>
      </c>
      <c r="L22" s="702">
        <f t="shared" si="14"/>
        <v>7164</v>
      </c>
      <c r="M22" s="702">
        <f t="shared" si="14"/>
        <v>174</v>
      </c>
      <c r="N22" s="702">
        <f t="shared" si="14"/>
        <v>540</v>
      </c>
      <c r="O22" s="702">
        <f t="shared" si="14"/>
        <v>714</v>
      </c>
      <c r="P22" s="703">
        <f t="shared" si="14"/>
        <v>52</v>
      </c>
      <c r="Q22" s="702">
        <f t="shared" si="14"/>
        <v>4</v>
      </c>
      <c r="R22" s="702">
        <f t="shared" si="14"/>
        <v>56</v>
      </c>
      <c r="S22" s="702">
        <f t="shared" si="14"/>
        <v>50</v>
      </c>
      <c r="T22" s="702">
        <f t="shared" si="14"/>
        <v>0</v>
      </c>
      <c r="U22" s="703">
        <f t="shared" si="14"/>
        <v>6</v>
      </c>
      <c r="V22" s="702">
        <f t="shared" si="14"/>
        <v>0</v>
      </c>
      <c r="W22" s="702">
        <f t="shared" si="14"/>
        <v>56</v>
      </c>
      <c r="X22" s="1178" t="s">
        <v>853</v>
      </c>
      <c r="Y22" s="1178"/>
      <c r="Z22" s="239"/>
      <c r="AA22" s="239"/>
    </row>
    <row r="23" spans="1:27" ht="19.5" customHeight="1">
      <c r="A23" s="1170" t="s">
        <v>68</v>
      </c>
      <c r="B23" s="1170"/>
      <c r="C23" s="702">
        <f t="shared" ref="C23:W23" si="15">C53+C84</f>
        <v>2</v>
      </c>
      <c r="D23" s="702">
        <f t="shared" si="15"/>
        <v>1</v>
      </c>
      <c r="E23" s="702">
        <f t="shared" si="15"/>
        <v>22</v>
      </c>
      <c r="F23" s="703">
        <f t="shared" si="15"/>
        <v>25</v>
      </c>
      <c r="G23" s="702">
        <f t="shared" si="15"/>
        <v>858</v>
      </c>
      <c r="H23" s="702">
        <f t="shared" si="15"/>
        <v>437</v>
      </c>
      <c r="I23" s="702">
        <f t="shared" si="15"/>
        <v>1295</v>
      </c>
      <c r="J23" s="702">
        <f t="shared" si="15"/>
        <v>4511</v>
      </c>
      <c r="K23" s="703">
        <f t="shared" si="15"/>
        <v>2054</v>
      </c>
      <c r="L23" s="702">
        <f t="shared" si="15"/>
        <v>6565</v>
      </c>
      <c r="M23" s="702">
        <f t="shared" si="15"/>
        <v>73</v>
      </c>
      <c r="N23" s="702">
        <f t="shared" si="15"/>
        <v>352</v>
      </c>
      <c r="O23" s="702">
        <f t="shared" si="15"/>
        <v>425</v>
      </c>
      <c r="P23" s="703">
        <f t="shared" si="15"/>
        <v>23</v>
      </c>
      <c r="Q23" s="702">
        <f t="shared" si="15"/>
        <v>2</v>
      </c>
      <c r="R23" s="702">
        <f t="shared" si="15"/>
        <v>25</v>
      </c>
      <c r="S23" s="702">
        <f t="shared" si="15"/>
        <v>25</v>
      </c>
      <c r="T23" s="702">
        <f t="shared" si="15"/>
        <v>0</v>
      </c>
      <c r="U23" s="703">
        <f t="shared" si="15"/>
        <v>0</v>
      </c>
      <c r="V23" s="702">
        <f t="shared" si="15"/>
        <v>0</v>
      </c>
      <c r="W23" s="702">
        <f t="shared" si="15"/>
        <v>25</v>
      </c>
      <c r="X23" s="1178" t="s">
        <v>287</v>
      </c>
      <c r="Y23" s="1178"/>
      <c r="Z23" s="239"/>
      <c r="AA23" s="239"/>
    </row>
    <row r="24" spans="1:27" ht="19.5" customHeight="1">
      <c r="A24" s="1170" t="s">
        <v>69</v>
      </c>
      <c r="B24" s="1170"/>
      <c r="C24" s="702">
        <f t="shared" ref="C24:W24" si="16">C54+C85</f>
        <v>2</v>
      </c>
      <c r="D24" s="702">
        <f t="shared" si="16"/>
        <v>2</v>
      </c>
      <c r="E24" s="702">
        <f t="shared" si="16"/>
        <v>22</v>
      </c>
      <c r="F24" s="703">
        <f t="shared" si="16"/>
        <v>26</v>
      </c>
      <c r="G24" s="702">
        <f t="shared" si="16"/>
        <v>787</v>
      </c>
      <c r="H24" s="702">
        <f t="shared" si="16"/>
        <v>356</v>
      </c>
      <c r="I24" s="702">
        <f t="shared" si="16"/>
        <v>1143</v>
      </c>
      <c r="J24" s="702">
        <f t="shared" si="16"/>
        <v>3061</v>
      </c>
      <c r="K24" s="703">
        <f t="shared" si="16"/>
        <v>1380</v>
      </c>
      <c r="L24" s="702">
        <f t="shared" si="16"/>
        <v>4441</v>
      </c>
      <c r="M24" s="702">
        <f t="shared" si="16"/>
        <v>94</v>
      </c>
      <c r="N24" s="702">
        <f t="shared" si="16"/>
        <v>322</v>
      </c>
      <c r="O24" s="702">
        <f t="shared" si="16"/>
        <v>416</v>
      </c>
      <c r="P24" s="703">
        <f t="shared" si="16"/>
        <v>24</v>
      </c>
      <c r="Q24" s="702">
        <f t="shared" si="16"/>
        <v>2</v>
      </c>
      <c r="R24" s="702">
        <f t="shared" si="16"/>
        <v>26</v>
      </c>
      <c r="S24" s="702">
        <f t="shared" si="16"/>
        <v>24</v>
      </c>
      <c r="T24" s="702">
        <f t="shared" si="16"/>
        <v>1</v>
      </c>
      <c r="U24" s="703">
        <f t="shared" si="16"/>
        <v>1</v>
      </c>
      <c r="V24" s="702">
        <f t="shared" si="16"/>
        <v>0</v>
      </c>
      <c r="W24" s="702">
        <f t="shared" si="16"/>
        <v>26</v>
      </c>
      <c r="X24" s="1178" t="s">
        <v>182</v>
      </c>
      <c r="Y24" s="1178"/>
      <c r="Z24" s="239"/>
      <c r="AA24" s="239"/>
    </row>
    <row r="25" spans="1:27" ht="19.5" customHeight="1">
      <c r="A25" s="1170" t="s">
        <v>70</v>
      </c>
      <c r="B25" s="1170"/>
      <c r="C25" s="702">
        <f t="shared" ref="C25:W25" si="17">C55+C86</f>
        <v>7</v>
      </c>
      <c r="D25" s="702">
        <f t="shared" si="17"/>
        <v>3</v>
      </c>
      <c r="E25" s="702">
        <f t="shared" si="17"/>
        <v>95</v>
      </c>
      <c r="F25" s="703">
        <f t="shared" si="17"/>
        <v>105</v>
      </c>
      <c r="G25" s="702">
        <f t="shared" si="17"/>
        <v>2544</v>
      </c>
      <c r="H25" s="702">
        <f t="shared" si="17"/>
        <v>1427</v>
      </c>
      <c r="I25" s="702">
        <f t="shared" si="17"/>
        <v>3971</v>
      </c>
      <c r="J25" s="702">
        <f t="shared" si="17"/>
        <v>11767</v>
      </c>
      <c r="K25" s="703">
        <f t="shared" si="17"/>
        <v>5975</v>
      </c>
      <c r="L25" s="702">
        <f t="shared" si="17"/>
        <v>17742</v>
      </c>
      <c r="M25" s="702">
        <f t="shared" si="17"/>
        <v>445</v>
      </c>
      <c r="N25" s="702">
        <f t="shared" si="17"/>
        <v>831</v>
      </c>
      <c r="O25" s="702">
        <f t="shared" si="17"/>
        <v>1276</v>
      </c>
      <c r="P25" s="703">
        <f t="shared" si="17"/>
        <v>89</v>
      </c>
      <c r="Q25" s="702">
        <f t="shared" si="17"/>
        <v>16</v>
      </c>
      <c r="R25" s="702">
        <f t="shared" si="17"/>
        <v>105</v>
      </c>
      <c r="S25" s="702">
        <f t="shared" si="17"/>
        <v>72</v>
      </c>
      <c r="T25" s="702">
        <f t="shared" si="17"/>
        <v>9</v>
      </c>
      <c r="U25" s="703">
        <f t="shared" si="17"/>
        <v>24</v>
      </c>
      <c r="V25" s="702">
        <f t="shared" si="17"/>
        <v>0</v>
      </c>
      <c r="W25" s="702">
        <f t="shared" si="17"/>
        <v>105</v>
      </c>
      <c r="X25" s="1178" t="s">
        <v>183</v>
      </c>
      <c r="Y25" s="1178"/>
      <c r="Z25" s="239"/>
      <c r="AA25" s="239"/>
    </row>
    <row r="26" spans="1:27" ht="19.5" customHeight="1">
      <c r="A26" s="1170" t="s">
        <v>71</v>
      </c>
      <c r="B26" s="1170"/>
      <c r="C26" s="702">
        <f t="shared" ref="C26:W26" si="18">C56+C87</f>
        <v>2</v>
      </c>
      <c r="D26" s="702">
        <f t="shared" si="18"/>
        <v>2</v>
      </c>
      <c r="E26" s="702">
        <f t="shared" si="18"/>
        <v>7</v>
      </c>
      <c r="F26" s="703">
        <f t="shared" si="18"/>
        <v>11</v>
      </c>
      <c r="G26" s="702">
        <f t="shared" si="18"/>
        <v>389</v>
      </c>
      <c r="H26" s="702">
        <f t="shared" si="18"/>
        <v>162</v>
      </c>
      <c r="I26" s="702">
        <f t="shared" si="18"/>
        <v>551</v>
      </c>
      <c r="J26" s="702">
        <f t="shared" si="18"/>
        <v>1299</v>
      </c>
      <c r="K26" s="703">
        <f t="shared" si="18"/>
        <v>499</v>
      </c>
      <c r="L26" s="702">
        <f t="shared" si="18"/>
        <v>1798</v>
      </c>
      <c r="M26" s="702">
        <f t="shared" si="18"/>
        <v>86</v>
      </c>
      <c r="N26" s="702">
        <f t="shared" si="18"/>
        <v>87</v>
      </c>
      <c r="O26" s="702">
        <f t="shared" si="18"/>
        <v>173</v>
      </c>
      <c r="P26" s="703">
        <f t="shared" si="18"/>
        <v>10</v>
      </c>
      <c r="Q26" s="702">
        <f t="shared" si="18"/>
        <v>1</v>
      </c>
      <c r="R26" s="702">
        <f t="shared" si="18"/>
        <v>11</v>
      </c>
      <c r="S26" s="702">
        <f t="shared" si="18"/>
        <v>5</v>
      </c>
      <c r="T26" s="702">
        <f t="shared" si="18"/>
        <v>0</v>
      </c>
      <c r="U26" s="703">
        <f t="shared" si="18"/>
        <v>6</v>
      </c>
      <c r="V26" s="702">
        <f t="shared" si="18"/>
        <v>0</v>
      </c>
      <c r="W26" s="702">
        <f t="shared" si="18"/>
        <v>11</v>
      </c>
      <c r="X26" s="1178" t="s">
        <v>671</v>
      </c>
      <c r="Y26" s="1178"/>
      <c r="Z26" s="239"/>
      <c r="AA26" s="239"/>
    </row>
    <row r="27" spans="1:27" ht="19.5" customHeight="1" thickBot="1">
      <c r="A27" s="1280" t="s">
        <v>72</v>
      </c>
      <c r="B27" s="1280"/>
      <c r="C27" s="704">
        <f t="shared" ref="C27:W27" si="19">C57+C88</f>
        <v>1</v>
      </c>
      <c r="D27" s="704">
        <f t="shared" si="19"/>
        <v>1</v>
      </c>
      <c r="E27" s="704">
        <f t="shared" si="19"/>
        <v>283</v>
      </c>
      <c r="F27" s="704">
        <f t="shared" si="19"/>
        <v>285</v>
      </c>
      <c r="G27" s="704">
        <f t="shared" si="19"/>
        <v>7970</v>
      </c>
      <c r="H27" s="704">
        <f t="shared" si="19"/>
        <v>4592</v>
      </c>
      <c r="I27" s="704">
        <f t="shared" si="19"/>
        <v>12562</v>
      </c>
      <c r="J27" s="704">
        <f t="shared" si="19"/>
        <v>36646</v>
      </c>
      <c r="K27" s="704">
        <f t="shared" si="19"/>
        <v>19831</v>
      </c>
      <c r="L27" s="704">
        <f t="shared" si="19"/>
        <v>56477</v>
      </c>
      <c r="M27" s="704">
        <f t="shared" si="19"/>
        <v>521</v>
      </c>
      <c r="N27" s="704">
        <f t="shared" si="19"/>
        <v>3115</v>
      </c>
      <c r="O27" s="704">
        <f t="shared" si="19"/>
        <v>3636</v>
      </c>
      <c r="P27" s="704">
        <f t="shared" si="19"/>
        <v>277</v>
      </c>
      <c r="Q27" s="704">
        <f t="shared" si="19"/>
        <v>8</v>
      </c>
      <c r="R27" s="704">
        <f t="shared" si="19"/>
        <v>285</v>
      </c>
      <c r="S27" s="704">
        <f t="shared" si="19"/>
        <v>273</v>
      </c>
      <c r="T27" s="704">
        <f t="shared" si="19"/>
        <v>5</v>
      </c>
      <c r="U27" s="704">
        <f t="shared" si="19"/>
        <v>7</v>
      </c>
      <c r="V27" s="704">
        <f t="shared" si="19"/>
        <v>0</v>
      </c>
      <c r="W27" s="704">
        <f t="shared" si="19"/>
        <v>285</v>
      </c>
      <c r="X27" s="1267" t="s">
        <v>327</v>
      </c>
      <c r="Y27" s="1267"/>
      <c r="Z27" s="239"/>
      <c r="AA27" s="239"/>
    </row>
    <row r="28" spans="1:27" ht="19.5" customHeight="1" thickBot="1">
      <c r="A28" s="1108" t="s">
        <v>32</v>
      </c>
      <c r="B28" s="1108"/>
      <c r="C28" s="705">
        <f t="shared" ref="C28:W28" si="20">C58+C89</f>
        <v>102</v>
      </c>
      <c r="D28" s="705">
        <f t="shared" si="20"/>
        <v>68</v>
      </c>
      <c r="E28" s="705">
        <f t="shared" si="20"/>
        <v>1460</v>
      </c>
      <c r="F28" s="705">
        <f t="shared" si="20"/>
        <v>1630</v>
      </c>
      <c r="G28" s="705">
        <f t="shared" si="20"/>
        <v>40428</v>
      </c>
      <c r="H28" s="705">
        <f t="shared" si="20"/>
        <v>24508</v>
      </c>
      <c r="I28" s="705">
        <f t="shared" si="20"/>
        <v>64936</v>
      </c>
      <c r="J28" s="705">
        <f t="shared" si="20"/>
        <v>187931</v>
      </c>
      <c r="K28" s="705">
        <f t="shared" si="20"/>
        <v>104800</v>
      </c>
      <c r="L28" s="705">
        <f t="shared" si="20"/>
        <v>292731</v>
      </c>
      <c r="M28" s="705">
        <f t="shared" si="20"/>
        <v>3331</v>
      </c>
      <c r="N28" s="705">
        <f t="shared" si="20"/>
        <v>19777</v>
      </c>
      <c r="O28" s="705">
        <f t="shared" si="20"/>
        <v>23108</v>
      </c>
      <c r="P28" s="705">
        <f t="shared" si="20"/>
        <v>1557</v>
      </c>
      <c r="Q28" s="705">
        <f t="shared" si="20"/>
        <v>73</v>
      </c>
      <c r="R28" s="705">
        <f t="shared" si="20"/>
        <v>1630</v>
      </c>
      <c r="S28" s="705">
        <f t="shared" si="20"/>
        <v>1503</v>
      </c>
      <c r="T28" s="705">
        <f t="shared" si="20"/>
        <v>47</v>
      </c>
      <c r="U28" s="705">
        <f t="shared" si="20"/>
        <v>80</v>
      </c>
      <c r="V28" s="705">
        <f t="shared" si="20"/>
        <v>0</v>
      </c>
      <c r="W28" s="705">
        <f t="shared" si="20"/>
        <v>1630</v>
      </c>
      <c r="X28" s="1260" t="s">
        <v>169</v>
      </c>
      <c r="Y28" s="1260"/>
      <c r="Z28" s="239"/>
      <c r="AA28" s="239"/>
    </row>
    <row r="29" spans="1:27" ht="21" customHeight="1" thickTop="1">
      <c r="A29" s="213"/>
      <c r="B29" s="213"/>
      <c r="C29" s="219"/>
      <c r="D29" s="219"/>
      <c r="E29" s="219"/>
      <c r="F29" s="219"/>
      <c r="G29" s="219"/>
      <c r="H29" s="219"/>
      <c r="I29" s="219"/>
      <c r="J29" s="219"/>
      <c r="K29" s="219"/>
      <c r="L29" s="219"/>
      <c r="M29" s="219"/>
      <c r="N29" s="219"/>
      <c r="O29" s="219"/>
      <c r="P29" s="219"/>
      <c r="Q29" s="219"/>
      <c r="R29" s="219"/>
      <c r="S29" s="219"/>
      <c r="T29" s="219"/>
      <c r="U29" s="213"/>
      <c r="V29" s="219"/>
      <c r="W29" s="219"/>
      <c r="X29" s="218"/>
      <c r="Y29" s="218"/>
      <c r="Z29" s="239"/>
      <c r="AA29" s="239"/>
    </row>
    <row r="30" spans="1:27" ht="21" customHeight="1">
      <c r="A30" s="782"/>
      <c r="B30" s="782"/>
      <c r="C30" s="787"/>
      <c r="D30" s="787"/>
      <c r="E30" s="787"/>
      <c r="F30" s="787"/>
      <c r="G30" s="787"/>
      <c r="H30" s="787"/>
      <c r="I30" s="787"/>
      <c r="J30" s="787"/>
      <c r="K30" s="787"/>
      <c r="L30" s="787"/>
      <c r="M30" s="787"/>
      <c r="N30" s="787"/>
      <c r="O30" s="787"/>
      <c r="P30" s="787"/>
      <c r="Q30" s="787"/>
      <c r="R30" s="787"/>
      <c r="S30" s="787"/>
      <c r="T30" s="787"/>
      <c r="U30" s="782"/>
      <c r="V30" s="787"/>
      <c r="W30" s="787"/>
      <c r="X30" s="791"/>
      <c r="Y30" s="791"/>
      <c r="Z30" s="239"/>
      <c r="AA30" s="239"/>
    </row>
    <row r="31" spans="1:27" ht="27" customHeight="1">
      <c r="A31" s="1152" t="s">
        <v>1346</v>
      </c>
      <c r="B31" s="1152"/>
      <c r="C31" s="1152"/>
      <c r="D31" s="1152"/>
      <c r="E31" s="1152"/>
      <c r="F31" s="1152"/>
      <c r="G31" s="1152"/>
      <c r="H31" s="1152"/>
      <c r="I31" s="1152"/>
      <c r="J31" s="1152"/>
      <c r="K31" s="1152"/>
      <c r="L31" s="1152"/>
      <c r="M31" s="1152"/>
      <c r="N31" s="1152"/>
      <c r="O31" s="1152"/>
      <c r="P31" s="1152"/>
      <c r="Q31" s="1152"/>
      <c r="R31" s="1152"/>
      <c r="S31" s="1152"/>
      <c r="T31" s="1152"/>
      <c r="U31" s="1152"/>
      <c r="V31" s="1152"/>
      <c r="W31" s="1152"/>
      <c r="X31" s="1152"/>
      <c r="Y31" s="1152"/>
    </row>
    <row r="32" spans="1:27" ht="41.25" customHeight="1">
      <c r="A32" s="1193" t="s">
        <v>794</v>
      </c>
      <c r="B32" s="1193"/>
      <c r="C32" s="1193"/>
      <c r="D32" s="1193"/>
      <c r="E32" s="1193"/>
      <c r="F32" s="1193"/>
      <c r="G32" s="1193"/>
      <c r="H32" s="1193"/>
      <c r="I32" s="1193"/>
      <c r="J32" s="1193"/>
      <c r="K32" s="1193"/>
      <c r="L32" s="1193"/>
      <c r="M32" s="1193"/>
      <c r="N32" s="1193"/>
      <c r="O32" s="1193"/>
      <c r="P32" s="1193"/>
      <c r="Q32" s="1193"/>
      <c r="R32" s="1193"/>
      <c r="S32" s="1193"/>
      <c r="T32" s="1193"/>
      <c r="U32" s="1193"/>
      <c r="V32" s="1193"/>
      <c r="W32" s="1193"/>
      <c r="X32" s="1193"/>
      <c r="Y32" s="1193"/>
    </row>
    <row r="33" spans="1:29" ht="18" customHeight="1" thickBot="1">
      <c r="A33" s="1153" t="s">
        <v>1068</v>
      </c>
      <c r="B33" s="1153"/>
      <c r="C33" s="223"/>
      <c r="D33" s="223"/>
      <c r="E33" s="223"/>
      <c r="F33" s="223"/>
      <c r="G33" s="223"/>
      <c r="H33" s="223"/>
      <c r="I33" s="223"/>
      <c r="J33" s="223"/>
      <c r="K33" s="223"/>
      <c r="L33" s="223"/>
      <c r="M33" s="223"/>
      <c r="N33" s="223"/>
      <c r="O33" s="223"/>
      <c r="P33" s="223"/>
      <c r="Q33" s="223"/>
      <c r="R33" s="223"/>
      <c r="S33" s="223"/>
      <c r="T33" s="223"/>
      <c r="U33" s="223"/>
      <c r="V33" s="84"/>
      <c r="W33" s="1177" t="s">
        <v>786</v>
      </c>
      <c r="X33" s="1177"/>
      <c r="Y33" s="1177"/>
    </row>
    <row r="34" spans="1:29" ht="21" customHeight="1" thickTop="1">
      <c r="A34" s="1140" t="s">
        <v>40</v>
      </c>
      <c r="B34" s="1140"/>
      <c r="C34" s="1155" t="s">
        <v>107</v>
      </c>
      <c r="D34" s="1155"/>
      <c r="E34" s="1155"/>
      <c r="F34" s="1155"/>
      <c r="G34" s="1155" t="s">
        <v>128</v>
      </c>
      <c r="H34" s="1155"/>
      <c r="I34" s="1155"/>
      <c r="J34" s="1155" t="s">
        <v>108</v>
      </c>
      <c r="K34" s="1155"/>
      <c r="L34" s="1155"/>
      <c r="M34" s="1140" t="s">
        <v>129</v>
      </c>
      <c r="N34" s="1140"/>
      <c r="O34" s="1140"/>
      <c r="P34" s="1140" t="s">
        <v>306</v>
      </c>
      <c r="Q34" s="1140"/>
      <c r="R34" s="1140"/>
      <c r="S34" s="1140" t="s">
        <v>307</v>
      </c>
      <c r="T34" s="1140"/>
      <c r="U34" s="1140"/>
      <c r="V34" s="1140"/>
      <c r="W34" s="1140"/>
      <c r="X34" s="1164" t="s">
        <v>168</v>
      </c>
      <c r="Y34" s="1164"/>
    </row>
    <row r="35" spans="1:29" ht="31.5" customHeight="1">
      <c r="A35" s="1141"/>
      <c r="B35" s="1141"/>
      <c r="C35" s="1168" t="s">
        <v>303</v>
      </c>
      <c r="D35" s="1168"/>
      <c r="E35" s="1168"/>
      <c r="F35" s="1168"/>
      <c r="G35" s="1167" t="s">
        <v>852</v>
      </c>
      <c r="H35" s="1167"/>
      <c r="I35" s="1167"/>
      <c r="J35" s="1167" t="s">
        <v>309</v>
      </c>
      <c r="K35" s="1167"/>
      <c r="L35" s="1167"/>
      <c r="M35" s="1168" t="s">
        <v>310</v>
      </c>
      <c r="N35" s="1168"/>
      <c r="O35" s="1168"/>
      <c r="P35" s="1165" t="s">
        <v>311</v>
      </c>
      <c r="Q35" s="1165"/>
      <c r="R35" s="1165"/>
      <c r="S35" s="1165" t="s">
        <v>312</v>
      </c>
      <c r="T35" s="1165"/>
      <c r="U35" s="1165"/>
      <c r="V35" s="1165"/>
      <c r="W35" s="1165"/>
      <c r="X35" s="1165"/>
      <c r="Y35" s="1165"/>
    </row>
    <row r="36" spans="1:29" ht="19.5" customHeight="1">
      <c r="A36" s="1141"/>
      <c r="B36" s="1141"/>
      <c r="C36" s="789" t="s">
        <v>127</v>
      </c>
      <c r="D36" s="782" t="s">
        <v>34</v>
      </c>
      <c r="E36" s="782" t="s">
        <v>109</v>
      </c>
      <c r="F36" s="782" t="s">
        <v>35</v>
      </c>
      <c r="G36" s="789" t="s">
        <v>127</v>
      </c>
      <c r="H36" s="782" t="s">
        <v>34</v>
      </c>
      <c r="I36" s="782" t="s">
        <v>35</v>
      </c>
      <c r="J36" s="789" t="s">
        <v>127</v>
      </c>
      <c r="K36" s="782" t="s">
        <v>34</v>
      </c>
      <c r="L36" s="782" t="s">
        <v>35</v>
      </c>
      <c r="M36" s="789" t="s">
        <v>102</v>
      </c>
      <c r="N36" s="782" t="s">
        <v>103</v>
      </c>
      <c r="O36" s="782" t="s">
        <v>35</v>
      </c>
      <c r="P36" s="782" t="s">
        <v>313</v>
      </c>
      <c r="Q36" s="782" t="s">
        <v>314</v>
      </c>
      <c r="R36" s="782" t="s">
        <v>35</v>
      </c>
      <c r="S36" s="782" t="s">
        <v>120</v>
      </c>
      <c r="T36" s="782" t="s">
        <v>315</v>
      </c>
      <c r="U36" s="789" t="s">
        <v>316</v>
      </c>
      <c r="V36" s="782" t="s">
        <v>317</v>
      </c>
      <c r="W36" s="782" t="s">
        <v>32</v>
      </c>
      <c r="X36" s="1165"/>
      <c r="Y36" s="1165"/>
      <c r="AC36" s="517"/>
    </row>
    <row r="37" spans="1:29" ht="57.75" customHeight="1" thickBot="1">
      <c r="A37" s="1142"/>
      <c r="B37" s="1142"/>
      <c r="C37" s="511" t="s">
        <v>173</v>
      </c>
      <c r="D37" s="511" t="s">
        <v>172</v>
      </c>
      <c r="E37" s="511" t="s">
        <v>208</v>
      </c>
      <c r="F37" s="511" t="s">
        <v>169</v>
      </c>
      <c r="G37" s="511" t="s">
        <v>173</v>
      </c>
      <c r="H37" s="511" t="s">
        <v>172</v>
      </c>
      <c r="I37" s="511" t="s">
        <v>169</v>
      </c>
      <c r="J37" s="511" t="s">
        <v>173</v>
      </c>
      <c r="K37" s="511" t="s">
        <v>172</v>
      </c>
      <c r="L37" s="511" t="s">
        <v>169</v>
      </c>
      <c r="M37" s="511" t="s">
        <v>318</v>
      </c>
      <c r="N37" s="511" t="s">
        <v>319</v>
      </c>
      <c r="O37" s="511" t="s">
        <v>169</v>
      </c>
      <c r="P37" s="834" t="s">
        <v>320</v>
      </c>
      <c r="Q37" s="834" t="s">
        <v>321</v>
      </c>
      <c r="R37" s="834" t="s">
        <v>169</v>
      </c>
      <c r="S37" s="835" t="s">
        <v>322</v>
      </c>
      <c r="T37" s="835" t="s">
        <v>323</v>
      </c>
      <c r="U37" s="512" t="s">
        <v>624</v>
      </c>
      <c r="V37" s="836" t="s">
        <v>325</v>
      </c>
      <c r="W37" s="834" t="s">
        <v>169</v>
      </c>
      <c r="X37" s="1166"/>
      <c r="Y37" s="1166"/>
    </row>
    <row r="38" spans="1:29" ht="19.5" customHeight="1">
      <c r="A38" s="1204" t="s">
        <v>52</v>
      </c>
      <c r="B38" s="1204"/>
      <c r="C38" s="837">
        <v>0</v>
      </c>
      <c r="D38" s="837">
        <v>0</v>
      </c>
      <c r="E38" s="837">
        <v>81</v>
      </c>
      <c r="F38" s="837">
        <f>SUM(C38:E38)</f>
        <v>81</v>
      </c>
      <c r="G38" s="837">
        <v>1568</v>
      </c>
      <c r="H38" s="837">
        <v>1037</v>
      </c>
      <c r="I38" s="837">
        <f>SUM(G38:H38)</f>
        <v>2605</v>
      </c>
      <c r="J38" s="837">
        <v>7800</v>
      </c>
      <c r="K38" s="837">
        <v>4663</v>
      </c>
      <c r="L38" s="837">
        <f>SUM(J38:K38)</f>
        <v>12463</v>
      </c>
      <c r="M38" s="837">
        <v>196</v>
      </c>
      <c r="N38" s="837">
        <v>954</v>
      </c>
      <c r="O38" s="837">
        <f>SUM(M38:N38)</f>
        <v>1150</v>
      </c>
      <c r="P38" s="837">
        <v>81</v>
      </c>
      <c r="Q38" s="837">
        <v>0</v>
      </c>
      <c r="R38" s="837">
        <f>SUM(P38:Q38)</f>
        <v>81</v>
      </c>
      <c r="S38" s="837">
        <v>81</v>
      </c>
      <c r="T38" s="837">
        <v>0</v>
      </c>
      <c r="U38" s="779">
        <v>0</v>
      </c>
      <c r="V38" s="837">
        <v>0</v>
      </c>
      <c r="W38" s="837">
        <f>SUM(S38:V38)</f>
        <v>81</v>
      </c>
      <c r="X38" s="1158" t="s">
        <v>583</v>
      </c>
      <c r="Y38" s="1158"/>
    </row>
    <row r="39" spans="1:29" ht="19.5" customHeight="1">
      <c r="A39" s="1183" t="s">
        <v>53</v>
      </c>
      <c r="B39" s="1183"/>
      <c r="C39" s="703">
        <v>0</v>
      </c>
      <c r="D39" s="703">
        <v>0</v>
      </c>
      <c r="E39" s="703">
        <v>35</v>
      </c>
      <c r="F39" s="703">
        <f t="shared" ref="F39:F57" si="21">SUM(C39:E39)</f>
        <v>35</v>
      </c>
      <c r="G39" s="703">
        <v>805</v>
      </c>
      <c r="H39" s="703">
        <v>456</v>
      </c>
      <c r="I39" s="703">
        <f t="shared" ref="I39:I57" si="22">SUM(G39:H39)</f>
        <v>1261</v>
      </c>
      <c r="J39" s="703">
        <v>3521</v>
      </c>
      <c r="K39" s="703">
        <v>1944</v>
      </c>
      <c r="L39" s="703">
        <f t="shared" ref="L39:L57" si="23">SUM(J39:K39)</f>
        <v>5465</v>
      </c>
      <c r="M39" s="703">
        <v>116</v>
      </c>
      <c r="N39" s="703">
        <v>279</v>
      </c>
      <c r="O39" s="703">
        <f t="shared" ref="O39:O57" si="24">SUM(M39:N39)</f>
        <v>395</v>
      </c>
      <c r="P39" s="703">
        <v>34</v>
      </c>
      <c r="Q39" s="703">
        <v>1</v>
      </c>
      <c r="R39" s="703">
        <f t="shared" ref="R39:R57" si="25">SUM(P39:Q39)</f>
        <v>35</v>
      </c>
      <c r="S39" s="703">
        <v>33</v>
      </c>
      <c r="T39" s="703">
        <v>0</v>
      </c>
      <c r="U39" s="780">
        <v>2</v>
      </c>
      <c r="V39" s="703">
        <v>0</v>
      </c>
      <c r="W39" s="703">
        <f t="shared" ref="W39:W57" si="26">SUM(S39:V39)</f>
        <v>35</v>
      </c>
      <c r="X39" s="1216" t="s">
        <v>284</v>
      </c>
      <c r="Y39" s="1216"/>
    </row>
    <row r="40" spans="1:29" ht="19.5" customHeight="1">
      <c r="A40" s="1170" t="s">
        <v>54</v>
      </c>
      <c r="B40" s="1170"/>
      <c r="C40" s="702">
        <v>1</v>
      </c>
      <c r="D40" s="702">
        <v>0</v>
      </c>
      <c r="E40" s="702">
        <v>61</v>
      </c>
      <c r="F40" s="703">
        <f t="shared" si="21"/>
        <v>62</v>
      </c>
      <c r="G40" s="702">
        <v>1058</v>
      </c>
      <c r="H40" s="702">
        <v>791</v>
      </c>
      <c r="I40" s="703">
        <f t="shared" si="22"/>
        <v>1849</v>
      </c>
      <c r="J40" s="702">
        <v>4802</v>
      </c>
      <c r="K40" s="702">
        <v>3268</v>
      </c>
      <c r="L40" s="703">
        <f t="shared" si="23"/>
        <v>8070</v>
      </c>
      <c r="M40" s="702">
        <v>158</v>
      </c>
      <c r="N40" s="702">
        <v>639</v>
      </c>
      <c r="O40" s="703">
        <f t="shared" si="24"/>
        <v>797</v>
      </c>
      <c r="P40" s="702">
        <v>62</v>
      </c>
      <c r="Q40" s="702">
        <v>0</v>
      </c>
      <c r="R40" s="703">
        <f t="shared" si="25"/>
        <v>62</v>
      </c>
      <c r="S40" s="702">
        <v>61</v>
      </c>
      <c r="T40" s="702">
        <v>1</v>
      </c>
      <c r="U40" s="780">
        <v>0</v>
      </c>
      <c r="V40" s="702">
        <v>0</v>
      </c>
      <c r="W40" s="703">
        <f t="shared" si="26"/>
        <v>62</v>
      </c>
      <c r="X40" s="1178" t="s">
        <v>175</v>
      </c>
      <c r="Y40" s="1178"/>
    </row>
    <row r="41" spans="1:29" ht="19.5" customHeight="1">
      <c r="A41" s="1170" t="s">
        <v>55</v>
      </c>
      <c r="B41" s="1170"/>
      <c r="C41" s="702">
        <v>0</v>
      </c>
      <c r="D41" s="702">
        <v>0</v>
      </c>
      <c r="E41" s="702">
        <v>43</v>
      </c>
      <c r="F41" s="703">
        <f t="shared" si="21"/>
        <v>43</v>
      </c>
      <c r="G41" s="702">
        <v>694</v>
      </c>
      <c r="H41" s="702">
        <v>398</v>
      </c>
      <c r="I41" s="703">
        <f t="shared" si="22"/>
        <v>1092</v>
      </c>
      <c r="J41" s="702">
        <v>3327</v>
      </c>
      <c r="K41" s="702">
        <v>1611</v>
      </c>
      <c r="L41" s="703">
        <f t="shared" si="23"/>
        <v>4938</v>
      </c>
      <c r="M41" s="702">
        <v>61</v>
      </c>
      <c r="N41" s="702">
        <v>520</v>
      </c>
      <c r="O41" s="703">
        <f t="shared" si="24"/>
        <v>581</v>
      </c>
      <c r="P41" s="702">
        <v>43</v>
      </c>
      <c r="Q41" s="702">
        <v>0</v>
      </c>
      <c r="R41" s="703">
        <f t="shared" si="25"/>
        <v>43</v>
      </c>
      <c r="S41" s="702">
        <v>42</v>
      </c>
      <c r="T41" s="702">
        <v>0</v>
      </c>
      <c r="U41" s="780">
        <v>1</v>
      </c>
      <c r="V41" s="702">
        <v>0</v>
      </c>
      <c r="W41" s="703">
        <f t="shared" si="26"/>
        <v>43</v>
      </c>
      <c r="X41" s="1178" t="s">
        <v>176</v>
      </c>
      <c r="Y41" s="1178"/>
    </row>
    <row r="42" spans="1:29" ht="19.5" customHeight="1">
      <c r="A42" s="1160" t="s">
        <v>279</v>
      </c>
      <c r="B42" s="442" t="s">
        <v>261</v>
      </c>
      <c r="C42" s="702">
        <v>7</v>
      </c>
      <c r="D42" s="702">
        <v>4</v>
      </c>
      <c r="E42" s="702">
        <v>71</v>
      </c>
      <c r="F42" s="703">
        <f t="shared" si="21"/>
        <v>82</v>
      </c>
      <c r="G42" s="702">
        <v>2079</v>
      </c>
      <c r="H42" s="702">
        <v>1452</v>
      </c>
      <c r="I42" s="703">
        <f t="shared" si="22"/>
        <v>3531</v>
      </c>
      <c r="J42" s="702">
        <v>10029</v>
      </c>
      <c r="K42" s="702">
        <v>6137</v>
      </c>
      <c r="L42" s="703">
        <f t="shared" si="23"/>
        <v>16166</v>
      </c>
      <c r="M42" s="702">
        <v>87</v>
      </c>
      <c r="N42" s="702">
        <v>1204</v>
      </c>
      <c r="O42" s="703">
        <f t="shared" si="24"/>
        <v>1291</v>
      </c>
      <c r="P42" s="702">
        <v>82</v>
      </c>
      <c r="Q42" s="702">
        <v>0</v>
      </c>
      <c r="R42" s="703">
        <f t="shared" si="25"/>
        <v>82</v>
      </c>
      <c r="S42" s="702">
        <v>82</v>
      </c>
      <c r="T42" s="702">
        <v>0</v>
      </c>
      <c r="U42" s="780">
        <v>0</v>
      </c>
      <c r="V42" s="702">
        <v>0</v>
      </c>
      <c r="W42" s="703">
        <f t="shared" si="26"/>
        <v>82</v>
      </c>
      <c r="X42" s="456" t="s">
        <v>288</v>
      </c>
      <c r="Y42" s="1179" t="s">
        <v>167</v>
      </c>
    </row>
    <row r="43" spans="1:29" ht="19.5" customHeight="1">
      <c r="A43" s="1161"/>
      <c r="B43" s="442" t="s">
        <v>263</v>
      </c>
      <c r="C43" s="702">
        <v>8</v>
      </c>
      <c r="D43" s="702">
        <v>4</v>
      </c>
      <c r="E43" s="702">
        <v>203</v>
      </c>
      <c r="F43" s="703">
        <f t="shared" si="21"/>
        <v>215</v>
      </c>
      <c r="G43" s="702">
        <v>5171</v>
      </c>
      <c r="H43" s="702">
        <v>3208</v>
      </c>
      <c r="I43" s="703">
        <f t="shared" si="22"/>
        <v>8379</v>
      </c>
      <c r="J43" s="702">
        <v>24151</v>
      </c>
      <c r="K43" s="702">
        <v>14328</v>
      </c>
      <c r="L43" s="703">
        <f t="shared" si="23"/>
        <v>38479</v>
      </c>
      <c r="M43" s="702">
        <v>253</v>
      </c>
      <c r="N43" s="702">
        <v>2775</v>
      </c>
      <c r="O43" s="703">
        <f t="shared" si="24"/>
        <v>3028</v>
      </c>
      <c r="P43" s="702">
        <v>215</v>
      </c>
      <c r="Q43" s="702">
        <v>0</v>
      </c>
      <c r="R43" s="703">
        <f t="shared" si="25"/>
        <v>215</v>
      </c>
      <c r="S43" s="702">
        <v>215</v>
      </c>
      <c r="T43" s="702">
        <v>0</v>
      </c>
      <c r="U43" s="780">
        <v>0</v>
      </c>
      <c r="V43" s="702">
        <v>0</v>
      </c>
      <c r="W43" s="703">
        <f t="shared" si="26"/>
        <v>215</v>
      </c>
      <c r="X43" s="456" t="s">
        <v>289</v>
      </c>
      <c r="Y43" s="1180"/>
    </row>
    <row r="44" spans="1:29" ht="19.5" customHeight="1">
      <c r="A44" s="1161"/>
      <c r="B44" s="442" t="s">
        <v>262</v>
      </c>
      <c r="C44" s="702">
        <v>0</v>
      </c>
      <c r="D44" s="702">
        <v>0</v>
      </c>
      <c r="E44" s="702">
        <v>18</v>
      </c>
      <c r="F44" s="703">
        <f t="shared" si="21"/>
        <v>18</v>
      </c>
      <c r="G44" s="702">
        <v>418</v>
      </c>
      <c r="H44" s="702">
        <v>236</v>
      </c>
      <c r="I44" s="703">
        <f t="shared" si="22"/>
        <v>654</v>
      </c>
      <c r="J44" s="702">
        <v>1905</v>
      </c>
      <c r="K44" s="702">
        <v>854</v>
      </c>
      <c r="L44" s="703">
        <f t="shared" si="23"/>
        <v>2759</v>
      </c>
      <c r="M44" s="702">
        <v>27</v>
      </c>
      <c r="N44" s="702">
        <v>238</v>
      </c>
      <c r="O44" s="703">
        <f t="shared" si="24"/>
        <v>265</v>
      </c>
      <c r="P44" s="702">
        <v>16</v>
      </c>
      <c r="Q44" s="702">
        <v>2</v>
      </c>
      <c r="R44" s="703">
        <f t="shared" si="25"/>
        <v>18</v>
      </c>
      <c r="S44" s="702">
        <v>16</v>
      </c>
      <c r="T44" s="702">
        <v>2</v>
      </c>
      <c r="U44" s="780">
        <v>0</v>
      </c>
      <c r="V44" s="702">
        <v>0</v>
      </c>
      <c r="W44" s="703">
        <f t="shared" si="26"/>
        <v>18</v>
      </c>
      <c r="X44" s="456" t="s">
        <v>290</v>
      </c>
      <c r="Y44" s="1180"/>
    </row>
    <row r="45" spans="1:29" ht="19.5" customHeight="1">
      <c r="A45" s="1161"/>
      <c r="B45" s="442" t="s">
        <v>264</v>
      </c>
      <c r="C45" s="702">
        <v>1</v>
      </c>
      <c r="D45" s="702">
        <v>0</v>
      </c>
      <c r="E45" s="702">
        <v>90</v>
      </c>
      <c r="F45" s="703">
        <f t="shared" si="21"/>
        <v>91</v>
      </c>
      <c r="G45" s="702">
        <v>1247</v>
      </c>
      <c r="H45" s="702">
        <v>1036</v>
      </c>
      <c r="I45" s="703">
        <f t="shared" si="22"/>
        <v>2283</v>
      </c>
      <c r="J45" s="702">
        <v>6279</v>
      </c>
      <c r="K45" s="702">
        <v>4901</v>
      </c>
      <c r="L45" s="703">
        <f t="shared" si="23"/>
        <v>11180</v>
      </c>
      <c r="M45" s="702">
        <v>70</v>
      </c>
      <c r="N45" s="702">
        <v>1067</v>
      </c>
      <c r="O45" s="703">
        <f t="shared" si="24"/>
        <v>1137</v>
      </c>
      <c r="P45" s="702">
        <v>91</v>
      </c>
      <c r="Q45" s="702">
        <v>0</v>
      </c>
      <c r="R45" s="703">
        <f t="shared" si="25"/>
        <v>91</v>
      </c>
      <c r="S45" s="702">
        <v>91</v>
      </c>
      <c r="T45" s="702">
        <v>0</v>
      </c>
      <c r="U45" s="780">
        <v>0</v>
      </c>
      <c r="V45" s="702">
        <v>0</v>
      </c>
      <c r="W45" s="703">
        <f t="shared" si="26"/>
        <v>91</v>
      </c>
      <c r="X45" s="456" t="s">
        <v>291</v>
      </c>
      <c r="Y45" s="1180"/>
    </row>
    <row r="46" spans="1:29" ht="19.5" customHeight="1">
      <c r="A46" s="1161"/>
      <c r="B46" s="442" t="s">
        <v>266</v>
      </c>
      <c r="C46" s="702">
        <v>2</v>
      </c>
      <c r="D46" s="702">
        <v>3</v>
      </c>
      <c r="E46" s="702">
        <v>85</v>
      </c>
      <c r="F46" s="703">
        <f t="shared" si="21"/>
        <v>90</v>
      </c>
      <c r="G46" s="702">
        <v>2132</v>
      </c>
      <c r="H46" s="702">
        <v>1509</v>
      </c>
      <c r="I46" s="703">
        <f t="shared" si="22"/>
        <v>3641</v>
      </c>
      <c r="J46" s="702">
        <v>9932</v>
      </c>
      <c r="K46" s="702">
        <v>6515</v>
      </c>
      <c r="L46" s="703">
        <f t="shared" si="23"/>
        <v>16447</v>
      </c>
      <c r="M46" s="702">
        <v>71</v>
      </c>
      <c r="N46" s="702">
        <v>1401</v>
      </c>
      <c r="O46" s="703">
        <f t="shared" si="24"/>
        <v>1472</v>
      </c>
      <c r="P46" s="702">
        <v>89</v>
      </c>
      <c r="Q46" s="702">
        <v>1</v>
      </c>
      <c r="R46" s="703">
        <f t="shared" si="25"/>
        <v>90</v>
      </c>
      <c r="S46" s="702">
        <v>88</v>
      </c>
      <c r="T46" s="702">
        <v>2</v>
      </c>
      <c r="U46" s="780">
        <v>0</v>
      </c>
      <c r="V46" s="702">
        <v>0</v>
      </c>
      <c r="W46" s="703">
        <f t="shared" si="26"/>
        <v>90</v>
      </c>
      <c r="X46" s="456" t="s">
        <v>292</v>
      </c>
      <c r="Y46" s="1180"/>
    </row>
    <row r="47" spans="1:29" ht="19.5" customHeight="1">
      <c r="A47" s="1162"/>
      <c r="B47" s="442" t="s">
        <v>265</v>
      </c>
      <c r="C47" s="702">
        <v>4</v>
      </c>
      <c r="D47" s="702">
        <v>3</v>
      </c>
      <c r="E47" s="702">
        <v>41</v>
      </c>
      <c r="F47" s="703">
        <f t="shared" si="21"/>
        <v>48</v>
      </c>
      <c r="G47" s="702">
        <v>1259</v>
      </c>
      <c r="H47" s="702">
        <v>906</v>
      </c>
      <c r="I47" s="703">
        <f t="shared" si="22"/>
        <v>2165</v>
      </c>
      <c r="J47" s="702">
        <v>5950</v>
      </c>
      <c r="K47" s="702">
        <v>3911</v>
      </c>
      <c r="L47" s="703">
        <f t="shared" si="23"/>
        <v>9861</v>
      </c>
      <c r="M47" s="702">
        <v>63</v>
      </c>
      <c r="N47" s="702">
        <v>759</v>
      </c>
      <c r="O47" s="703">
        <f t="shared" si="24"/>
        <v>822</v>
      </c>
      <c r="P47" s="702">
        <v>48</v>
      </c>
      <c r="Q47" s="702">
        <v>0</v>
      </c>
      <c r="R47" s="703">
        <f t="shared" si="25"/>
        <v>48</v>
      </c>
      <c r="S47" s="702">
        <v>46</v>
      </c>
      <c r="T47" s="702">
        <v>0</v>
      </c>
      <c r="U47" s="780">
        <v>2</v>
      </c>
      <c r="V47" s="702">
        <v>0</v>
      </c>
      <c r="W47" s="703">
        <f t="shared" si="26"/>
        <v>48</v>
      </c>
      <c r="X47" s="456" t="s">
        <v>293</v>
      </c>
      <c r="Y47" s="1180"/>
    </row>
    <row r="48" spans="1:29" ht="19.5" customHeight="1">
      <c r="A48" s="1182" t="s">
        <v>63</v>
      </c>
      <c r="B48" s="1182"/>
      <c r="C48" s="702">
        <v>1</v>
      </c>
      <c r="D48" s="702">
        <v>0</v>
      </c>
      <c r="E48" s="702">
        <v>55</v>
      </c>
      <c r="F48" s="703">
        <f t="shared" si="21"/>
        <v>56</v>
      </c>
      <c r="G48" s="702">
        <v>1150</v>
      </c>
      <c r="H48" s="702">
        <v>763</v>
      </c>
      <c r="I48" s="703">
        <f t="shared" si="22"/>
        <v>1913</v>
      </c>
      <c r="J48" s="702">
        <v>4382</v>
      </c>
      <c r="K48" s="702">
        <v>2023</v>
      </c>
      <c r="L48" s="703">
        <f t="shared" si="23"/>
        <v>6405</v>
      </c>
      <c r="M48" s="702">
        <v>81</v>
      </c>
      <c r="N48" s="702">
        <v>322</v>
      </c>
      <c r="O48" s="703">
        <f t="shared" si="24"/>
        <v>403</v>
      </c>
      <c r="P48" s="702">
        <v>54</v>
      </c>
      <c r="Q48" s="702">
        <v>2</v>
      </c>
      <c r="R48" s="703">
        <f t="shared" si="25"/>
        <v>56</v>
      </c>
      <c r="S48" s="702">
        <v>49</v>
      </c>
      <c r="T48" s="702">
        <v>0</v>
      </c>
      <c r="U48" s="780">
        <v>7</v>
      </c>
      <c r="V48" s="702">
        <v>0</v>
      </c>
      <c r="W48" s="703">
        <f t="shared" si="26"/>
        <v>56</v>
      </c>
      <c r="X48" s="1178" t="s">
        <v>281</v>
      </c>
      <c r="Y48" s="1178"/>
    </row>
    <row r="49" spans="1:25" ht="19.5" customHeight="1">
      <c r="A49" s="1170" t="s">
        <v>64</v>
      </c>
      <c r="B49" s="1170"/>
      <c r="C49" s="702">
        <v>5</v>
      </c>
      <c r="D49" s="702">
        <v>4</v>
      </c>
      <c r="E49" s="702">
        <v>55</v>
      </c>
      <c r="F49" s="703">
        <f t="shared" si="21"/>
        <v>64</v>
      </c>
      <c r="G49" s="702">
        <v>2056</v>
      </c>
      <c r="H49" s="702">
        <v>1236</v>
      </c>
      <c r="I49" s="703">
        <f t="shared" si="22"/>
        <v>3292</v>
      </c>
      <c r="J49" s="702">
        <v>9910</v>
      </c>
      <c r="K49" s="702">
        <v>5105</v>
      </c>
      <c r="L49" s="703">
        <f t="shared" si="23"/>
        <v>15015</v>
      </c>
      <c r="M49" s="702">
        <v>144</v>
      </c>
      <c r="N49" s="702">
        <v>1086</v>
      </c>
      <c r="O49" s="703">
        <f t="shared" si="24"/>
        <v>1230</v>
      </c>
      <c r="P49" s="702">
        <v>59</v>
      </c>
      <c r="Q49" s="702">
        <v>5</v>
      </c>
      <c r="R49" s="703">
        <f t="shared" si="25"/>
        <v>64</v>
      </c>
      <c r="S49" s="702">
        <v>56</v>
      </c>
      <c r="T49" s="702">
        <v>0</v>
      </c>
      <c r="U49" s="780">
        <v>8</v>
      </c>
      <c r="V49" s="702">
        <v>0</v>
      </c>
      <c r="W49" s="703">
        <f t="shared" si="26"/>
        <v>64</v>
      </c>
      <c r="X49" s="1178" t="s">
        <v>177</v>
      </c>
      <c r="Y49" s="1178"/>
    </row>
    <row r="50" spans="1:25" ht="19.5" customHeight="1">
      <c r="A50" s="1170" t="s">
        <v>65</v>
      </c>
      <c r="B50" s="1170"/>
      <c r="C50" s="702">
        <v>14</v>
      </c>
      <c r="D50" s="702">
        <v>10</v>
      </c>
      <c r="E50" s="702">
        <v>40</v>
      </c>
      <c r="F50" s="703">
        <f t="shared" si="21"/>
        <v>64</v>
      </c>
      <c r="G50" s="702">
        <v>2367</v>
      </c>
      <c r="H50" s="702">
        <v>1422</v>
      </c>
      <c r="I50" s="703">
        <f t="shared" si="22"/>
        <v>3789</v>
      </c>
      <c r="J50" s="702">
        <v>10728</v>
      </c>
      <c r="K50" s="702">
        <v>6152</v>
      </c>
      <c r="L50" s="703">
        <f t="shared" si="23"/>
        <v>16880</v>
      </c>
      <c r="M50" s="702">
        <v>182</v>
      </c>
      <c r="N50" s="702">
        <v>1149</v>
      </c>
      <c r="O50" s="703">
        <f t="shared" si="24"/>
        <v>1331</v>
      </c>
      <c r="P50" s="702">
        <v>63</v>
      </c>
      <c r="Q50" s="702">
        <v>1</v>
      </c>
      <c r="R50" s="703">
        <f t="shared" si="25"/>
        <v>64</v>
      </c>
      <c r="S50" s="702">
        <v>62</v>
      </c>
      <c r="T50" s="702">
        <v>0</v>
      </c>
      <c r="U50" s="780">
        <v>2</v>
      </c>
      <c r="V50" s="702">
        <v>0</v>
      </c>
      <c r="W50" s="703">
        <f t="shared" si="26"/>
        <v>64</v>
      </c>
      <c r="X50" s="1178" t="s">
        <v>178</v>
      </c>
      <c r="Y50" s="1178"/>
    </row>
    <row r="51" spans="1:25" ht="19.5" customHeight="1">
      <c r="A51" s="1170" t="s">
        <v>66</v>
      </c>
      <c r="B51" s="1170"/>
      <c r="C51" s="620">
        <v>32</v>
      </c>
      <c r="D51" s="702">
        <v>22</v>
      </c>
      <c r="E51" s="702">
        <v>76</v>
      </c>
      <c r="F51" s="703">
        <f t="shared" si="21"/>
        <v>130</v>
      </c>
      <c r="G51" s="702">
        <v>3813</v>
      </c>
      <c r="H51" s="702">
        <v>1977</v>
      </c>
      <c r="I51" s="703">
        <f t="shared" si="22"/>
        <v>5790</v>
      </c>
      <c r="J51" s="702">
        <v>18438</v>
      </c>
      <c r="K51" s="702">
        <v>8790</v>
      </c>
      <c r="L51" s="703">
        <f t="shared" si="23"/>
        <v>27228</v>
      </c>
      <c r="M51" s="702">
        <v>286</v>
      </c>
      <c r="N51" s="702">
        <v>1783</v>
      </c>
      <c r="O51" s="703">
        <f t="shared" si="24"/>
        <v>2069</v>
      </c>
      <c r="P51" s="702">
        <v>106</v>
      </c>
      <c r="Q51" s="702">
        <v>24</v>
      </c>
      <c r="R51" s="703">
        <f t="shared" si="25"/>
        <v>130</v>
      </c>
      <c r="S51" s="702">
        <v>93</v>
      </c>
      <c r="T51" s="702">
        <v>24</v>
      </c>
      <c r="U51" s="780">
        <v>13</v>
      </c>
      <c r="V51" s="702">
        <v>0</v>
      </c>
      <c r="W51" s="703">
        <f t="shared" si="26"/>
        <v>130</v>
      </c>
      <c r="X51" s="1178" t="s">
        <v>285</v>
      </c>
      <c r="Y51" s="1178"/>
    </row>
    <row r="52" spans="1:25" ht="19.5" customHeight="1">
      <c r="A52" s="1170" t="s">
        <v>133</v>
      </c>
      <c r="B52" s="1170"/>
      <c r="C52" s="702">
        <v>5</v>
      </c>
      <c r="D52" s="702">
        <v>3</v>
      </c>
      <c r="E52" s="702">
        <v>48</v>
      </c>
      <c r="F52" s="703">
        <f t="shared" si="21"/>
        <v>56</v>
      </c>
      <c r="G52" s="702">
        <v>1135</v>
      </c>
      <c r="H52" s="702">
        <v>558</v>
      </c>
      <c r="I52" s="703">
        <f t="shared" si="22"/>
        <v>1693</v>
      </c>
      <c r="J52" s="702">
        <v>4863</v>
      </c>
      <c r="K52" s="702">
        <v>2301</v>
      </c>
      <c r="L52" s="703">
        <f t="shared" si="23"/>
        <v>7164</v>
      </c>
      <c r="M52" s="702">
        <v>174</v>
      </c>
      <c r="N52" s="702">
        <v>540</v>
      </c>
      <c r="O52" s="703">
        <f t="shared" si="24"/>
        <v>714</v>
      </c>
      <c r="P52" s="702">
        <v>52</v>
      </c>
      <c r="Q52" s="702">
        <v>4</v>
      </c>
      <c r="R52" s="703">
        <f t="shared" si="25"/>
        <v>56</v>
      </c>
      <c r="S52" s="702">
        <v>50</v>
      </c>
      <c r="T52" s="702">
        <v>0</v>
      </c>
      <c r="U52" s="780">
        <v>6</v>
      </c>
      <c r="V52" s="702">
        <v>0</v>
      </c>
      <c r="W52" s="703">
        <f t="shared" si="26"/>
        <v>56</v>
      </c>
      <c r="X52" s="1178" t="s">
        <v>853</v>
      </c>
      <c r="Y52" s="1178"/>
    </row>
    <row r="53" spans="1:25" ht="19.5" customHeight="1">
      <c r="A53" s="1170" t="s">
        <v>68</v>
      </c>
      <c r="B53" s="1170"/>
      <c r="C53" s="702">
        <v>2</v>
      </c>
      <c r="D53" s="702">
        <v>1</v>
      </c>
      <c r="E53" s="702">
        <v>22</v>
      </c>
      <c r="F53" s="703">
        <f t="shared" si="21"/>
        <v>25</v>
      </c>
      <c r="G53" s="702">
        <v>858</v>
      </c>
      <c r="H53" s="702">
        <v>437</v>
      </c>
      <c r="I53" s="703">
        <f t="shared" si="22"/>
        <v>1295</v>
      </c>
      <c r="J53" s="702">
        <v>4511</v>
      </c>
      <c r="K53" s="702">
        <v>2054</v>
      </c>
      <c r="L53" s="703">
        <f t="shared" si="23"/>
        <v>6565</v>
      </c>
      <c r="M53" s="702">
        <v>73</v>
      </c>
      <c r="N53" s="702">
        <v>352</v>
      </c>
      <c r="O53" s="703">
        <f t="shared" si="24"/>
        <v>425</v>
      </c>
      <c r="P53" s="702">
        <v>23</v>
      </c>
      <c r="Q53" s="702">
        <v>2</v>
      </c>
      <c r="R53" s="703">
        <f t="shared" si="25"/>
        <v>25</v>
      </c>
      <c r="S53" s="702">
        <v>25</v>
      </c>
      <c r="T53" s="702">
        <v>0</v>
      </c>
      <c r="U53" s="780">
        <v>0</v>
      </c>
      <c r="V53" s="702">
        <v>0</v>
      </c>
      <c r="W53" s="703">
        <f t="shared" si="26"/>
        <v>25</v>
      </c>
      <c r="X53" s="1178" t="s">
        <v>287</v>
      </c>
      <c r="Y53" s="1178"/>
    </row>
    <row r="54" spans="1:25" ht="19.5" customHeight="1">
      <c r="A54" s="1170" t="s">
        <v>69</v>
      </c>
      <c r="B54" s="1170"/>
      <c r="C54" s="702">
        <v>2</v>
      </c>
      <c r="D54" s="702">
        <v>2</v>
      </c>
      <c r="E54" s="702">
        <v>22</v>
      </c>
      <c r="F54" s="703">
        <f t="shared" si="21"/>
        <v>26</v>
      </c>
      <c r="G54" s="702">
        <v>787</v>
      </c>
      <c r="H54" s="702">
        <v>356</v>
      </c>
      <c r="I54" s="703">
        <f t="shared" si="22"/>
        <v>1143</v>
      </c>
      <c r="J54" s="702">
        <v>3061</v>
      </c>
      <c r="K54" s="702">
        <v>1380</v>
      </c>
      <c r="L54" s="703">
        <f t="shared" si="23"/>
        <v>4441</v>
      </c>
      <c r="M54" s="702">
        <v>94</v>
      </c>
      <c r="N54" s="702">
        <v>322</v>
      </c>
      <c r="O54" s="703">
        <f t="shared" si="24"/>
        <v>416</v>
      </c>
      <c r="P54" s="702">
        <v>24</v>
      </c>
      <c r="Q54" s="702">
        <v>2</v>
      </c>
      <c r="R54" s="703">
        <f t="shared" si="25"/>
        <v>26</v>
      </c>
      <c r="S54" s="702">
        <v>24</v>
      </c>
      <c r="T54" s="702">
        <v>1</v>
      </c>
      <c r="U54" s="780">
        <v>1</v>
      </c>
      <c r="V54" s="702">
        <v>0</v>
      </c>
      <c r="W54" s="703">
        <f t="shared" si="26"/>
        <v>26</v>
      </c>
      <c r="X54" s="1178" t="s">
        <v>182</v>
      </c>
      <c r="Y54" s="1178"/>
    </row>
    <row r="55" spans="1:25" ht="19.5" customHeight="1">
      <c r="A55" s="1170" t="s">
        <v>70</v>
      </c>
      <c r="B55" s="1170"/>
      <c r="C55" s="702">
        <v>7</v>
      </c>
      <c r="D55" s="702">
        <v>3</v>
      </c>
      <c r="E55" s="702">
        <v>95</v>
      </c>
      <c r="F55" s="703">
        <f t="shared" si="21"/>
        <v>105</v>
      </c>
      <c r="G55" s="702">
        <v>2544</v>
      </c>
      <c r="H55" s="702">
        <v>1427</v>
      </c>
      <c r="I55" s="703">
        <f t="shared" si="22"/>
        <v>3971</v>
      </c>
      <c r="J55" s="702">
        <v>11767</v>
      </c>
      <c r="K55" s="702">
        <v>5975</v>
      </c>
      <c r="L55" s="703">
        <f t="shared" si="23"/>
        <v>17742</v>
      </c>
      <c r="M55" s="702">
        <v>445</v>
      </c>
      <c r="N55" s="702">
        <v>831</v>
      </c>
      <c r="O55" s="703">
        <f t="shared" si="24"/>
        <v>1276</v>
      </c>
      <c r="P55" s="702">
        <v>89</v>
      </c>
      <c r="Q55" s="702">
        <v>16</v>
      </c>
      <c r="R55" s="703">
        <f t="shared" si="25"/>
        <v>105</v>
      </c>
      <c r="S55" s="702">
        <v>72</v>
      </c>
      <c r="T55" s="702">
        <v>9</v>
      </c>
      <c r="U55" s="780">
        <v>24</v>
      </c>
      <c r="V55" s="702">
        <v>0</v>
      </c>
      <c r="W55" s="703">
        <f t="shared" si="26"/>
        <v>105</v>
      </c>
      <c r="X55" s="1178" t="s">
        <v>183</v>
      </c>
      <c r="Y55" s="1178"/>
    </row>
    <row r="56" spans="1:25" ht="19.5" customHeight="1">
      <c r="A56" s="1170" t="s">
        <v>71</v>
      </c>
      <c r="B56" s="1170"/>
      <c r="C56" s="702">
        <v>2</v>
      </c>
      <c r="D56" s="702">
        <v>2</v>
      </c>
      <c r="E56" s="702">
        <v>7</v>
      </c>
      <c r="F56" s="703">
        <f t="shared" si="21"/>
        <v>11</v>
      </c>
      <c r="G56" s="702">
        <v>389</v>
      </c>
      <c r="H56" s="702">
        <v>162</v>
      </c>
      <c r="I56" s="703">
        <f t="shared" si="22"/>
        <v>551</v>
      </c>
      <c r="J56" s="702">
        <v>1299</v>
      </c>
      <c r="K56" s="702">
        <v>499</v>
      </c>
      <c r="L56" s="703">
        <f t="shared" si="23"/>
        <v>1798</v>
      </c>
      <c r="M56" s="702">
        <v>86</v>
      </c>
      <c r="N56" s="702">
        <v>87</v>
      </c>
      <c r="O56" s="703">
        <f t="shared" si="24"/>
        <v>173</v>
      </c>
      <c r="P56" s="702">
        <v>10</v>
      </c>
      <c r="Q56" s="702">
        <v>1</v>
      </c>
      <c r="R56" s="703">
        <f t="shared" si="25"/>
        <v>11</v>
      </c>
      <c r="S56" s="702">
        <v>5</v>
      </c>
      <c r="T56" s="702">
        <v>0</v>
      </c>
      <c r="U56" s="780">
        <v>6</v>
      </c>
      <c r="V56" s="702">
        <v>0</v>
      </c>
      <c r="W56" s="703">
        <f t="shared" si="26"/>
        <v>11</v>
      </c>
      <c r="X56" s="1178" t="s">
        <v>671</v>
      </c>
      <c r="Y56" s="1178"/>
    </row>
    <row r="57" spans="1:25" ht="19.5" customHeight="1" thickBot="1">
      <c r="A57" s="1280" t="s">
        <v>72</v>
      </c>
      <c r="B57" s="1280"/>
      <c r="C57" s="704">
        <v>1</v>
      </c>
      <c r="D57" s="704">
        <v>1</v>
      </c>
      <c r="E57" s="704">
        <v>282</v>
      </c>
      <c r="F57" s="704">
        <f t="shared" si="21"/>
        <v>284</v>
      </c>
      <c r="G57" s="704">
        <v>7943</v>
      </c>
      <c r="H57" s="704">
        <v>4583</v>
      </c>
      <c r="I57" s="704">
        <f t="shared" si="22"/>
        <v>12526</v>
      </c>
      <c r="J57" s="704">
        <v>36517</v>
      </c>
      <c r="K57" s="704">
        <v>19797</v>
      </c>
      <c r="L57" s="704">
        <f t="shared" si="23"/>
        <v>56314</v>
      </c>
      <c r="M57" s="704">
        <v>520</v>
      </c>
      <c r="N57" s="704">
        <v>3106</v>
      </c>
      <c r="O57" s="704">
        <f t="shared" si="24"/>
        <v>3626</v>
      </c>
      <c r="P57" s="704">
        <v>276</v>
      </c>
      <c r="Q57" s="704">
        <v>8</v>
      </c>
      <c r="R57" s="704">
        <f t="shared" si="25"/>
        <v>284</v>
      </c>
      <c r="S57" s="704">
        <v>272</v>
      </c>
      <c r="T57" s="704">
        <v>5</v>
      </c>
      <c r="U57" s="244">
        <v>7</v>
      </c>
      <c r="V57" s="704">
        <v>0</v>
      </c>
      <c r="W57" s="704">
        <f t="shared" si="26"/>
        <v>284</v>
      </c>
      <c r="X57" s="1267" t="s">
        <v>327</v>
      </c>
      <c r="Y57" s="1267"/>
    </row>
    <row r="58" spans="1:25" ht="19.5" customHeight="1" thickBot="1">
      <c r="A58" s="1108" t="s">
        <v>32</v>
      </c>
      <c r="B58" s="1108"/>
      <c r="C58" s="705">
        <f>SUM(C38:C57)</f>
        <v>94</v>
      </c>
      <c r="D58" s="705">
        <f t="shared" ref="D58:W58" si="27">SUM(D38:D57)</f>
        <v>62</v>
      </c>
      <c r="E58" s="705">
        <f t="shared" si="27"/>
        <v>1430</v>
      </c>
      <c r="F58" s="705">
        <f t="shared" si="27"/>
        <v>1586</v>
      </c>
      <c r="G58" s="705">
        <f t="shared" si="27"/>
        <v>39473</v>
      </c>
      <c r="H58" s="705">
        <f t="shared" si="27"/>
        <v>23950</v>
      </c>
      <c r="I58" s="705">
        <f t="shared" si="27"/>
        <v>63423</v>
      </c>
      <c r="J58" s="705">
        <f t="shared" si="27"/>
        <v>183172</v>
      </c>
      <c r="K58" s="705">
        <f t="shared" si="27"/>
        <v>102208</v>
      </c>
      <c r="L58" s="705">
        <f t="shared" si="27"/>
        <v>285380</v>
      </c>
      <c r="M58" s="705">
        <f t="shared" si="27"/>
        <v>3187</v>
      </c>
      <c r="N58" s="705">
        <f t="shared" si="27"/>
        <v>19414</v>
      </c>
      <c r="O58" s="705">
        <f t="shared" si="27"/>
        <v>22601</v>
      </c>
      <c r="P58" s="705">
        <f t="shared" si="27"/>
        <v>1517</v>
      </c>
      <c r="Q58" s="705">
        <f t="shared" si="27"/>
        <v>69</v>
      </c>
      <c r="R58" s="705">
        <f t="shared" si="27"/>
        <v>1586</v>
      </c>
      <c r="S58" s="705">
        <f t="shared" si="27"/>
        <v>1463</v>
      </c>
      <c r="T58" s="705">
        <f t="shared" si="27"/>
        <v>44</v>
      </c>
      <c r="U58" s="781">
        <f t="shared" si="27"/>
        <v>79</v>
      </c>
      <c r="V58" s="705">
        <f t="shared" si="27"/>
        <v>0</v>
      </c>
      <c r="W58" s="705">
        <f t="shared" si="27"/>
        <v>1586</v>
      </c>
      <c r="X58" s="447" t="s">
        <v>169</v>
      </c>
      <c r="Y58" s="513"/>
    </row>
    <row r="59" spans="1:25" ht="4.5" customHeight="1" thickTop="1">
      <c r="A59" s="213"/>
      <c r="B59" s="213"/>
      <c r="C59" s="241"/>
      <c r="D59" s="241"/>
      <c r="E59" s="241"/>
      <c r="F59" s="241"/>
      <c r="G59" s="241"/>
      <c r="H59" s="241"/>
      <c r="I59" s="241"/>
      <c r="J59" s="241"/>
      <c r="K59" s="241"/>
      <c r="L59" s="241"/>
      <c r="M59" s="241"/>
      <c r="N59" s="241"/>
      <c r="O59" s="241"/>
      <c r="P59" s="241"/>
      <c r="Q59" s="241"/>
      <c r="R59" s="241"/>
      <c r="S59" s="241"/>
      <c r="T59" s="241"/>
      <c r="U59" s="241"/>
      <c r="V59" s="241"/>
      <c r="W59" s="241"/>
      <c r="X59" s="218"/>
      <c r="Y59" s="152"/>
    </row>
    <row r="60" spans="1:25" ht="9.75" customHeight="1">
      <c r="A60" s="558"/>
      <c r="B60" s="558"/>
      <c r="C60" s="241"/>
      <c r="D60" s="241"/>
      <c r="E60" s="241"/>
      <c r="F60" s="241"/>
      <c r="G60" s="241"/>
      <c r="H60" s="241"/>
      <c r="I60" s="241"/>
      <c r="J60" s="241"/>
      <c r="K60" s="241"/>
      <c r="L60" s="241"/>
      <c r="M60" s="241"/>
      <c r="N60" s="241"/>
      <c r="O60" s="241"/>
      <c r="P60" s="241"/>
      <c r="Q60" s="241"/>
      <c r="R60" s="241"/>
      <c r="S60" s="241"/>
      <c r="T60" s="241"/>
      <c r="U60" s="241"/>
      <c r="V60" s="241"/>
      <c r="W60" s="241"/>
      <c r="X60" s="559"/>
      <c r="Y60" s="152"/>
    </row>
    <row r="61" spans="1:25" ht="9.75" customHeight="1">
      <c r="A61" s="1023"/>
      <c r="B61" s="1023"/>
      <c r="C61" s="241"/>
      <c r="D61" s="241"/>
      <c r="E61" s="241"/>
      <c r="F61" s="241"/>
      <c r="G61" s="241"/>
      <c r="H61" s="241"/>
      <c r="I61" s="241"/>
      <c r="J61" s="241"/>
      <c r="K61" s="241"/>
      <c r="L61" s="241"/>
      <c r="M61" s="241"/>
      <c r="N61" s="241"/>
      <c r="O61" s="241"/>
      <c r="P61" s="241"/>
      <c r="Q61" s="241"/>
      <c r="R61" s="241"/>
      <c r="S61" s="241"/>
      <c r="T61" s="241"/>
      <c r="U61" s="241"/>
      <c r="V61" s="241"/>
      <c r="W61" s="241"/>
      <c r="X61" s="1029"/>
      <c r="Y61" s="152"/>
    </row>
    <row r="62" spans="1:25" ht="24" customHeight="1">
      <c r="A62" s="1152" t="s">
        <v>1347</v>
      </c>
      <c r="B62" s="1152"/>
      <c r="C62" s="1152"/>
      <c r="D62" s="1152"/>
      <c r="E62" s="1152"/>
      <c r="F62" s="1152"/>
      <c r="G62" s="1152"/>
      <c r="H62" s="1152"/>
      <c r="I62" s="1152"/>
      <c r="J62" s="1152"/>
      <c r="K62" s="1152"/>
      <c r="L62" s="1152"/>
      <c r="M62" s="1152"/>
      <c r="N62" s="1152"/>
      <c r="O62" s="1152"/>
      <c r="P62" s="1152"/>
      <c r="Q62" s="1152"/>
      <c r="R62" s="1152"/>
      <c r="S62" s="1152"/>
      <c r="T62" s="1152"/>
      <c r="U62" s="1152"/>
      <c r="V62" s="1152"/>
      <c r="W62" s="1152"/>
      <c r="X62" s="1152"/>
      <c r="Y62" s="1152"/>
    </row>
    <row r="63" spans="1:25" ht="34.5" customHeight="1">
      <c r="A63" s="1193" t="s">
        <v>795</v>
      </c>
      <c r="B63" s="1193"/>
      <c r="C63" s="1193"/>
      <c r="D63" s="1193"/>
      <c r="E63" s="1193"/>
      <c r="F63" s="1193"/>
      <c r="G63" s="1193"/>
      <c r="H63" s="1193"/>
      <c r="I63" s="1193"/>
      <c r="J63" s="1193"/>
      <c r="K63" s="1193"/>
      <c r="L63" s="1193"/>
      <c r="M63" s="1193"/>
      <c r="N63" s="1193"/>
      <c r="O63" s="1193"/>
      <c r="P63" s="1193"/>
      <c r="Q63" s="1193"/>
      <c r="R63" s="1193"/>
      <c r="S63" s="1193"/>
      <c r="T63" s="1193"/>
      <c r="U63" s="1193"/>
      <c r="V63" s="1193"/>
      <c r="W63" s="1193"/>
      <c r="X63" s="1193"/>
      <c r="Y63" s="1193"/>
    </row>
    <row r="64" spans="1:25" ht="21" customHeight="1" thickBot="1">
      <c r="A64" s="1176" t="s">
        <v>950</v>
      </c>
      <c r="B64" s="1176"/>
      <c r="C64" s="223"/>
      <c r="D64" s="223"/>
      <c r="E64" s="223"/>
      <c r="F64" s="223"/>
      <c r="G64" s="223"/>
      <c r="H64" s="223"/>
      <c r="I64" s="223"/>
      <c r="J64" s="223"/>
      <c r="K64" s="223"/>
      <c r="L64" s="223"/>
      <c r="M64" s="223"/>
      <c r="N64" s="223"/>
      <c r="O64" s="223"/>
      <c r="P64" s="223"/>
      <c r="Q64" s="223"/>
      <c r="R64" s="223"/>
      <c r="S64" s="223"/>
      <c r="T64" s="223"/>
      <c r="U64" s="223"/>
      <c r="V64" s="84"/>
      <c r="W64" s="1177" t="s">
        <v>787</v>
      </c>
      <c r="X64" s="1177"/>
      <c r="Y64" s="1177"/>
    </row>
    <row r="65" spans="1:28" ht="19.5" customHeight="1" thickTop="1">
      <c r="A65" s="1140" t="s">
        <v>40</v>
      </c>
      <c r="B65" s="1140"/>
      <c r="C65" s="1188" t="s">
        <v>107</v>
      </c>
      <c r="D65" s="1188"/>
      <c r="E65" s="1188"/>
      <c r="F65" s="1188"/>
      <c r="G65" s="1155" t="s">
        <v>128</v>
      </c>
      <c r="H65" s="1155"/>
      <c r="I65" s="1155"/>
      <c r="J65" s="1155" t="s">
        <v>108</v>
      </c>
      <c r="K65" s="1155"/>
      <c r="L65" s="1155"/>
      <c r="M65" s="1140" t="s">
        <v>129</v>
      </c>
      <c r="N65" s="1140"/>
      <c r="O65" s="1140"/>
      <c r="P65" s="1140" t="s">
        <v>306</v>
      </c>
      <c r="Q65" s="1140"/>
      <c r="R65" s="1140"/>
      <c r="S65" s="1140" t="s">
        <v>307</v>
      </c>
      <c r="T65" s="1140"/>
      <c r="U65" s="1140"/>
      <c r="V65" s="1140"/>
      <c r="W65" s="1140"/>
      <c r="X65" s="1164" t="s">
        <v>168</v>
      </c>
      <c r="Y65" s="1164"/>
    </row>
    <row r="66" spans="1:28" ht="36" customHeight="1">
      <c r="A66" s="1141"/>
      <c r="B66" s="1141"/>
      <c r="C66" s="1168" t="s">
        <v>303</v>
      </c>
      <c r="D66" s="1168"/>
      <c r="E66" s="1168"/>
      <c r="F66" s="1168"/>
      <c r="G66" s="1167" t="s">
        <v>852</v>
      </c>
      <c r="H66" s="1167"/>
      <c r="I66" s="1167"/>
      <c r="J66" s="1167" t="s">
        <v>309</v>
      </c>
      <c r="K66" s="1167"/>
      <c r="L66" s="1167"/>
      <c r="M66" s="1165" t="s">
        <v>310</v>
      </c>
      <c r="N66" s="1165"/>
      <c r="O66" s="1165"/>
      <c r="P66" s="1165" t="s">
        <v>311</v>
      </c>
      <c r="Q66" s="1165"/>
      <c r="R66" s="1165"/>
      <c r="S66" s="1165" t="s">
        <v>312</v>
      </c>
      <c r="T66" s="1165"/>
      <c r="U66" s="1165"/>
      <c r="V66" s="1165"/>
      <c r="W66" s="1165"/>
      <c r="X66" s="1165"/>
      <c r="Y66" s="1165"/>
    </row>
    <row r="67" spans="1:28" ht="20.25" customHeight="1">
      <c r="A67" s="1141"/>
      <c r="B67" s="1141"/>
      <c r="C67" s="211" t="s">
        <v>127</v>
      </c>
      <c r="D67" s="213" t="s">
        <v>34</v>
      </c>
      <c r="E67" s="213" t="s">
        <v>109</v>
      </c>
      <c r="F67" s="213" t="s">
        <v>35</v>
      </c>
      <c r="G67" s="211" t="s">
        <v>127</v>
      </c>
      <c r="H67" s="213" t="s">
        <v>34</v>
      </c>
      <c r="I67" s="213" t="s">
        <v>35</v>
      </c>
      <c r="J67" s="211" t="s">
        <v>127</v>
      </c>
      <c r="K67" s="213" t="s">
        <v>34</v>
      </c>
      <c r="L67" s="213" t="s">
        <v>35</v>
      </c>
      <c r="M67" s="211" t="s">
        <v>102</v>
      </c>
      <c r="N67" s="213" t="s">
        <v>103</v>
      </c>
      <c r="O67" s="213" t="s">
        <v>35</v>
      </c>
      <c r="P67" s="213" t="s">
        <v>313</v>
      </c>
      <c r="Q67" s="213" t="s">
        <v>314</v>
      </c>
      <c r="R67" s="213" t="s">
        <v>35</v>
      </c>
      <c r="S67" s="213" t="s">
        <v>120</v>
      </c>
      <c r="T67" s="213" t="s">
        <v>315</v>
      </c>
      <c r="U67" s="211" t="s">
        <v>316</v>
      </c>
      <c r="V67" s="213" t="s">
        <v>317</v>
      </c>
      <c r="W67" s="213" t="s">
        <v>32</v>
      </c>
      <c r="X67" s="1165"/>
      <c r="Y67" s="1165"/>
    </row>
    <row r="68" spans="1:28" ht="57" customHeight="1" thickBot="1">
      <c r="A68" s="1141"/>
      <c r="B68" s="1141"/>
      <c r="C68" s="989" t="s">
        <v>173</v>
      </c>
      <c r="D68" s="989" t="s">
        <v>172</v>
      </c>
      <c r="E68" s="989" t="s">
        <v>208</v>
      </c>
      <c r="F68" s="989" t="s">
        <v>169</v>
      </c>
      <c r="G68" s="989" t="s">
        <v>173</v>
      </c>
      <c r="H68" s="989" t="s">
        <v>172</v>
      </c>
      <c r="I68" s="989" t="s">
        <v>169</v>
      </c>
      <c r="J68" s="989" t="s">
        <v>173</v>
      </c>
      <c r="K68" s="989" t="s">
        <v>172</v>
      </c>
      <c r="L68" s="989" t="s">
        <v>169</v>
      </c>
      <c r="M68" s="989" t="s">
        <v>318</v>
      </c>
      <c r="N68" s="989" t="s">
        <v>319</v>
      </c>
      <c r="O68" s="989" t="s">
        <v>169</v>
      </c>
      <c r="P68" s="989" t="s">
        <v>320</v>
      </c>
      <c r="Q68" s="989" t="s">
        <v>321</v>
      </c>
      <c r="R68" s="989" t="s">
        <v>169</v>
      </c>
      <c r="S68" s="990" t="s">
        <v>322</v>
      </c>
      <c r="T68" s="990" t="s">
        <v>323</v>
      </c>
      <c r="U68" s="515" t="s">
        <v>624</v>
      </c>
      <c r="V68" s="990" t="s">
        <v>325</v>
      </c>
      <c r="W68" s="989" t="s">
        <v>169</v>
      </c>
      <c r="X68" s="1165"/>
      <c r="Y68" s="1165"/>
    </row>
    <row r="69" spans="1:28" ht="20.25" customHeight="1">
      <c r="A69" s="329" t="s">
        <v>52</v>
      </c>
      <c r="B69" s="329"/>
      <c r="C69" s="231">
        <v>0</v>
      </c>
      <c r="D69" s="329">
        <v>0</v>
      </c>
      <c r="E69" s="329">
        <v>0</v>
      </c>
      <c r="F69" s="329">
        <f>SUM(C69:E69)</f>
        <v>0</v>
      </c>
      <c r="G69" s="231">
        <v>0</v>
      </c>
      <c r="H69" s="329">
        <v>0</v>
      </c>
      <c r="I69" s="329">
        <f>SUM(G69:H69)</f>
        <v>0</v>
      </c>
      <c r="J69" s="231">
        <v>0</v>
      </c>
      <c r="K69" s="329">
        <v>0</v>
      </c>
      <c r="L69" s="329">
        <f>SUM(J69:K69)</f>
        <v>0</v>
      </c>
      <c r="M69" s="231">
        <v>0</v>
      </c>
      <c r="N69" s="329">
        <v>0</v>
      </c>
      <c r="O69" s="329">
        <f>SUM(M69:N69)</f>
        <v>0</v>
      </c>
      <c r="P69" s="329">
        <v>0</v>
      </c>
      <c r="Q69" s="329">
        <v>0</v>
      </c>
      <c r="R69" s="329">
        <f>SUM(P69:Q69)</f>
        <v>0</v>
      </c>
      <c r="S69" s="231">
        <v>0</v>
      </c>
      <c r="T69" s="329">
        <v>0</v>
      </c>
      <c r="U69" s="837">
        <v>0</v>
      </c>
      <c r="V69" s="329">
        <v>0</v>
      </c>
      <c r="W69" s="329">
        <f>SUM(S69:V69)</f>
        <v>0</v>
      </c>
      <c r="X69" s="1199" t="s">
        <v>583</v>
      </c>
      <c r="Y69" s="1199"/>
    </row>
    <row r="70" spans="1:28" ht="20.25" customHeight="1">
      <c r="A70" s="1170" t="s">
        <v>53</v>
      </c>
      <c r="B70" s="1170"/>
      <c r="C70" s="979">
        <v>0</v>
      </c>
      <c r="D70" s="979">
        <v>0</v>
      </c>
      <c r="E70" s="979">
        <v>1</v>
      </c>
      <c r="F70" s="979">
        <f t="shared" ref="F70:F88" si="28">SUM(C70:E70)</f>
        <v>1</v>
      </c>
      <c r="G70" s="979">
        <v>10</v>
      </c>
      <c r="H70" s="979">
        <v>2</v>
      </c>
      <c r="I70" s="979">
        <f t="shared" ref="I70:I88" si="29">SUM(G70:H70)</f>
        <v>12</v>
      </c>
      <c r="J70" s="979">
        <v>17</v>
      </c>
      <c r="K70" s="979">
        <v>10</v>
      </c>
      <c r="L70" s="979">
        <f t="shared" ref="L70:L88" si="30">SUM(J70:K70)</f>
        <v>27</v>
      </c>
      <c r="M70" s="979">
        <v>4</v>
      </c>
      <c r="N70" s="979">
        <v>0</v>
      </c>
      <c r="O70" s="979">
        <f t="shared" ref="O70:O88" si="31">SUM(M70:N70)</f>
        <v>4</v>
      </c>
      <c r="P70" s="979">
        <v>1</v>
      </c>
      <c r="Q70" s="979">
        <v>0</v>
      </c>
      <c r="R70" s="979">
        <f t="shared" ref="R70:R88" si="32">SUM(P70:Q70)</f>
        <v>1</v>
      </c>
      <c r="S70" s="979">
        <v>1</v>
      </c>
      <c r="T70" s="979">
        <v>0</v>
      </c>
      <c r="U70" s="702">
        <v>0</v>
      </c>
      <c r="V70" s="979">
        <v>0</v>
      </c>
      <c r="W70" s="979">
        <f t="shared" ref="W70:W88" si="33">SUM(S70:V70)</f>
        <v>1</v>
      </c>
      <c r="X70" s="1159" t="s">
        <v>284</v>
      </c>
      <c r="Y70" s="1159"/>
    </row>
    <row r="71" spans="1:28" ht="20.25" customHeight="1">
      <c r="A71" s="1170" t="s">
        <v>54</v>
      </c>
      <c r="B71" s="1170"/>
      <c r="C71" s="979">
        <v>0</v>
      </c>
      <c r="D71" s="979">
        <v>0</v>
      </c>
      <c r="E71" s="979">
        <v>2</v>
      </c>
      <c r="F71" s="979">
        <f t="shared" si="28"/>
        <v>2</v>
      </c>
      <c r="G71" s="979">
        <v>73</v>
      </c>
      <c r="H71" s="979">
        <v>48</v>
      </c>
      <c r="I71" s="979">
        <f t="shared" si="29"/>
        <v>121</v>
      </c>
      <c r="J71" s="979">
        <v>329</v>
      </c>
      <c r="K71" s="979">
        <v>211</v>
      </c>
      <c r="L71" s="979">
        <f t="shared" si="30"/>
        <v>540</v>
      </c>
      <c r="M71" s="979">
        <v>7</v>
      </c>
      <c r="N71" s="979">
        <v>36</v>
      </c>
      <c r="O71" s="979">
        <f t="shared" si="31"/>
        <v>43</v>
      </c>
      <c r="P71" s="979">
        <v>2</v>
      </c>
      <c r="Q71" s="979">
        <v>0</v>
      </c>
      <c r="R71" s="979">
        <f t="shared" si="32"/>
        <v>2</v>
      </c>
      <c r="S71" s="979">
        <v>2</v>
      </c>
      <c r="T71" s="979">
        <v>0</v>
      </c>
      <c r="U71" s="702">
        <v>0</v>
      </c>
      <c r="V71" s="979">
        <v>0</v>
      </c>
      <c r="W71" s="979">
        <f t="shared" si="33"/>
        <v>2</v>
      </c>
      <c r="X71" s="1178" t="s">
        <v>175</v>
      </c>
      <c r="Y71" s="1178"/>
    </row>
    <row r="72" spans="1:28" ht="20.25" customHeight="1">
      <c r="A72" s="1170" t="s">
        <v>55</v>
      </c>
      <c r="B72" s="1170"/>
      <c r="C72" s="979">
        <v>0</v>
      </c>
      <c r="D72" s="979">
        <v>0</v>
      </c>
      <c r="E72" s="979">
        <v>9</v>
      </c>
      <c r="F72" s="979">
        <f t="shared" si="28"/>
        <v>9</v>
      </c>
      <c r="G72" s="979">
        <v>173</v>
      </c>
      <c r="H72" s="979">
        <v>108</v>
      </c>
      <c r="I72" s="979">
        <f t="shared" si="29"/>
        <v>281</v>
      </c>
      <c r="J72" s="979">
        <v>1237</v>
      </c>
      <c r="K72" s="979">
        <v>714</v>
      </c>
      <c r="L72" s="979">
        <f t="shared" si="30"/>
        <v>1951</v>
      </c>
      <c r="M72" s="979">
        <v>16</v>
      </c>
      <c r="N72" s="979">
        <v>9</v>
      </c>
      <c r="O72" s="979">
        <f t="shared" si="31"/>
        <v>25</v>
      </c>
      <c r="P72" s="979">
        <v>9</v>
      </c>
      <c r="Q72" s="979">
        <v>0</v>
      </c>
      <c r="R72" s="979">
        <f t="shared" si="32"/>
        <v>9</v>
      </c>
      <c r="S72" s="979">
        <v>9</v>
      </c>
      <c r="T72" s="979">
        <v>0</v>
      </c>
      <c r="U72" s="702">
        <v>0</v>
      </c>
      <c r="V72" s="979">
        <v>0</v>
      </c>
      <c r="W72" s="979">
        <f t="shared" si="33"/>
        <v>9</v>
      </c>
      <c r="X72" s="1178" t="s">
        <v>676</v>
      </c>
      <c r="Y72" s="1178"/>
    </row>
    <row r="73" spans="1:28" ht="20.25" customHeight="1">
      <c r="A73" s="1189" t="s">
        <v>279</v>
      </c>
      <c r="B73" s="442" t="s">
        <v>261</v>
      </c>
      <c r="C73" s="979">
        <v>0</v>
      </c>
      <c r="D73" s="979">
        <v>0</v>
      </c>
      <c r="E73" s="979">
        <v>2</v>
      </c>
      <c r="F73" s="979">
        <f t="shared" si="28"/>
        <v>2</v>
      </c>
      <c r="G73" s="979">
        <v>60</v>
      </c>
      <c r="H73" s="979">
        <v>24</v>
      </c>
      <c r="I73" s="979">
        <f t="shared" si="29"/>
        <v>84</v>
      </c>
      <c r="J73" s="979">
        <v>245</v>
      </c>
      <c r="K73" s="979">
        <v>106</v>
      </c>
      <c r="L73" s="979">
        <f t="shared" si="30"/>
        <v>351</v>
      </c>
      <c r="M73" s="979">
        <v>6</v>
      </c>
      <c r="N73" s="979">
        <v>16</v>
      </c>
      <c r="O73" s="979">
        <f t="shared" si="31"/>
        <v>22</v>
      </c>
      <c r="P73" s="979">
        <v>2</v>
      </c>
      <c r="Q73" s="979">
        <v>0</v>
      </c>
      <c r="R73" s="979">
        <f t="shared" si="32"/>
        <v>2</v>
      </c>
      <c r="S73" s="979">
        <v>2</v>
      </c>
      <c r="T73" s="979">
        <v>0</v>
      </c>
      <c r="U73" s="702">
        <v>0</v>
      </c>
      <c r="V73" s="979">
        <v>0</v>
      </c>
      <c r="W73" s="979">
        <f t="shared" si="33"/>
        <v>2</v>
      </c>
      <c r="X73" s="514" t="s">
        <v>288</v>
      </c>
      <c r="Y73" s="1220" t="s">
        <v>167</v>
      </c>
      <c r="AB73" s="111" t="s">
        <v>328</v>
      </c>
    </row>
    <row r="74" spans="1:28" ht="20.25" customHeight="1">
      <c r="A74" s="1189"/>
      <c r="B74" s="442" t="s">
        <v>263</v>
      </c>
      <c r="C74" s="979">
        <v>0</v>
      </c>
      <c r="D74" s="979">
        <v>0</v>
      </c>
      <c r="E74" s="979">
        <v>0</v>
      </c>
      <c r="F74" s="979">
        <f t="shared" si="28"/>
        <v>0</v>
      </c>
      <c r="G74" s="979">
        <v>0</v>
      </c>
      <c r="H74" s="979">
        <v>0</v>
      </c>
      <c r="I74" s="979">
        <f t="shared" si="29"/>
        <v>0</v>
      </c>
      <c r="J74" s="979">
        <v>0</v>
      </c>
      <c r="K74" s="979">
        <v>0</v>
      </c>
      <c r="L74" s="979">
        <f t="shared" si="30"/>
        <v>0</v>
      </c>
      <c r="M74" s="979">
        <v>0</v>
      </c>
      <c r="N74" s="979">
        <v>0</v>
      </c>
      <c r="O74" s="979">
        <f t="shared" si="31"/>
        <v>0</v>
      </c>
      <c r="P74" s="979">
        <v>0</v>
      </c>
      <c r="Q74" s="979">
        <v>0</v>
      </c>
      <c r="R74" s="979">
        <f t="shared" si="32"/>
        <v>0</v>
      </c>
      <c r="S74" s="979">
        <v>0</v>
      </c>
      <c r="T74" s="979">
        <v>0</v>
      </c>
      <c r="U74" s="702">
        <v>0</v>
      </c>
      <c r="V74" s="979">
        <v>0</v>
      </c>
      <c r="W74" s="979">
        <f t="shared" si="33"/>
        <v>0</v>
      </c>
      <c r="X74" s="514" t="s">
        <v>289</v>
      </c>
      <c r="Y74" s="1220"/>
    </row>
    <row r="75" spans="1:28" ht="20.25" customHeight="1">
      <c r="A75" s="1189"/>
      <c r="B75" s="442" t="s">
        <v>262</v>
      </c>
      <c r="C75" s="979">
        <v>0</v>
      </c>
      <c r="D75" s="979">
        <v>0</v>
      </c>
      <c r="E75" s="979">
        <v>0</v>
      </c>
      <c r="F75" s="979">
        <f t="shared" si="28"/>
        <v>0</v>
      </c>
      <c r="G75" s="979">
        <v>0</v>
      </c>
      <c r="H75" s="979">
        <v>0</v>
      </c>
      <c r="I75" s="979">
        <f t="shared" si="29"/>
        <v>0</v>
      </c>
      <c r="J75" s="979">
        <v>0</v>
      </c>
      <c r="K75" s="979">
        <v>0</v>
      </c>
      <c r="L75" s="979">
        <f t="shared" si="30"/>
        <v>0</v>
      </c>
      <c r="M75" s="979">
        <v>0</v>
      </c>
      <c r="N75" s="979">
        <v>0</v>
      </c>
      <c r="O75" s="979">
        <f t="shared" si="31"/>
        <v>0</v>
      </c>
      <c r="P75" s="979">
        <v>0</v>
      </c>
      <c r="Q75" s="979">
        <v>0</v>
      </c>
      <c r="R75" s="979">
        <f t="shared" si="32"/>
        <v>0</v>
      </c>
      <c r="S75" s="979">
        <v>0</v>
      </c>
      <c r="T75" s="979">
        <v>0</v>
      </c>
      <c r="U75" s="702">
        <v>0</v>
      </c>
      <c r="V75" s="979">
        <v>0</v>
      </c>
      <c r="W75" s="979">
        <f t="shared" si="33"/>
        <v>0</v>
      </c>
      <c r="X75" s="514" t="s">
        <v>290</v>
      </c>
      <c r="Y75" s="1220"/>
    </row>
    <row r="76" spans="1:28" ht="20.25" customHeight="1">
      <c r="A76" s="1189"/>
      <c r="B76" s="442" t="s">
        <v>264</v>
      </c>
      <c r="C76" s="979">
        <v>0</v>
      </c>
      <c r="D76" s="979">
        <v>0</v>
      </c>
      <c r="E76" s="979">
        <v>0</v>
      </c>
      <c r="F76" s="979">
        <f t="shared" si="28"/>
        <v>0</v>
      </c>
      <c r="G76" s="979">
        <v>0</v>
      </c>
      <c r="H76" s="979">
        <v>0</v>
      </c>
      <c r="I76" s="979">
        <f t="shared" si="29"/>
        <v>0</v>
      </c>
      <c r="J76" s="979">
        <v>0</v>
      </c>
      <c r="K76" s="979">
        <v>0</v>
      </c>
      <c r="L76" s="979">
        <f t="shared" si="30"/>
        <v>0</v>
      </c>
      <c r="M76" s="979">
        <v>0</v>
      </c>
      <c r="N76" s="979">
        <v>0</v>
      </c>
      <c r="O76" s="979">
        <f t="shared" si="31"/>
        <v>0</v>
      </c>
      <c r="P76" s="979">
        <v>0</v>
      </c>
      <c r="Q76" s="979">
        <v>0</v>
      </c>
      <c r="R76" s="979">
        <f t="shared" si="32"/>
        <v>0</v>
      </c>
      <c r="S76" s="979">
        <v>0</v>
      </c>
      <c r="T76" s="979">
        <v>0</v>
      </c>
      <c r="U76" s="702">
        <v>0</v>
      </c>
      <c r="V76" s="979">
        <v>0</v>
      </c>
      <c r="W76" s="979">
        <f t="shared" si="33"/>
        <v>0</v>
      </c>
      <c r="X76" s="514" t="s">
        <v>291</v>
      </c>
      <c r="Y76" s="1220"/>
    </row>
    <row r="77" spans="1:28" ht="20.25" customHeight="1">
      <c r="A77" s="1189"/>
      <c r="B77" s="442" t="s">
        <v>266</v>
      </c>
      <c r="C77" s="979">
        <v>0</v>
      </c>
      <c r="D77" s="979">
        <v>0</v>
      </c>
      <c r="E77" s="979">
        <v>0</v>
      </c>
      <c r="F77" s="979">
        <f t="shared" si="28"/>
        <v>0</v>
      </c>
      <c r="G77" s="979">
        <v>0</v>
      </c>
      <c r="H77" s="979">
        <v>0</v>
      </c>
      <c r="I77" s="979">
        <f t="shared" si="29"/>
        <v>0</v>
      </c>
      <c r="J77" s="979">
        <v>0</v>
      </c>
      <c r="K77" s="979">
        <v>0</v>
      </c>
      <c r="L77" s="979">
        <f t="shared" si="30"/>
        <v>0</v>
      </c>
      <c r="M77" s="979">
        <v>0</v>
      </c>
      <c r="N77" s="979">
        <v>0</v>
      </c>
      <c r="O77" s="979">
        <f t="shared" si="31"/>
        <v>0</v>
      </c>
      <c r="P77" s="979">
        <v>0</v>
      </c>
      <c r="Q77" s="979">
        <v>0</v>
      </c>
      <c r="R77" s="979">
        <f t="shared" si="32"/>
        <v>0</v>
      </c>
      <c r="S77" s="979">
        <v>0</v>
      </c>
      <c r="T77" s="979">
        <v>0</v>
      </c>
      <c r="U77" s="702">
        <v>0</v>
      </c>
      <c r="V77" s="979">
        <v>0</v>
      </c>
      <c r="W77" s="979">
        <f t="shared" si="33"/>
        <v>0</v>
      </c>
      <c r="X77" s="514" t="s">
        <v>292</v>
      </c>
      <c r="Y77" s="1220"/>
    </row>
    <row r="78" spans="1:28" ht="20.25" customHeight="1">
      <c r="A78" s="1189"/>
      <c r="B78" s="442" t="s">
        <v>265</v>
      </c>
      <c r="C78" s="979">
        <v>0</v>
      </c>
      <c r="D78" s="979">
        <v>0</v>
      </c>
      <c r="E78" s="979">
        <v>1</v>
      </c>
      <c r="F78" s="979">
        <f t="shared" si="28"/>
        <v>1</v>
      </c>
      <c r="G78" s="979">
        <v>33</v>
      </c>
      <c r="H78" s="979">
        <v>10</v>
      </c>
      <c r="I78" s="979">
        <f t="shared" si="29"/>
        <v>43</v>
      </c>
      <c r="J78" s="979">
        <v>157</v>
      </c>
      <c r="K78" s="979">
        <v>54</v>
      </c>
      <c r="L78" s="979">
        <f t="shared" si="30"/>
        <v>211</v>
      </c>
      <c r="M78" s="979">
        <v>4</v>
      </c>
      <c r="N78" s="979">
        <v>15</v>
      </c>
      <c r="O78" s="979">
        <f t="shared" si="31"/>
        <v>19</v>
      </c>
      <c r="P78" s="979">
        <v>1</v>
      </c>
      <c r="Q78" s="979">
        <v>0</v>
      </c>
      <c r="R78" s="979">
        <f t="shared" si="32"/>
        <v>1</v>
      </c>
      <c r="S78" s="979">
        <v>1</v>
      </c>
      <c r="T78" s="979">
        <v>0</v>
      </c>
      <c r="U78" s="702">
        <v>0</v>
      </c>
      <c r="V78" s="979">
        <v>0</v>
      </c>
      <c r="W78" s="979">
        <f t="shared" si="33"/>
        <v>1</v>
      </c>
      <c r="X78" s="514" t="s">
        <v>293</v>
      </c>
      <c r="Y78" s="1220"/>
    </row>
    <row r="79" spans="1:28" ht="20.25" customHeight="1">
      <c r="A79" s="1171" t="s">
        <v>63</v>
      </c>
      <c r="B79" s="1171"/>
      <c r="C79" s="979">
        <v>0</v>
      </c>
      <c r="D79" s="979">
        <v>0</v>
      </c>
      <c r="E79" s="979">
        <v>3</v>
      </c>
      <c r="F79" s="979">
        <f t="shared" si="28"/>
        <v>3</v>
      </c>
      <c r="G79" s="979">
        <v>42</v>
      </c>
      <c r="H79" s="979">
        <v>29</v>
      </c>
      <c r="I79" s="979">
        <f t="shared" si="29"/>
        <v>71</v>
      </c>
      <c r="J79" s="979">
        <v>195</v>
      </c>
      <c r="K79" s="979">
        <v>73</v>
      </c>
      <c r="L79" s="979">
        <f t="shared" si="30"/>
        <v>268</v>
      </c>
      <c r="M79" s="979">
        <v>12</v>
      </c>
      <c r="N79" s="979">
        <v>14</v>
      </c>
      <c r="O79" s="979">
        <f t="shared" si="31"/>
        <v>26</v>
      </c>
      <c r="P79" s="979">
        <v>3</v>
      </c>
      <c r="Q79" s="979">
        <v>0</v>
      </c>
      <c r="R79" s="979">
        <f t="shared" si="32"/>
        <v>3</v>
      </c>
      <c r="S79" s="979">
        <v>3</v>
      </c>
      <c r="T79" s="979">
        <v>0</v>
      </c>
      <c r="U79" s="702">
        <v>0</v>
      </c>
      <c r="V79" s="979">
        <v>0</v>
      </c>
      <c r="W79" s="979">
        <f t="shared" si="33"/>
        <v>3</v>
      </c>
      <c r="X79" s="1178" t="s">
        <v>281</v>
      </c>
      <c r="Y79" s="1178"/>
    </row>
    <row r="80" spans="1:28" ht="20.25" customHeight="1">
      <c r="A80" s="1170" t="s">
        <v>64</v>
      </c>
      <c r="B80" s="1170"/>
      <c r="C80" s="979">
        <v>0</v>
      </c>
      <c r="D80" s="979">
        <v>0</v>
      </c>
      <c r="E80" s="979">
        <v>5</v>
      </c>
      <c r="F80" s="979">
        <f t="shared" si="28"/>
        <v>5</v>
      </c>
      <c r="G80" s="979">
        <v>92</v>
      </c>
      <c r="H80" s="979">
        <v>41</v>
      </c>
      <c r="I80" s="979">
        <f t="shared" si="29"/>
        <v>133</v>
      </c>
      <c r="J80" s="979">
        <v>379</v>
      </c>
      <c r="K80" s="979">
        <v>147</v>
      </c>
      <c r="L80" s="979">
        <f t="shared" si="30"/>
        <v>526</v>
      </c>
      <c r="M80" s="979">
        <v>11</v>
      </c>
      <c r="N80" s="979">
        <v>51</v>
      </c>
      <c r="O80" s="979">
        <f t="shared" si="31"/>
        <v>62</v>
      </c>
      <c r="P80" s="979">
        <v>4</v>
      </c>
      <c r="Q80" s="979">
        <v>1</v>
      </c>
      <c r="R80" s="979">
        <f t="shared" si="32"/>
        <v>5</v>
      </c>
      <c r="S80" s="979">
        <v>5</v>
      </c>
      <c r="T80" s="979">
        <v>0</v>
      </c>
      <c r="U80" s="702">
        <v>0</v>
      </c>
      <c r="V80" s="979">
        <v>0</v>
      </c>
      <c r="W80" s="979">
        <f t="shared" si="33"/>
        <v>5</v>
      </c>
      <c r="X80" s="1178" t="s">
        <v>177</v>
      </c>
      <c r="Y80" s="1178"/>
    </row>
    <row r="81" spans="1:25" ht="20.25" customHeight="1">
      <c r="A81" s="1170" t="s">
        <v>65</v>
      </c>
      <c r="B81" s="1170"/>
      <c r="C81" s="979">
        <v>2</v>
      </c>
      <c r="D81" s="979">
        <v>1</v>
      </c>
      <c r="E81" s="979">
        <v>3</v>
      </c>
      <c r="F81" s="979">
        <f t="shared" si="28"/>
        <v>6</v>
      </c>
      <c r="G81" s="979">
        <v>145</v>
      </c>
      <c r="H81" s="979">
        <v>82</v>
      </c>
      <c r="I81" s="979">
        <f t="shared" si="29"/>
        <v>227</v>
      </c>
      <c r="J81" s="979">
        <v>878</v>
      </c>
      <c r="K81" s="979">
        <v>525</v>
      </c>
      <c r="L81" s="979">
        <f t="shared" si="30"/>
        <v>1403</v>
      </c>
      <c r="M81" s="979">
        <v>42</v>
      </c>
      <c r="N81" s="979">
        <v>67</v>
      </c>
      <c r="O81" s="979">
        <f t="shared" si="31"/>
        <v>109</v>
      </c>
      <c r="P81" s="979">
        <v>6</v>
      </c>
      <c r="Q81" s="979">
        <v>0</v>
      </c>
      <c r="R81" s="979">
        <f t="shared" si="32"/>
        <v>6</v>
      </c>
      <c r="S81" s="979">
        <v>6</v>
      </c>
      <c r="T81" s="979">
        <v>0</v>
      </c>
      <c r="U81" s="702">
        <v>0</v>
      </c>
      <c r="V81" s="979">
        <v>0</v>
      </c>
      <c r="W81" s="979">
        <f t="shared" si="33"/>
        <v>6</v>
      </c>
      <c r="X81" s="1178" t="s">
        <v>178</v>
      </c>
      <c r="Y81" s="1178"/>
    </row>
    <row r="82" spans="1:25" ht="20.25" customHeight="1">
      <c r="A82" s="1170" t="s">
        <v>66</v>
      </c>
      <c r="B82" s="1170"/>
      <c r="C82" s="86">
        <v>6</v>
      </c>
      <c r="D82" s="979">
        <v>5</v>
      </c>
      <c r="E82" s="979">
        <v>3</v>
      </c>
      <c r="F82" s="979">
        <f t="shared" si="28"/>
        <v>14</v>
      </c>
      <c r="G82" s="979">
        <v>300</v>
      </c>
      <c r="H82" s="979">
        <v>205</v>
      </c>
      <c r="I82" s="979">
        <f t="shared" si="29"/>
        <v>505</v>
      </c>
      <c r="J82" s="979">
        <v>1193</v>
      </c>
      <c r="K82" s="979">
        <v>718</v>
      </c>
      <c r="L82" s="979">
        <f t="shared" si="30"/>
        <v>1911</v>
      </c>
      <c r="M82" s="979">
        <v>41</v>
      </c>
      <c r="N82" s="979">
        <v>146</v>
      </c>
      <c r="O82" s="979">
        <f t="shared" si="31"/>
        <v>187</v>
      </c>
      <c r="P82" s="979">
        <v>11</v>
      </c>
      <c r="Q82" s="979">
        <v>3</v>
      </c>
      <c r="R82" s="979">
        <f t="shared" si="32"/>
        <v>14</v>
      </c>
      <c r="S82" s="979">
        <v>10</v>
      </c>
      <c r="T82" s="979">
        <v>3</v>
      </c>
      <c r="U82" s="702">
        <v>1</v>
      </c>
      <c r="V82" s="979">
        <v>0</v>
      </c>
      <c r="W82" s="979">
        <f t="shared" si="33"/>
        <v>14</v>
      </c>
      <c r="X82" s="1178" t="s">
        <v>285</v>
      </c>
      <c r="Y82" s="1178"/>
    </row>
    <row r="83" spans="1:25" ht="20.25" customHeight="1">
      <c r="A83" s="1170" t="s">
        <v>133</v>
      </c>
      <c r="B83" s="1170"/>
      <c r="C83" s="979">
        <v>0</v>
      </c>
      <c r="D83" s="979">
        <v>0</v>
      </c>
      <c r="E83" s="979">
        <v>0</v>
      </c>
      <c r="F83" s="979">
        <f t="shared" si="28"/>
        <v>0</v>
      </c>
      <c r="G83" s="979">
        <v>0</v>
      </c>
      <c r="H83" s="979">
        <v>0</v>
      </c>
      <c r="I83" s="979">
        <f t="shared" si="29"/>
        <v>0</v>
      </c>
      <c r="J83" s="979">
        <v>0</v>
      </c>
      <c r="K83" s="979">
        <v>0</v>
      </c>
      <c r="L83" s="979">
        <f t="shared" si="30"/>
        <v>0</v>
      </c>
      <c r="M83" s="979">
        <v>0</v>
      </c>
      <c r="N83" s="979">
        <v>0</v>
      </c>
      <c r="O83" s="979">
        <f t="shared" si="31"/>
        <v>0</v>
      </c>
      <c r="P83" s="979">
        <v>0</v>
      </c>
      <c r="Q83" s="979">
        <v>0</v>
      </c>
      <c r="R83" s="979">
        <f t="shared" si="32"/>
        <v>0</v>
      </c>
      <c r="S83" s="979">
        <v>0</v>
      </c>
      <c r="T83" s="979">
        <v>0</v>
      </c>
      <c r="U83" s="702">
        <v>0</v>
      </c>
      <c r="V83" s="979">
        <v>0</v>
      </c>
      <c r="W83" s="979">
        <f t="shared" si="33"/>
        <v>0</v>
      </c>
      <c r="X83" s="1178" t="s">
        <v>853</v>
      </c>
      <c r="Y83" s="1178"/>
    </row>
    <row r="84" spans="1:25" ht="20.25" customHeight="1">
      <c r="A84" s="1170" t="s">
        <v>68</v>
      </c>
      <c r="B84" s="1170"/>
      <c r="C84" s="979">
        <v>0</v>
      </c>
      <c r="D84" s="979">
        <v>0</v>
      </c>
      <c r="E84" s="979">
        <v>0</v>
      </c>
      <c r="F84" s="979">
        <f t="shared" si="28"/>
        <v>0</v>
      </c>
      <c r="G84" s="979">
        <v>0</v>
      </c>
      <c r="H84" s="979">
        <v>0</v>
      </c>
      <c r="I84" s="979">
        <f t="shared" si="29"/>
        <v>0</v>
      </c>
      <c r="J84" s="979">
        <v>0</v>
      </c>
      <c r="K84" s="979">
        <v>0</v>
      </c>
      <c r="L84" s="979">
        <f t="shared" si="30"/>
        <v>0</v>
      </c>
      <c r="M84" s="979">
        <v>0</v>
      </c>
      <c r="N84" s="979">
        <v>0</v>
      </c>
      <c r="O84" s="979">
        <f t="shared" si="31"/>
        <v>0</v>
      </c>
      <c r="P84" s="979">
        <v>0</v>
      </c>
      <c r="Q84" s="979">
        <v>0</v>
      </c>
      <c r="R84" s="979">
        <f t="shared" si="32"/>
        <v>0</v>
      </c>
      <c r="S84" s="979">
        <v>0</v>
      </c>
      <c r="T84" s="979">
        <v>0</v>
      </c>
      <c r="U84" s="702">
        <v>0</v>
      </c>
      <c r="V84" s="979">
        <v>0</v>
      </c>
      <c r="W84" s="979">
        <f t="shared" si="33"/>
        <v>0</v>
      </c>
      <c r="X84" s="1178" t="s">
        <v>287</v>
      </c>
      <c r="Y84" s="1178"/>
    </row>
    <row r="85" spans="1:25" ht="20.25" customHeight="1">
      <c r="A85" s="1170" t="s">
        <v>69</v>
      </c>
      <c r="B85" s="1170"/>
      <c r="C85" s="979">
        <v>0</v>
      </c>
      <c r="D85" s="979">
        <v>0</v>
      </c>
      <c r="E85" s="979">
        <v>0</v>
      </c>
      <c r="F85" s="979">
        <f t="shared" si="28"/>
        <v>0</v>
      </c>
      <c r="G85" s="979">
        <v>0</v>
      </c>
      <c r="H85" s="979">
        <v>0</v>
      </c>
      <c r="I85" s="979">
        <f t="shared" si="29"/>
        <v>0</v>
      </c>
      <c r="J85" s="979">
        <v>0</v>
      </c>
      <c r="K85" s="979">
        <v>0</v>
      </c>
      <c r="L85" s="979">
        <f t="shared" si="30"/>
        <v>0</v>
      </c>
      <c r="M85" s="979">
        <v>0</v>
      </c>
      <c r="N85" s="979">
        <v>0</v>
      </c>
      <c r="O85" s="979">
        <f t="shared" si="31"/>
        <v>0</v>
      </c>
      <c r="P85" s="979">
        <v>0</v>
      </c>
      <c r="Q85" s="979">
        <v>0</v>
      </c>
      <c r="R85" s="979">
        <f t="shared" si="32"/>
        <v>0</v>
      </c>
      <c r="S85" s="979">
        <v>0</v>
      </c>
      <c r="T85" s="979">
        <v>0</v>
      </c>
      <c r="U85" s="702">
        <v>0</v>
      </c>
      <c r="V85" s="979">
        <v>0</v>
      </c>
      <c r="W85" s="979">
        <f t="shared" si="33"/>
        <v>0</v>
      </c>
      <c r="X85" s="1178" t="s">
        <v>182</v>
      </c>
      <c r="Y85" s="1178"/>
    </row>
    <row r="86" spans="1:25" ht="20.25" customHeight="1">
      <c r="A86" s="1170" t="s">
        <v>70</v>
      </c>
      <c r="B86" s="1170"/>
      <c r="C86" s="979">
        <v>0</v>
      </c>
      <c r="D86" s="979">
        <v>0</v>
      </c>
      <c r="E86" s="979">
        <v>0</v>
      </c>
      <c r="F86" s="979">
        <f t="shared" si="28"/>
        <v>0</v>
      </c>
      <c r="G86" s="979">
        <v>0</v>
      </c>
      <c r="H86" s="979">
        <v>0</v>
      </c>
      <c r="I86" s="979">
        <f t="shared" si="29"/>
        <v>0</v>
      </c>
      <c r="J86" s="979">
        <v>0</v>
      </c>
      <c r="K86" s="979">
        <v>0</v>
      </c>
      <c r="L86" s="979">
        <f t="shared" si="30"/>
        <v>0</v>
      </c>
      <c r="M86" s="979">
        <v>0</v>
      </c>
      <c r="N86" s="979">
        <v>0</v>
      </c>
      <c r="O86" s="979">
        <f t="shared" si="31"/>
        <v>0</v>
      </c>
      <c r="P86" s="979">
        <v>0</v>
      </c>
      <c r="Q86" s="979">
        <v>0</v>
      </c>
      <c r="R86" s="979">
        <f t="shared" si="32"/>
        <v>0</v>
      </c>
      <c r="S86" s="979">
        <v>0</v>
      </c>
      <c r="T86" s="979">
        <v>0</v>
      </c>
      <c r="U86" s="702">
        <v>0</v>
      </c>
      <c r="V86" s="979">
        <v>0</v>
      </c>
      <c r="W86" s="979">
        <f t="shared" si="33"/>
        <v>0</v>
      </c>
      <c r="X86" s="1178" t="s">
        <v>183</v>
      </c>
      <c r="Y86" s="1178"/>
    </row>
    <row r="87" spans="1:25" ht="20.25" customHeight="1">
      <c r="A87" s="1170" t="s">
        <v>71</v>
      </c>
      <c r="B87" s="1170"/>
      <c r="C87" s="979">
        <v>0</v>
      </c>
      <c r="D87" s="979">
        <v>0</v>
      </c>
      <c r="E87" s="979">
        <v>0</v>
      </c>
      <c r="F87" s="979">
        <f t="shared" si="28"/>
        <v>0</v>
      </c>
      <c r="G87" s="979">
        <v>0</v>
      </c>
      <c r="H87" s="979">
        <v>0</v>
      </c>
      <c r="I87" s="979">
        <f t="shared" si="29"/>
        <v>0</v>
      </c>
      <c r="J87" s="979">
        <v>0</v>
      </c>
      <c r="K87" s="979">
        <v>0</v>
      </c>
      <c r="L87" s="979">
        <f t="shared" si="30"/>
        <v>0</v>
      </c>
      <c r="M87" s="979">
        <v>0</v>
      </c>
      <c r="N87" s="979">
        <v>0</v>
      </c>
      <c r="O87" s="979">
        <f t="shared" si="31"/>
        <v>0</v>
      </c>
      <c r="P87" s="979">
        <v>0</v>
      </c>
      <c r="Q87" s="979">
        <v>0</v>
      </c>
      <c r="R87" s="979">
        <f t="shared" si="32"/>
        <v>0</v>
      </c>
      <c r="S87" s="979">
        <v>0</v>
      </c>
      <c r="T87" s="979">
        <v>0</v>
      </c>
      <c r="U87" s="702">
        <v>0</v>
      </c>
      <c r="V87" s="979">
        <v>0</v>
      </c>
      <c r="W87" s="979">
        <f t="shared" si="33"/>
        <v>0</v>
      </c>
      <c r="X87" s="1178" t="s">
        <v>671</v>
      </c>
      <c r="Y87" s="1178"/>
    </row>
    <row r="88" spans="1:25" ht="20.25" customHeight="1" thickBot="1">
      <c r="A88" s="1301" t="s">
        <v>72</v>
      </c>
      <c r="B88" s="1301"/>
      <c r="C88" s="980">
        <v>0</v>
      </c>
      <c r="D88" s="980">
        <v>0</v>
      </c>
      <c r="E88" s="980">
        <v>1</v>
      </c>
      <c r="F88" s="980">
        <f t="shared" si="28"/>
        <v>1</v>
      </c>
      <c r="G88" s="980">
        <v>27</v>
      </c>
      <c r="H88" s="980">
        <v>9</v>
      </c>
      <c r="I88" s="980">
        <f t="shared" si="29"/>
        <v>36</v>
      </c>
      <c r="J88" s="980">
        <v>129</v>
      </c>
      <c r="K88" s="980">
        <v>34</v>
      </c>
      <c r="L88" s="980">
        <f t="shared" si="30"/>
        <v>163</v>
      </c>
      <c r="M88" s="980">
        <v>1</v>
      </c>
      <c r="N88" s="980">
        <v>9</v>
      </c>
      <c r="O88" s="980">
        <f t="shared" si="31"/>
        <v>10</v>
      </c>
      <c r="P88" s="980">
        <v>1</v>
      </c>
      <c r="Q88" s="980">
        <v>0</v>
      </c>
      <c r="R88" s="980">
        <f t="shared" si="32"/>
        <v>1</v>
      </c>
      <c r="S88" s="980">
        <v>1</v>
      </c>
      <c r="T88" s="980">
        <v>0</v>
      </c>
      <c r="U88" s="704">
        <v>0</v>
      </c>
      <c r="V88" s="980">
        <v>0</v>
      </c>
      <c r="W88" s="980">
        <f t="shared" si="33"/>
        <v>1</v>
      </c>
      <c r="X88" s="1258" t="s">
        <v>327</v>
      </c>
      <c r="Y88" s="1258"/>
    </row>
    <row r="89" spans="1:25" ht="20.25" customHeight="1" thickBot="1">
      <c r="A89" s="1108" t="s">
        <v>32</v>
      </c>
      <c r="B89" s="1108"/>
      <c r="C89" s="978">
        <f>SUM(C69:C88)</f>
        <v>8</v>
      </c>
      <c r="D89" s="978">
        <f t="shared" ref="D89:W89" si="34">SUM(D69:D88)</f>
        <v>6</v>
      </c>
      <c r="E89" s="978">
        <f t="shared" si="34"/>
        <v>30</v>
      </c>
      <c r="F89" s="978">
        <f t="shared" si="34"/>
        <v>44</v>
      </c>
      <c r="G89" s="978">
        <f t="shared" si="34"/>
        <v>955</v>
      </c>
      <c r="H89" s="978">
        <f t="shared" si="34"/>
        <v>558</v>
      </c>
      <c r="I89" s="978">
        <f t="shared" si="34"/>
        <v>1513</v>
      </c>
      <c r="J89" s="978">
        <f t="shared" si="34"/>
        <v>4759</v>
      </c>
      <c r="K89" s="978">
        <f t="shared" si="34"/>
        <v>2592</v>
      </c>
      <c r="L89" s="978">
        <f t="shared" si="34"/>
        <v>7351</v>
      </c>
      <c r="M89" s="978">
        <f t="shared" si="34"/>
        <v>144</v>
      </c>
      <c r="N89" s="978">
        <f t="shared" si="34"/>
        <v>363</v>
      </c>
      <c r="O89" s="978">
        <f t="shared" si="34"/>
        <v>507</v>
      </c>
      <c r="P89" s="978">
        <f t="shared" si="34"/>
        <v>40</v>
      </c>
      <c r="Q89" s="978">
        <f t="shared" si="34"/>
        <v>4</v>
      </c>
      <c r="R89" s="978">
        <f t="shared" si="34"/>
        <v>44</v>
      </c>
      <c r="S89" s="978">
        <f t="shared" si="34"/>
        <v>40</v>
      </c>
      <c r="T89" s="978">
        <f t="shared" si="34"/>
        <v>3</v>
      </c>
      <c r="U89" s="705">
        <f t="shared" si="34"/>
        <v>1</v>
      </c>
      <c r="V89" s="978">
        <f t="shared" si="34"/>
        <v>0</v>
      </c>
      <c r="W89" s="978">
        <f t="shared" si="34"/>
        <v>44</v>
      </c>
      <c r="X89" s="447" t="s">
        <v>169</v>
      </c>
      <c r="Y89" s="513"/>
    </row>
    <row r="90" spans="1:25" ht="15.75" thickTop="1"/>
    <row r="95" spans="1:25" ht="21.75" hidden="1" customHeight="1">
      <c r="C95" s="111">
        <f t="shared" ref="C95:W95" si="35">SUM(C58,C89)</f>
        <v>102</v>
      </c>
      <c r="D95" s="111">
        <f t="shared" si="35"/>
        <v>68</v>
      </c>
      <c r="E95" s="111">
        <f t="shared" si="35"/>
        <v>1460</v>
      </c>
      <c r="F95" s="111">
        <f t="shared" si="35"/>
        <v>1630</v>
      </c>
      <c r="G95" s="111">
        <f t="shared" si="35"/>
        <v>40428</v>
      </c>
      <c r="H95" s="111">
        <f t="shared" si="35"/>
        <v>24508</v>
      </c>
      <c r="I95" s="111">
        <f t="shared" si="35"/>
        <v>64936</v>
      </c>
      <c r="J95" s="111">
        <f t="shared" si="35"/>
        <v>187931</v>
      </c>
      <c r="K95" s="111">
        <f t="shared" si="35"/>
        <v>104800</v>
      </c>
      <c r="L95" s="111">
        <f t="shared" si="35"/>
        <v>292731</v>
      </c>
      <c r="M95" s="111">
        <f t="shared" si="35"/>
        <v>3331</v>
      </c>
      <c r="N95" s="111">
        <f t="shared" si="35"/>
        <v>19777</v>
      </c>
      <c r="O95" s="111">
        <f t="shared" si="35"/>
        <v>23108</v>
      </c>
      <c r="P95" s="111">
        <f t="shared" si="35"/>
        <v>1557</v>
      </c>
      <c r="Q95" s="111">
        <f t="shared" si="35"/>
        <v>73</v>
      </c>
      <c r="R95" s="111">
        <f t="shared" si="35"/>
        <v>1630</v>
      </c>
      <c r="S95" s="111">
        <f t="shared" si="35"/>
        <v>1503</v>
      </c>
      <c r="T95" s="111">
        <f t="shared" si="35"/>
        <v>47</v>
      </c>
      <c r="U95" s="111">
        <f t="shared" si="35"/>
        <v>80</v>
      </c>
      <c r="V95" s="111">
        <f t="shared" si="35"/>
        <v>0</v>
      </c>
      <c r="W95" s="111">
        <f t="shared" si="35"/>
        <v>1630</v>
      </c>
    </row>
  </sheetData>
  <mergeCells count="144">
    <mergeCell ref="A1:Y1"/>
    <mergeCell ref="A3:C3"/>
    <mergeCell ref="X3:Y3"/>
    <mergeCell ref="A4:B7"/>
    <mergeCell ref="C4:F4"/>
    <mergeCell ref="G4:I4"/>
    <mergeCell ref="J4:L4"/>
    <mergeCell ref="M4:O4"/>
    <mergeCell ref="P4:R4"/>
    <mergeCell ref="A2:Y2"/>
    <mergeCell ref="A8:B8"/>
    <mergeCell ref="X8:Y8"/>
    <mergeCell ref="X9:Y9"/>
    <mergeCell ref="X10:Y10"/>
    <mergeCell ref="X11:Y11"/>
    <mergeCell ref="A12:A17"/>
    <mergeCell ref="Y12:Y17"/>
    <mergeCell ref="S4:W4"/>
    <mergeCell ref="X4:Y7"/>
    <mergeCell ref="C5:F5"/>
    <mergeCell ref="G5:I5"/>
    <mergeCell ref="J5:L5"/>
    <mergeCell ref="M5:O5"/>
    <mergeCell ref="P5:R5"/>
    <mergeCell ref="S5:W5"/>
    <mergeCell ref="A21:B21"/>
    <mergeCell ref="X21:Y21"/>
    <mergeCell ref="A22:B22"/>
    <mergeCell ref="X22:Y22"/>
    <mergeCell ref="A23:B23"/>
    <mergeCell ref="X23:Y23"/>
    <mergeCell ref="A18:B18"/>
    <mergeCell ref="X18:Y18"/>
    <mergeCell ref="A19:B19"/>
    <mergeCell ref="X19:Y19"/>
    <mergeCell ref="A20:B20"/>
    <mergeCell ref="X20:Y20"/>
    <mergeCell ref="A27:B27"/>
    <mergeCell ref="X27:Y27"/>
    <mergeCell ref="A28:B28"/>
    <mergeCell ref="X28:Y28"/>
    <mergeCell ref="A31:Y31"/>
    <mergeCell ref="A24:B24"/>
    <mergeCell ref="X24:Y24"/>
    <mergeCell ref="A25:B25"/>
    <mergeCell ref="X25:Y25"/>
    <mergeCell ref="A26:B26"/>
    <mergeCell ref="X26:Y26"/>
    <mergeCell ref="A33:B33"/>
    <mergeCell ref="W33:Y33"/>
    <mergeCell ref="A34:B37"/>
    <mergeCell ref="C34:F34"/>
    <mergeCell ref="G34:I34"/>
    <mergeCell ref="J34:L34"/>
    <mergeCell ref="M34:O34"/>
    <mergeCell ref="P34:R34"/>
    <mergeCell ref="S34:W34"/>
    <mergeCell ref="X34:Y37"/>
    <mergeCell ref="A38:B38"/>
    <mergeCell ref="X38:Y38"/>
    <mergeCell ref="A39:B39"/>
    <mergeCell ref="X39:Y39"/>
    <mergeCell ref="A40:B40"/>
    <mergeCell ref="X40:Y40"/>
    <mergeCell ref="C35:F35"/>
    <mergeCell ref="G35:I35"/>
    <mergeCell ref="J35:L35"/>
    <mergeCell ref="M35:O35"/>
    <mergeCell ref="P35:R35"/>
    <mergeCell ref="S35:W35"/>
    <mergeCell ref="A49:B49"/>
    <mergeCell ref="X49:Y49"/>
    <mergeCell ref="A50:B50"/>
    <mergeCell ref="X50:Y50"/>
    <mergeCell ref="A51:B51"/>
    <mergeCell ref="X51:Y51"/>
    <mergeCell ref="A41:B41"/>
    <mergeCell ref="X41:Y41"/>
    <mergeCell ref="A42:A47"/>
    <mergeCell ref="Y42:Y47"/>
    <mergeCell ref="A48:B48"/>
    <mergeCell ref="X48:Y48"/>
    <mergeCell ref="A55:B55"/>
    <mergeCell ref="X55:Y55"/>
    <mergeCell ref="A56:B56"/>
    <mergeCell ref="X56:Y56"/>
    <mergeCell ref="A57:B57"/>
    <mergeCell ref="X57:Y57"/>
    <mergeCell ref="A52:B52"/>
    <mergeCell ref="X52:Y52"/>
    <mergeCell ref="A53:B53"/>
    <mergeCell ref="X53:Y53"/>
    <mergeCell ref="A54:B54"/>
    <mergeCell ref="X54:Y54"/>
    <mergeCell ref="A58:B58"/>
    <mergeCell ref="A62:Y62"/>
    <mergeCell ref="A64:B64"/>
    <mergeCell ref="A65:B68"/>
    <mergeCell ref="C65:F65"/>
    <mergeCell ref="G65:I65"/>
    <mergeCell ref="J65:L65"/>
    <mergeCell ref="M65:O65"/>
    <mergeCell ref="A63:Y63"/>
    <mergeCell ref="X80:Y80"/>
    <mergeCell ref="X69:Y69"/>
    <mergeCell ref="A70:B70"/>
    <mergeCell ref="X70:Y70"/>
    <mergeCell ref="A71:B71"/>
    <mergeCell ref="X71:Y71"/>
    <mergeCell ref="A72:B72"/>
    <mergeCell ref="X72:Y72"/>
    <mergeCell ref="P65:R65"/>
    <mergeCell ref="S65:W65"/>
    <mergeCell ref="X65:Y68"/>
    <mergeCell ref="C66:F66"/>
    <mergeCell ref="G66:I66"/>
    <mergeCell ref="J66:L66"/>
    <mergeCell ref="M66:O66"/>
    <mergeCell ref="P66:R66"/>
    <mergeCell ref="S66:W66"/>
    <mergeCell ref="A32:Y32"/>
    <mergeCell ref="A87:B87"/>
    <mergeCell ref="X87:Y87"/>
    <mergeCell ref="A88:B88"/>
    <mergeCell ref="X88:Y88"/>
    <mergeCell ref="A89:B89"/>
    <mergeCell ref="W64:Y64"/>
    <mergeCell ref="A84:B84"/>
    <mergeCell ref="X84:Y84"/>
    <mergeCell ref="A85:B85"/>
    <mergeCell ref="X85:Y85"/>
    <mergeCell ref="A86:B86"/>
    <mergeCell ref="X86:Y86"/>
    <mergeCell ref="A81:B81"/>
    <mergeCell ref="X81:Y81"/>
    <mergeCell ref="A82:B82"/>
    <mergeCell ref="X82:Y82"/>
    <mergeCell ref="A83:B83"/>
    <mergeCell ref="X83:Y83"/>
    <mergeCell ref="A73:A78"/>
    <mergeCell ref="Y73:Y78"/>
    <mergeCell ref="A79:B79"/>
    <mergeCell ref="X79:Y79"/>
    <mergeCell ref="A80:B80"/>
  </mergeCells>
  <printOptions horizontalCentered="1"/>
  <pageMargins left="0.25" right="0.25" top="1" bottom="0.5" header="1" footer="0.5"/>
  <pageSetup paperSize="9" scale="75" firstPageNumber="29" fitToWidth="0" fitToHeight="0" orientation="landscape" useFirstPageNumber="1"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theme="3" tint="0.39997558519241921"/>
  </sheetPr>
  <dimension ref="A1:Y118"/>
  <sheetViews>
    <sheetView rightToLeft="1" view="pageBreakPreview" zoomScale="80" zoomScaleSheetLayoutView="80" workbookViewId="0">
      <selection activeCell="M4" sqref="M4:R4"/>
    </sheetView>
  </sheetViews>
  <sheetFormatPr defaultRowHeight="12.75"/>
  <cols>
    <col min="1" max="1" width="3.85546875" style="82" customWidth="1"/>
    <col min="2" max="2" width="10.5703125" style="82" customWidth="1"/>
    <col min="3" max="3" width="5.85546875" style="81" customWidth="1"/>
    <col min="4" max="6" width="6.5703125" style="81" customWidth="1"/>
    <col min="7" max="8" width="9.7109375" style="82" customWidth="1"/>
    <col min="9" max="9" width="7.28515625" style="82" customWidth="1"/>
    <col min="10" max="10" width="9.42578125" style="82" customWidth="1"/>
    <col min="11" max="11" width="9.28515625" style="82" customWidth="1"/>
    <col min="12" max="12" width="8" style="82" bestFit="1" customWidth="1"/>
    <col min="13" max="13" width="7.7109375" style="82" customWidth="1"/>
    <col min="14" max="14" width="8.5703125" style="82" customWidth="1"/>
    <col min="15" max="15" width="8" style="82" customWidth="1"/>
    <col min="16" max="16" width="7.5703125" style="82" customWidth="1"/>
    <col min="17" max="17" width="9.140625" style="82" customWidth="1"/>
    <col min="18" max="18" width="7.85546875" style="82" customWidth="1"/>
    <col min="19" max="19" width="15.42578125" style="82" customWidth="1"/>
    <col min="20" max="20" width="3.42578125" style="82" customWidth="1"/>
    <col min="21" max="16384" width="9.140625" style="82"/>
  </cols>
  <sheetData>
    <row r="1" spans="1:25" ht="39" customHeight="1">
      <c r="A1" s="1459" t="s">
        <v>1278</v>
      </c>
      <c r="B1" s="1459"/>
      <c r="C1" s="1459"/>
      <c r="D1" s="1459"/>
      <c r="E1" s="1459"/>
      <c r="F1" s="1459"/>
      <c r="G1" s="1459"/>
      <c r="H1" s="1459"/>
      <c r="I1" s="1459"/>
      <c r="J1" s="1459"/>
      <c r="K1" s="1459"/>
      <c r="L1" s="1459"/>
      <c r="M1" s="1459"/>
      <c r="N1" s="1459"/>
      <c r="O1" s="1459"/>
      <c r="P1" s="1459"/>
      <c r="Q1" s="1459"/>
      <c r="R1" s="1459"/>
      <c r="S1" s="1459"/>
      <c r="T1" s="1459"/>
    </row>
    <row r="2" spans="1:25" ht="38.25" customHeight="1">
      <c r="A2" s="1193" t="s">
        <v>1070</v>
      </c>
      <c r="B2" s="1193"/>
      <c r="C2" s="1193"/>
      <c r="D2" s="1193"/>
      <c r="E2" s="1193"/>
      <c r="F2" s="1193"/>
      <c r="G2" s="1193"/>
      <c r="H2" s="1193"/>
      <c r="I2" s="1193"/>
      <c r="J2" s="1193"/>
      <c r="K2" s="1193"/>
      <c r="L2" s="1193"/>
      <c r="M2" s="1193"/>
      <c r="N2" s="1193"/>
      <c r="O2" s="1193"/>
      <c r="P2" s="1193"/>
      <c r="Q2" s="1193"/>
      <c r="R2" s="1193"/>
      <c r="S2" s="1193"/>
      <c r="T2" s="1193"/>
    </row>
    <row r="3" spans="1:25" ht="24" customHeight="1" thickBot="1">
      <c r="A3" s="1176" t="s">
        <v>1069</v>
      </c>
      <c r="B3" s="1176"/>
      <c r="C3" s="223"/>
      <c r="D3" s="223"/>
      <c r="E3" s="223"/>
      <c r="F3" s="223"/>
      <c r="G3" s="223"/>
      <c r="H3" s="223"/>
      <c r="I3" s="223"/>
      <c r="J3" s="223"/>
      <c r="K3" s="223"/>
      <c r="L3" s="796"/>
      <c r="M3" s="796"/>
      <c r="N3" s="796"/>
      <c r="O3" s="796"/>
      <c r="P3" s="223"/>
      <c r="Q3" s="223"/>
      <c r="R3" s="223"/>
      <c r="S3" s="1154" t="s">
        <v>951</v>
      </c>
      <c r="T3" s="1154"/>
    </row>
    <row r="4" spans="1:25" ht="19.5" customHeight="1" thickTop="1">
      <c r="A4" s="1140" t="s">
        <v>40</v>
      </c>
      <c r="B4" s="1140"/>
      <c r="C4" s="1188" t="s">
        <v>302</v>
      </c>
      <c r="D4" s="1188"/>
      <c r="E4" s="1188"/>
      <c r="F4" s="1188"/>
      <c r="G4" s="1155" t="s">
        <v>329</v>
      </c>
      <c r="H4" s="1155"/>
      <c r="I4" s="1155"/>
      <c r="J4" s="1155" t="s">
        <v>1215</v>
      </c>
      <c r="K4" s="1155"/>
      <c r="L4" s="1155"/>
      <c r="M4" s="1155" t="s">
        <v>680</v>
      </c>
      <c r="N4" s="1155"/>
      <c r="O4" s="1155"/>
      <c r="P4" s="1155"/>
      <c r="Q4" s="1188" t="s">
        <v>306</v>
      </c>
      <c r="R4" s="1188"/>
      <c r="S4" s="1164" t="s">
        <v>168</v>
      </c>
      <c r="T4" s="1164"/>
    </row>
    <row r="5" spans="1:25" ht="31.5" customHeight="1">
      <c r="A5" s="1141"/>
      <c r="B5" s="1141"/>
      <c r="C5" s="1168" t="s">
        <v>303</v>
      </c>
      <c r="D5" s="1168"/>
      <c r="E5" s="1168"/>
      <c r="F5" s="1168"/>
      <c r="G5" s="1165" t="s">
        <v>330</v>
      </c>
      <c r="H5" s="1165"/>
      <c r="I5" s="1165"/>
      <c r="J5" s="1168" t="s">
        <v>852</v>
      </c>
      <c r="K5" s="1168"/>
      <c r="L5" s="1168"/>
      <c r="M5" s="1168" t="s">
        <v>221</v>
      </c>
      <c r="N5" s="1168"/>
      <c r="O5" s="1168"/>
      <c r="P5" s="1168"/>
      <c r="Q5" s="1168" t="s">
        <v>332</v>
      </c>
      <c r="R5" s="1168"/>
      <c r="S5" s="1165"/>
      <c r="T5" s="1165"/>
      <c r="X5" s="87"/>
      <c r="Y5" s="87"/>
    </row>
    <row r="6" spans="1:25" ht="17.25" customHeight="1">
      <c r="A6" s="1141"/>
      <c r="B6" s="1141"/>
      <c r="C6" s="789" t="s">
        <v>33</v>
      </c>
      <c r="D6" s="782" t="s">
        <v>34</v>
      </c>
      <c r="E6" s="782" t="s">
        <v>304</v>
      </c>
      <c r="F6" s="782" t="s">
        <v>35</v>
      </c>
      <c r="G6" s="789" t="s">
        <v>102</v>
      </c>
      <c r="H6" s="782" t="s">
        <v>103</v>
      </c>
      <c r="I6" s="782" t="s">
        <v>35</v>
      </c>
      <c r="J6" s="789" t="s">
        <v>33</v>
      </c>
      <c r="K6" s="782" t="s">
        <v>34</v>
      </c>
      <c r="L6" s="782" t="s">
        <v>35</v>
      </c>
      <c r="M6" s="789" t="s">
        <v>33</v>
      </c>
      <c r="N6" s="789" t="s">
        <v>34</v>
      </c>
      <c r="O6" s="782" t="s">
        <v>304</v>
      </c>
      <c r="P6" s="782" t="s">
        <v>35</v>
      </c>
      <c r="Q6" s="789" t="s">
        <v>333</v>
      </c>
      <c r="R6" s="789" t="s">
        <v>334</v>
      </c>
      <c r="S6" s="1165"/>
      <c r="T6" s="1165"/>
      <c r="X6" s="87"/>
      <c r="Y6" s="87"/>
    </row>
    <row r="7" spans="1:25" ht="30.75" customHeight="1" thickBot="1">
      <c r="A7" s="1141"/>
      <c r="B7" s="1141"/>
      <c r="C7" s="988" t="s">
        <v>173</v>
      </c>
      <c r="D7" s="987" t="s">
        <v>172</v>
      </c>
      <c r="E7" s="987" t="s">
        <v>208</v>
      </c>
      <c r="F7" s="987" t="s">
        <v>169</v>
      </c>
      <c r="G7" s="988" t="s">
        <v>335</v>
      </c>
      <c r="H7" s="987" t="s">
        <v>336</v>
      </c>
      <c r="I7" s="987" t="s">
        <v>169</v>
      </c>
      <c r="J7" s="988" t="s">
        <v>173</v>
      </c>
      <c r="K7" s="987" t="s">
        <v>172</v>
      </c>
      <c r="L7" s="987" t="s">
        <v>169</v>
      </c>
      <c r="M7" s="988" t="s">
        <v>173</v>
      </c>
      <c r="N7" s="988" t="s">
        <v>172</v>
      </c>
      <c r="O7" s="987" t="s">
        <v>208</v>
      </c>
      <c r="P7" s="987" t="s">
        <v>169</v>
      </c>
      <c r="Q7" s="988" t="s">
        <v>337</v>
      </c>
      <c r="R7" s="988" t="s">
        <v>321</v>
      </c>
      <c r="S7" s="1165"/>
      <c r="T7" s="1165"/>
      <c r="X7" s="211"/>
      <c r="Y7" s="211"/>
    </row>
    <row r="8" spans="1:25" ht="18" customHeight="1">
      <c r="A8" s="1204" t="s">
        <v>52</v>
      </c>
      <c r="B8" s="1204"/>
      <c r="C8" s="329">
        <v>0</v>
      </c>
      <c r="D8" s="329">
        <v>0</v>
      </c>
      <c r="E8" s="329">
        <v>81</v>
      </c>
      <c r="F8" s="838">
        <f>SUM(C8:E8)</f>
        <v>81</v>
      </c>
      <c r="G8" s="329">
        <v>196</v>
      </c>
      <c r="H8" s="329">
        <v>954</v>
      </c>
      <c r="I8" s="329">
        <f>SUM(G8:H8)</f>
        <v>1150</v>
      </c>
      <c r="J8" s="329">
        <v>1568</v>
      </c>
      <c r="K8" s="329">
        <v>1037</v>
      </c>
      <c r="L8" s="329">
        <f t="shared" ref="L8:L27" si="0">SUM(J8:K8)</f>
        <v>2605</v>
      </c>
      <c r="M8" s="329">
        <v>29</v>
      </c>
      <c r="N8" s="329">
        <v>14</v>
      </c>
      <c r="O8" s="329">
        <v>668</v>
      </c>
      <c r="P8" s="329">
        <f>SUM(M8:O8)</f>
        <v>711</v>
      </c>
      <c r="Q8" s="329">
        <v>81</v>
      </c>
      <c r="R8" s="329">
        <v>0</v>
      </c>
      <c r="S8" s="1458" t="s">
        <v>583</v>
      </c>
      <c r="T8" s="1458"/>
      <c r="X8" s="211"/>
      <c r="Y8" s="211"/>
    </row>
    <row r="9" spans="1:25" ht="18" customHeight="1">
      <c r="A9" s="1170" t="s">
        <v>53</v>
      </c>
      <c r="B9" s="1170"/>
      <c r="C9" s="984">
        <v>0</v>
      </c>
      <c r="D9" s="984">
        <v>0</v>
      </c>
      <c r="E9" s="984">
        <v>36</v>
      </c>
      <c r="F9" s="615">
        <f t="shared" ref="F9:F27" si="1">SUM(C9:E9)</f>
        <v>36</v>
      </c>
      <c r="G9" s="984">
        <v>120</v>
      </c>
      <c r="H9" s="984">
        <v>279</v>
      </c>
      <c r="I9" s="984">
        <f t="shared" ref="I9:I27" si="2">SUM(G9:H9)</f>
        <v>399</v>
      </c>
      <c r="J9" s="984">
        <v>815</v>
      </c>
      <c r="K9" s="984">
        <v>458</v>
      </c>
      <c r="L9" s="984">
        <f t="shared" si="0"/>
        <v>1273</v>
      </c>
      <c r="M9" s="984">
        <v>2</v>
      </c>
      <c r="N9" s="984">
        <v>0</v>
      </c>
      <c r="O9" s="984">
        <v>278</v>
      </c>
      <c r="P9" s="984">
        <f t="shared" ref="P9:P27" si="3">SUM(M9:O9)</f>
        <v>280</v>
      </c>
      <c r="Q9" s="984">
        <v>35</v>
      </c>
      <c r="R9" s="984">
        <v>1</v>
      </c>
      <c r="S9" s="1448" t="s">
        <v>284</v>
      </c>
      <c r="T9" s="1448"/>
    </row>
    <row r="10" spans="1:25" ht="18" customHeight="1">
      <c r="A10" s="1170" t="s">
        <v>54</v>
      </c>
      <c r="B10" s="1170"/>
      <c r="C10" s="984">
        <v>1</v>
      </c>
      <c r="D10" s="984">
        <v>0</v>
      </c>
      <c r="E10" s="984">
        <v>63</v>
      </c>
      <c r="F10" s="615">
        <f t="shared" si="1"/>
        <v>64</v>
      </c>
      <c r="G10" s="984">
        <v>165</v>
      </c>
      <c r="H10" s="984">
        <v>675</v>
      </c>
      <c r="I10" s="984">
        <f t="shared" si="2"/>
        <v>840</v>
      </c>
      <c r="J10" s="984">
        <v>1131</v>
      </c>
      <c r="K10" s="984">
        <v>839</v>
      </c>
      <c r="L10" s="984">
        <f t="shared" si="0"/>
        <v>1970</v>
      </c>
      <c r="M10" s="984">
        <v>23</v>
      </c>
      <c r="N10" s="984">
        <v>14</v>
      </c>
      <c r="O10" s="984">
        <v>516</v>
      </c>
      <c r="P10" s="984">
        <f t="shared" si="3"/>
        <v>553</v>
      </c>
      <c r="Q10" s="984">
        <v>64</v>
      </c>
      <c r="R10" s="984">
        <v>0</v>
      </c>
      <c r="S10" s="1353" t="s">
        <v>175</v>
      </c>
      <c r="T10" s="1353"/>
    </row>
    <row r="11" spans="1:25" ht="18" customHeight="1">
      <c r="A11" s="1170" t="s">
        <v>55</v>
      </c>
      <c r="B11" s="1170"/>
      <c r="C11" s="984">
        <v>0</v>
      </c>
      <c r="D11" s="984">
        <v>0</v>
      </c>
      <c r="E11" s="984">
        <v>52</v>
      </c>
      <c r="F11" s="615">
        <f t="shared" si="1"/>
        <v>52</v>
      </c>
      <c r="G11" s="984">
        <v>77</v>
      </c>
      <c r="H11" s="984">
        <v>529</v>
      </c>
      <c r="I11" s="984">
        <f t="shared" si="2"/>
        <v>606</v>
      </c>
      <c r="J11" s="984">
        <v>867</v>
      </c>
      <c r="K11" s="984">
        <v>506</v>
      </c>
      <c r="L11" s="984">
        <f t="shared" si="0"/>
        <v>1373</v>
      </c>
      <c r="M11" s="984">
        <v>11</v>
      </c>
      <c r="N11" s="984">
        <v>2</v>
      </c>
      <c r="O11" s="984">
        <v>347</v>
      </c>
      <c r="P11" s="984">
        <f t="shared" si="3"/>
        <v>360</v>
      </c>
      <c r="Q11" s="984">
        <v>52</v>
      </c>
      <c r="R11" s="984">
        <v>0</v>
      </c>
      <c r="S11" s="1178" t="s">
        <v>676</v>
      </c>
      <c r="T11" s="1178"/>
    </row>
    <row r="12" spans="1:25" ht="18" customHeight="1">
      <c r="A12" s="1189" t="s">
        <v>279</v>
      </c>
      <c r="B12" s="442" t="s">
        <v>261</v>
      </c>
      <c r="C12" s="984">
        <v>7</v>
      </c>
      <c r="D12" s="984">
        <v>4</v>
      </c>
      <c r="E12" s="984">
        <v>73</v>
      </c>
      <c r="F12" s="615">
        <f t="shared" si="1"/>
        <v>84</v>
      </c>
      <c r="G12" s="984">
        <v>93</v>
      </c>
      <c r="H12" s="984">
        <v>1220</v>
      </c>
      <c r="I12" s="984">
        <f t="shared" si="2"/>
        <v>1313</v>
      </c>
      <c r="J12" s="984">
        <v>2139</v>
      </c>
      <c r="K12" s="984">
        <v>1476</v>
      </c>
      <c r="L12" s="984">
        <f t="shared" si="0"/>
        <v>3615</v>
      </c>
      <c r="M12" s="984">
        <v>75</v>
      </c>
      <c r="N12" s="984">
        <v>42</v>
      </c>
      <c r="O12" s="984">
        <v>727</v>
      </c>
      <c r="P12" s="984">
        <f t="shared" si="3"/>
        <v>844</v>
      </c>
      <c r="Q12" s="984">
        <v>84</v>
      </c>
      <c r="R12" s="984">
        <v>0</v>
      </c>
      <c r="S12" s="508" t="s">
        <v>288</v>
      </c>
      <c r="T12" s="1220" t="s">
        <v>167</v>
      </c>
    </row>
    <row r="13" spans="1:25" ht="18" customHeight="1">
      <c r="A13" s="1189"/>
      <c r="B13" s="442" t="s">
        <v>263</v>
      </c>
      <c r="C13" s="984">
        <v>8</v>
      </c>
      <c r="D13" s="984">
        <v>4</v>
      </c>
      <c r="E13" s="984">
        <v>203</v>
      </c>
      <c r="F13" s="615">
        <f t="shared" si="1"/>
        <v>215</v>
      </c>
      <c r="G13" s="984">
        <v>253</v>
      </c>
      <c r="H13" s="984">
        <v>2775</v>
      </c>
      <c r="I13" s="984">
        <f t="shared" si="2"/>
        <v>3028</v>
      </c>
      <c r="J13" s="984">
        <v>5171</v>
      </c>
      <c r="K13" s="984">
        <v>3208</v>
      </c>
      <c r="L13" s="984">
        <f t="shared" si="0"/>
        <v>8379</v>
      </c>
      <c r="M13" s="984">
        <v>111</v>
      </c>
      <c r="N13" s="984">
        <v>58</v>
      </c>
      <c r="O13" s="984">
        <v>1837</v>
      </c>
      <c r="P13" s="984">
        <f t="shared" si="3"/>
        <v>2006</v>
      </c>
      <c r="Q13" s="984">
        <v>215</v>
      </c>
      <c r="R13" s="984">
        <v>0</v>
      </c>
      <c r="S13" s="508" t="s">
        <v>289</v>
      </c>
      <c r="T13" s="1220"/>
    </row>
    <row r="14" spans="1:25" ht="18" customHeight="1">
      <c r="A14" s="1189"/>
      <c r="B14" s="442" t="s">
        <v>262</v>
      </c>
      <c r="C14" s="984">
        <v>0</v>
      </c>
      <c r="D14" s="984">
        <v>0</v>
      </c>
      <c r="E14" s="984">
        <v>18</v>
      </c>
      <c r="F14" s="615">
        <f t="shared" si="1"/>
        <v>18</v>
      </c>
      <c r="G14" s="984">
        <v>27</v>
      </c>
      <c r="H14" s="984">
        <v>238</v>
      </c>
      <c r="I14" s="984">
        <f t="shared" si="2"/>
        <v>265</v>
      </c>
      <c r="J14" s="984">
        <v>418</v>
      </c>
      <c r="K14" s="984">
        <v>236</v>
      </c>
      <c r="L14" s="984">
        <f t="shared" si="0"/>
        <v>654</v>
      </c>
      <c r="M14" s="984">
        <v>9</v>
      </c>
      <c r="N14" s="984">
        <v>2</v>
      </c>
      <c r="O14" s="984">
        <v>150</v>
      </c>
      <c r="P14" s="984">
        <f t="shared" si="3"/>
        <v>161</v>
      </c>
      <c r="Q14" s="984">
        <v>16</v>
      </c>
      <c r="R14" s="984">
        <v>2</v>
      </c>
      <c r="S14" s="508" t="s">
        <v>290</v>
      </c>
      <c r="T14" s="1220"/>
    </row>
    <row r="15" spans="1:25" ht="18" customHeight="1">
      <c r="A15" s="1189"/>
      <c r="B15" s="442" t="s">
        <v>264</v>
      </c>
      <c r="C15" s="984">
        <v>1</v>
      </c>
      <c r="D15" s="984">
        <v>0</v>
      </c>
      <c r="E15" s="984">
        <v>90</v>
      </c>
      <c r="F15" s="615">
        <f t="shared" si="1"/>
        <v>91</v>
      </c>
      <c r="G15" s="984">
        <v>70</v>
      </c>
      <c r="H15" s="984">
        <v>1067</v>
      </c>
      <c r="I15" s="984">
        <f t="shared" si="2"/>
        <v>1137</v>
      </c>
      <c r="J15" s="984">
        <v>1247</v>
      </c>
      <c r="K15" s="984">
        <v>1036</v>
      </c>
      <c r="L15" s="984">
        <f t="shared" si="0"/>
        <v>2283</v>
      </c>
      <c r="M15" s="984">
        <v>5</v>
      </c>
      <c r="N15" s="984">
        <v>4</v>
      </c>
      <c r="O15" s="984">
        <v>714</v>
      </c>
      <c r="P15" s="984">
        <f t="shared" si="3"/>
        <v>723</v>
      </c>
      <c r="Q15" s="984">
        <v>91</v>
      </c>
      <c r="R15" s="984">
        <v>0</v>
      </c>
      <c r="S15" s="508" t="s">
        <v>291</v>
      </c>
      <c r="T15" s="1220"/>
    </row>
    <row r="16" spans="1:25" ht="18" customHeight="1">
      <c r="A16" s="1189"/>
      <c r="B16" s="442" t="s">
        <v>266</v>
      </c>
      <c r="C16" s="984">
        <v>2</v>
      </c>
      <c r="D16" s="984">
        <v>3</v>
      </c>
      <c r="E16" s="984">
        <v>85</v>
      </c>
      <c r="F16" s="615">
        <f t="shared" si="1"/>
        <v>90</v>
      </c>
      <c r="G16" s="984">
        <v>71</v>
      </c>
      <c r="H16" s="984">
        <v>1401</v>
      </c>
      <c r="I16" s="984">
        <f t="shared" si="2"/>
        <v>1472</v>
      </c>
      <c r="J16" s="984">
        <v>2132</v>
      </c>
      <c r="K16" s="984">
        <v>1509</v>
      </c>
      <c r="L16" s="984">
        <f t="shared" si="0"/>
        <v>3641</v>
      </c>
      <c r="M16" s="984">
        <v>211</v>
      </c>
      <c r="N16" s="984">
        <v>187</v>
      </c>
      <c r="O16" s="984">
        <v>839</v>
      </c>
      <c r="P16" s="984">
        <f t="shared" si="3"/>
        <v>1237</v>
      </c>
      <c r="Q16" s="984">
        <v>89</v>
      </c>
      <c r="R16" s="984">
        <v>1</v>
      </c>
      <c r="S16" s="508" t="s">
        <v>292</v>
      </c>
      <c r="T16" s="1220"/>
    </row>
    <row r="17" spans="1:20" ht="18" customHeight="1">
      <c r="A17" s="1189"/>
      <c r="B17" s="442" t="s">
        <v>265</v>
      </c>
      <c r="C17" s="984">
        <v>4</v>
      </c>
      <c r="D17" s="984">
        <v>3</v>
      </c>
      <c r="E17" s="984">
        <v>42</v>
      </c>
      <c r="F17" s="615">
        <f t="shared" si="1"/>
        <v>49</v>
      </c>
      <c r="G17" s="984">
        <v>67</v>
      </c>
      <c r="H17" s="984">
        <v>774</v>
      </c>
      <c r="I17" s="984">
        <f t="shared" si="2"/>
        <v>841</v>
      </c>
      <c r="J17" s="984">
        <v>1292</v>
      </c>
      <c r="K17" s="984">
        <v>916</v>
      </c>
      <c r="L17" s="984">
        <f t="shared" si="0"/>
        <v>2208</v>
      </c>
      <c r="M17" s="984">
        <v>96</v>
      </c>
      <c r="N17" s="984">
        <v>70</v>
      </c>
      <c r="O17" s="984">
        <v>345</v>
      </c>
      <c r="P17" s="984">
        <f t="shared" si="3"/>
        <v>511</v>
      </c>
      <c r="Q17" s="984">
        <v>49</v>
      </c>
      <c r="R17" s="984">
        <v>0</v>
      </c>
      <c r="S17" s="508" t="s">
        <v>293</v>
      </c>
      <c r="T17" s="1220"/>
    </row>
    <row r="18" spans="1:20" ht="18" customHeight="1">
      <c r="A18" s="1171" t="s">
        <v>63</v>
      </c>
      <c r="B18" s="1171"/>
      <c r="C18" s="984">
        <v>1</v>
      </c>
      <c r="D18" s="984">
        <v>0</v>
      </c>
      <c r="E18" s="984">
        <v>58</v>
      </c>
      <c r="F18" s="615">
        <f t="shared" si="1"/>
        <v>59</v>
      </c>
      <c r="G18" s="984">
        <v>93</v>
      </c>
      <c r="H18" s="984">
        <v>336</v>
      </c>
      <c r="I18" s="984">
        <f t="shared" si="2"/>
        <v>429</v>
      </c>
      <c r="J18" s="984">
        <v>1192</v>
      </c>
      <c r="K18" s="984">
        <v>792</v>
      </c>
      <c r="L18" s="984">
        <f t="shared" si="0"/>
        <v>1984</v>
      </c>
      <c r="M18" s="984">
        <v>23</v>
      </c>
      <c r="N18" s="984">
        <v>8</v>
      </c>
      <c r="O18" s="984">
        <v>236</v>
      </c>
      <c r="P18" s="984">
        <f t="shared" si="3"/>
        <v>267</v>
      </c>
      <c r="Q18" s="984">
        <v>57</v>
      </c>
      <c r="R18" s="984">
        <v>2</v>
      </c>
      <c r="S18" s="1178" t="s">
        <v>297</v>
      </c>
      <c r="T18" s="1178"/>
    </row>
    <row r="19" spans="1:20" ht="18" customHeight="1">
      <c r="A19" s="1170" t="s">
        <v>64</v>
      </c>
      <c r="B19" s="1170"/>
      <c r="C19" s="984">
        <v>5</v>
      </c>
      <c r="D19" s="984">
        <v>4</v>
      </c>
      <c r="E19" s="984">
        <v>60</v>
      </c>
      <c r="F19" s="615">
        <f t="shared" si="1"/>
        <v>69</v>
      </c>
      <c r="G19" s="984">
        <v>155</v>
      </c>
      <c r="H19" s="984">
        <v>1137</v>
      </c>
      <c r="I19" s="984">
        <f t="shared" si="2"/>
        <v>1292</v>
      </c>
      <c r="J19" s="984">
        <v>2148</v>
      </c>
      <c r="K19" s="984">
        <v>1277</v>
      </c>
      <c r="L19" s="984">
        <f t="shared" si="0"/>
        <v>3425</v>
      </c>
      <c r="M19" s="984">
        <v>121</v>
      </c>
      <c r="N19" s="984">
        <v>63</v>
      </c>
      <c r="O19" s="984">
        <v>539</v>
      </c>
      <c r="P19" s="984">
        <f t="shared" si="3"/>
        <v>723</v>
      </c>
      <c r="Q19" s="984">
        <v>63</v>
      </c>
      <c r="R19" s="984">
        <v>6</v>
      </c>
      <c r="S19" s="1178" t="s">
        <v>177</v>
      </c>
      <c r="T19" s="1178"/>
    </row>
    <row r="20" spans="1:20" ht="18" customHeight="1">
      <c r="A20" s="1170" t="s">
        <v>65</v>
      </c>
      <c r="B20" s="1170"/>
      <c r="C20" s="984">
        <v>16</v>
      </c>
      <c r="D20" s="984">
        <v>11</v>
      </c>
      <c r="E20" s="984">
        <v>43</v>
      </c>
      <c r="F20" s="615">
        <f t="shared" si="1"/>
        <v>70</v>
      </c>
      <c r="G20" s="984">
        <v>224</v>
      </c>
      <c r="H20" s="984">
        <v>1216</v>
      </c>
      <c r="I20" s="984">
        <f t="shared" si="2"/>
        <v>1440</v>
      </c>
      <c r="J20" s="984">
        <v>2512</v>
      </c>
      <c r="K20" s="984">
        <v>1504</v>
      </c>
      <c r="L20" s="984">
        <f t="shared" si="0"/>
        <v>4016</v>
      </c>
      <c r="M20" s="984">
        <v>335</v>
      </c>
      <c r="N20" s="984">
        <v>209</v>
      </c>
      <c r="O20" s="984">
        <v>230</v>
      </c>
      <c r="P20" s="984">
        <f t="shared" si="3"/>
        <v>774</v>
      </c>
      <c r="Q20" s="984">
        <v>69</v>
      </c>
      <c r="R20" s="984">
        <v>1</v>
      </c>
      <c r="S20" s="1178" t="s">
        <v>178</v>
      </c>
      <c r="T20" s="1178"/>
    </row>
    <row r="21" spans="1:20" ht="18" customHeight="1">
      <c r="A21" s="1170" t="s">
        <v>66</v>
      </c>
      <c r="B21" s="1170"/>
      <c r="C21" s="984">
        <v>38</v>
      </c>
      <c r="D21" s="984">
        <v>27</v>
      </c>
      <c r="E21" s="984">
        <v>79</v>
      </c>
      <c r="F21" s="615">
        <f t="shared" si="1"/>
        <v>144</v>
      </c>
      <c r="G21" s="984">
        <v>327</v>
      </c>
      <c r="H21" s="984">
        <v>1929</v>
      </c>
      <c r="I21" s="984">
        <f t="shared" si="2"/>
        <v>2256</v>
      </c>
      <c r="J21" s="984">
        <v>4113</v>
      </c>
      <c r="K21" s="984">
        <v>2182</v>
      </c>
      <c r="L21" s="984">
        <f t="shared" si="0"/>
        <v>6295</v>
      </c>
      <c r="M21" s="984">
        <v>631</v>
      </c>
      <c r="N21" s="984">
        <v>387</v>
      </c>
      <c r="O21" s="984">
        <v>432</v>
      </c>
      <c r="P21" s="984">
        <f t="shared" si="3"/>
        <v>1450</v>
      </c>
      <c r="Q21" s="984">
        <v>117</v>
      </c>
      <c r="R21" s="984">
        <v>27</v>
      </c>
      <c r="S21" s="1178" t="s">
        <v>285</v>
      </c>
      <c r="T21" s="1178"/>
    </row>
    <row r="22" spans="1:20" ht="18" customHeight="1">
      <c r="A22" s="1170" t="s">
        <v>133</v>
      </c>
      <c r="B22" s="1170"/>
      <c r="C22" s="984">
        <v>5</v>
      </c>
      <c r="D22" s="984">
        <v>3</v>
      </c>
      <c r="E22" s="984">
        <v>48</v>
      </c>
      <c r="F22" s="615">
        <f t="shared" si="1"/>
        <v>56</v>
      </c>
      <c r="G22" s="984">
        <v>174</v>
      </c>
      <c r="H22" s="984">
        <v>540</v>
      </c>
      <c r="I22" s="984">
        <f t="shared" si="2"/>
        <v>714</v>
      </c>
      <c r="J22" s="984">
        <v>1135</v>
      </c>
      <c r="K22" s="984">
        <v>558</v>
      </c>
      <c r="L22" s="984">
        <f t="shared" si="0"/>
        <v>1693</v>
      </c>
      <c r="M22" s="984">
        <v>75</v>
      </c>
      <c r="N22" s="984">
        <v>33</v>
      </c>
      <c r="O22" s="984">
        <v>323</v>
      </c>
      <c r="P22" s="984">
        <f t="shared" si="3"/>
        <v>431</v>
      </c>
      <c r="Q22" s="984">
        <v>52</v>
      </c>
      <c r="R22" s="984">
        <v>4</v>
      </c>
      <c r="S22" s="1178" t="s">
        <v>853</v>
      </c>
      <c r="T22" s="1178"/>
    </row>
    <row r="23" spans="1:20" ht="18" customHeight="1">
      <c r="A23" s="1170" t="s">
        <v>68</v>
      </c>
      <c r="B23" s="1170"/>
      <c r="C23" s="984">
        <v>2</v>
      </c>
      <c r="D23" s="984">
        <v>1</v>
      </c>
      <c r="E23" s="984">
        <v>22</v>
      </c>
      <c r="F23" s="615">
        <f t="shared" si="1"/>
        <v>25</v>
      </c>
      <c r="G23" s="984">
        <v>73</v>
      </c>
      <c r="H23" s="984">
        <v>352</v>
      </c>
      <c r="I23" s="984">
        <f t="shared" si="2"/>
        <v>425</v>
      </c>
      <c r="J23" s="984">
        <v>858</v>
      </c>
      <c r="K23" s="984">
        <v>437</v>
      </c>
      <c r="L23" s="984">
        <f t="shared" si="0"/>
        <v>1295</v>
      </c>
      <c r="M23" s="984">
        <v>81</v>
      </c>
      <c r="N23" s="984">
        <v>43</v>
      </c>
      <c r="O23" s="984">
        <v>159</v>
      </c>
      <c r="P23" s="984">
        <f t="shared" si="3"/>
        <v>283</v>
      </c>
      <c r="Q23" s="984">
        <v>23</v>
      </c>
      <c r="R23" s="984">
        <v>2</v>
      </c>
      <c r="S23" s="1178" t="s">
        <v>287</v>
      </c>
      <c r="T23" s="1178"/>
    </row>
    <row r="24" spans="1:20" ht="18" customHeight="1">
      <c r="A24" s="1170" t="s">
        <v>69</v>
      </c>
      <c r="B24" s="1170"/>
      <c r="C24" s="984">
        <v>2</v>
      </c>
      <c r="D24" s="984">
        <v>2</v>
      </c>
      <c r="E24" s="984">
        <v>22</v>
      </c>
      <c r="F24" s="615">
        <f t="shared" si="1"/>
        <v>26</v>
      </c>
      <c r="G24" s="984">
        <v>94</v>
      </c>
      <c r="H24" s="984">
        <v>322</v>
      </c>
      <c r="I24" s="984">
        <f t="shared" si="2"/>
        <v>416</v>
      </c>
      <c r="J24" s="984">
        <v>787</v>
      </c>
      <c r="K24" s="984">
        <v>356</v>
      </c>
      <c r="L24" s="984">
        <f t="shared" si="0"/>
        <v>1143</v>
      </c>
      <c r="M24" s="984">
        <v>38</v>
      </c>
      <c r="N24" s="984">
        <v>19</v>
      </c>
      <c r="O24" s="984">
        <v>165</v>
      </c>
      <c r="P24" s="984">
        <f t="shared" si="3"/>
        <v>222</v>
      </c>
      <c r="Q24" s="984">
        <v>24</v>
      </c>
      <c r="R24" s="984">
        <v>2</v>
      </c>
      <c r="S24" s="1178" t="s">
        <v>182</v>
      </c>
      <c r="T24" s="1178"/>
    </row>
    <row r="25" spans="1:20" ht="18" customHeight="1">
      <c r="A25" s="1170" t="s">
        <v>70</v>
      </c>
      <c r="B25" s="1170"/>
      <c r="C25" s="984">
        <v>7</v>
      </c>
      <c r="D25" s="984">
        <v>3</v>
      </c>
      <c r="E25" s="984">
        <v>95</v>
      </c>
      <c r="F25" s="615">
        <f t="shared" si="1"/>
        <v>105</v>
      </c>
      <c r="G25" s="984">
        <v>445</v>
      </c>
      <c r="H25" s="984">
        <v>831</v>
      </c>
      <c r="I25" s="984">
        <f t="shared" si="2"/>
        <v>1276</v>
      </c>
      <c r="J25" s="984">
        <v>2544</v>
      </c>
      <c r="K25" s="984">
        <v>1427</v>
      </c>
      <c r="L25" s="984">
        <f t="shared" si="0"/>
        <v>3971</v>
      </c>
      <c r="M25" s="984">
        <v>103</v>
      </c>
      <c r="N25" s="984">
        <v>40</v>
      </c>
      <c r="O25" s="984">
        <v>717</v>
      </c>
      <c r="P25" s="984">
        <f t="shared" si="3"/>
        <v>860</v>
      </c>
      <c r="Q25" s="984">
        <v>89</v>
      </c>
      <c r="R25" s="984">
        <v>16</v>
      </c>
      <c r="S25" s="1178" t="s">
        <v>183</v>
      </c>
      <c r="T25" s="1178"/>
    </row>
    <row r="26" spans="1:20" ht="18" customHeight="1">
      <c r="A26" s="1170" t="s">
        <v>71</v>
      </c>
      <c r="B26" s="1170"/>
      <c r="C26" s="984">
        <v>2</v>
      </c>
      <c r="D26" s="984">
        <v>2</v>
      </c>
      <c r="E26" s="984">
        <v>7</v>
      </c>
      <c r="F26" s="615">
        <f t="shared" si="1"/>
        <v>11</v>
      </c>
      <c r="G26" s="984">
        <v>86</v>
      </c>
      <c r="H26" s="984">
        <v>87</v>
      </c>
      <c r="I26" s="984">
        <f t="shared" si="2"/>
        <v>173</v>
      </c>
      <c r="J26" s="984">
        <v>389</v>
      </c>
      <c r="K26" s="984">
        <v>162</v>
      </c>
      <c r="L26" s="984">
        <f t="shared" si="0"/>
        <v>551</v>
      </c>
      <c r="M26" s="984">
        <v>44</v>
      </c>
      <c r="N26" s="984">
        <v>30</v>
      </c>
      <c r="O26" s="984">
        <v>37</v>
      </c>
      <c r="P26" s="984">
        <f t="shared" si="3"/>
        <v>111</v>
      </c>
      <c r="Q26" s="984">
        <v>10</v>
      </c>
      <c r="R26" s="984">
        <v>1</v>
      </c>
      <c r="S26" s="1178" t="s">
        <v>671</v>
      </c>
      <c r="T26" s="1178"/>
    </row>
    <row r="27" spans="1:20" ht="18" customHeight="1" thickBot="1">
      <c r="A27" s="1301" t="s">
        <v>72</v>
      </c>
      <c r="B27" s="1301"/>
      <c r="C27" s="986">
        <v>1</v>
      </c>
      <c r="D27" s="986">
        <v>1</v>
      </c>
      <c r="E27" s="986">
        <v>283</v>
      </c>
      <c r="F27" s="839">
        <f t="shared" si="1"/>
        <v>285</v>
      </c>
      <c r="G27" s="986">
        <v>521</v>
      </c>
      <c r="H27" s="986">
        <v>3115</v>
      </c>
      <c r="I27" s="986">
        <f t="shared" si="2"/>
        <v>3636</v>
      </c>
      <c r="J27" s="986">
        <v>7970</v>
      </c>
      <c r="K27" s="986">
        <v>4592</v>
      </c>
      <c r="L27" s="986">
        <f t="shared" si="0"/>
        <v>12562</v>
      </c>
      <c r="M27" s="986">
        <v>367</v>
      </c>
      <c r="N27" s="986">
        <v>245</v>
      </c>
      <c r="O27" s="986">
        <v>2018</v>
      </c>
      <c r="P27" s="986">
        <f t="shared" si="3"/>
        <v>2630</v>
      </c>
      <c r="Q27" s="986">
        <v>277</v>
      </c>
      <c r="R27" s="986">
        <v>8</v>
      </c>
      <c r="S27" s="1258" t="s">
        <v>327</v>
      </c>
      <c r="T27" s="1258"/>
    </row>
    <row r="28" spans="1:20" ht="18" customHeight="1" thickBot="1">
      <c r="A28" s="1108" t="s">
        <v>32</v>
      </c>
      <c r="B28" s="1108"/>
      <c r="C28" s="985">
        <f>SUM(C8:C27)</f>
        <v>102</v>
      </c>
      <c r="D28" s="985">
        <f t="shared" ref="D28:R28" si="4">SUM(D8:D27)</f>
        <v>68</v>
      </c>
      <c r="E28" s="985">
        <f t="shared" si="4"/>
        <v>1460</v>
      </c>
      <c r="F28" s="985">
        <f t="shared" si="4"/>
        <v>1630</v>
      </c>
      <c r="G28" s="985">
        <f t="shared" si="4"/>
        <v>3331</v>
      </c>
      <c r="H28" s="985">
        <f t="shared" si="4"/>
        <v>19777</v>
      </c>
      <c r="I28" s="985">
        <f t="shared" si="4"/>
        <v>23108</v>
      </c>
      <c r="J28" s="985">
        <f t="shared" si="4"/>
        <v>40428</v>
      </c>
      <c r="K28" s="985">
        <f t="shared" si="4"/>
        <v>24508</v>
      </c>
      <c r="L28" s="985">
        <f t="shared" si="4"/>
        <v>64936</v>
      </c>
      <c r="M28" s="985">
        <f t="shared" si="4"/>
        <v>2390</v>
      </c>
      <c r="N28" s="985">
        <f t="shared" si="4"/>
        <v>1470</v>
      </c>
      <c r="O28" s="985">
        <f t="shared" si="4"/>
        <v>11277</v>
      </c>
      <c r="P28" s="985">
        <f t="shared" si="4"/>
        <v>15137</v>
      </c>
      <c r="Q28" s="985">
        <f t="shared" si="4"/>
        <v>1557</v>
      </c>
      <c r="R28" s="985">
        <f t="shared" si="4"/>
        <v>73</v>
      </c>
      <c r="S28" s="1260" t="s">
        <v>169</v>
      </c>
      <c r="T28" s="1260"/>
    </row>
    <row r="29" spans="1:20" s="111" customFormat="1" ht="25.5" customHeight="1" thickTop="1">
      <c r="A29" s="518" t="s">
        <v>593</v>
      </c>
      <c r="B29" s="518" t="s">
        <v>627</v>
      </c>
      <c r="C29" s="519"/>
      <c r="D29" s="519"/>
      <c r="E29" s="519"/>
      <c r="F29" s="239"/>
    </row>
    <row r="115" spans="3:19">
      <c r="C115" s="155"/>
      <c r="D115" s="155"/>
      <c r="E115" s="155"/>
      <c r="F115" s="155"/>
      <c r="G115" s="142"/>
      <c r="H115" s="142"/>
      <c r="I115" s="142"/>
      <c r="J115" s="142"/>
      <c r="K115" s="142"/>
      <c r="L115" s="142"/>
      <c r="M115" s="142"/>
      <c r="N115" s="142"/>
      <c r="O115" s="142"/>
      <c r="P115" s="142"/>
      <c r="Q115" s="142"/>
      <c r="R115" s="142"/>
      <c r="S115" s="142"/>
    </row>
    <row r="116" spans="3:19">
      <c r="C116" s="155"/>
      <c r="D116" s="155"/>
      <c r="E116" s="155"/>
      <c r="F116" s="155"/>
      <c r="G116" s="142"/>
      <c r="H116" s="142"/>
      <c r="I116" s="142"/>
      <c r="J116" s="142"/>
      <c r="K116" s="142"/>
      <c r="L116" s="142"/>
      <c r="M116" s="142"/>
      <c r="N116" s="142"/>
      <c r="O116" s="142"/>
      <c r="P116" s="142"/>
      <c r="Q116" s="142"/>
      <c r="R116" s="142"/>
      <c r="S116" s="142"/>
    </row>
    <row r="117" spans="3:19">
      <c r="C117" s="155"/>
      <c r="D117" s="155"/>
      <c r="E117" s="155"/>
      <c r="F117" s="155"/>
      <c r="G117" s="142"/>
      <c r="H117" s="142"/>
      <c r="I117" s="142"/>
      <c r="J117" s="142"/>
      <c r="K117" s="142"/>
      <c r="L117" s="142"/>
      <c r="M117" s="142"/>
      <c r="N117" s="142"/>
      <c r="O117" s="142"/>
      <c r="P117" s="142"/>
      <c r="Q117" s="142"/>
      <c r="R117" s="142"/>
      <c r="S117" s="142"/>
    </row>
    <row r="118" spans="3:19">
      <c r="C118" s="155"/>
      <c r="D118" s="155"/>
      <c r="E118" s="155"/>
      <c r="F118" s="155"/>
      <c r="G118" s="142"/>
      <c r="H118" s="142"/>
      <c r="I118" s="142"/>
      <c r="J118" s="142"/>
      <c r="K118" s="142"/>
      <c r="L118" s="142"/>
      <c r="M118" s="142"/>
      <c r="N118" s="142"/>
      <c r="O118" s="142"/>
      <c r="P118" s="142"/>
      <c r="Q118" s="142"/>
      <c r="R118" s="142"/>
      <c r="S118" s="142"/>
    </row>
  </sheetData>
  <mergeCells count="48">
    <mergeCell ref="S8:T8"/>
    <mergeCell ref="A9:B9"/>
    <mergeCell ref="S9:T9"/>
    <mergeCell ref="A1:T1"/>
    <mergeCell ref="A2:T2"/>
    <mergeCell ref="A3:B3"/>
    <mergeCell ref="S3:T3"/>
    <mergeCell ref="A4:B7"/>
    <mergeCell ref="C4:F4"/>
    <mergeCell ref="G4:I4"/>
    <mergeCell ref="S4:T7"/>
    <mergeCell ref="C5:F5"/>
    <mergeCell ref="G5:I5"/>
    <mergeCell ref="A8:B8"/>
    <mergeCell ref="J4:L4"/>
    <mergeCell ref="J5:L5"/>
    <mergeCell ref="S10:T10"/>
    <mergeCell ref="A11:B11"/>
    <mergeCell ref="S11:T11"/>
    <mergeCell ref="A12:A17"/>
    <mergeCell ref="T12:T17"/>
    <mergeCell ref="S18:T18"/>
    <mergeCell ref="A19:B19"/>
    <mergeCell ref="S19:T19"/>
    <mergeCell ref="A20:B20"/>
    <mergeCell ref="S20:T20"/>
    <mergeCell ref="S21:T21"/>
    <mergeCell ref="A22:B22"/>
    <mergeCell ref="S22:T22"/>
    <mergeCell ref="A23:B23"/>
    <mergeCell ref="S23:T23"/>
    <mergeCell ref="S27:T27"/>
    <mergeCell ref="A28:B28"/>
    <mergeCell ref="S28:T28"/>
    <mergeCell ref="A24:B24"/>
    <mergeCell ref="S24:T24"/>
    <mergeCell ref="A25:B25"/>
    <mergeCell ref="S25:T25"/>
    <mergeCell ref="A26:B26"/>
    <mergeCell ref="S26:T26"/>
    <mergeCell ref="M4:P4"/>
    <mergeCell ref="M5:P5"/>
    <mergeCell ref="Q4:R4"/>
    <mergeCell ref="Q5:R5"/>
    <mergeCell ref="A27:B27"/>
    <mergeCell ref="A21:B21"/>
    <mergeCell ref="A18:B18"/>
    <mergeCell ref="A10:B10"/>
  </mergeCells>
  <printOptions horizontalCentered="1"/>
  <pageMargins left="1" right="1" top="1" bottom="0.75" header="1" footer="1"/>
  <pageSetup paperSize="9" scale="78" firstPageNumber="32" orientation="landscape" useFirstPageNumber="1"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theme="3" tint="0.39997558519241921"/>
  </sheetPr>
  <dimension ref="A1:AB119"/>
  <sheetViews>
    <sheetView rightToLeft="1" view="pageBreakPreview" zoomScale="80" zoomScaleNormal="75" zoomScaleSheetLayoutView="80" workbookViewId="0">
      <selection activeCell="O4" sqref="O4:Q4"/>
    </sheetView>
  </sheetViews>
  <sheetFormatPr defaultRowHeight="12.75"/>
  <cols>
    <col min="1" max="1" width="3.85546875" style="82" customWidth="1"/>
    <col min="2" max="2" width="10.7109375" style="82" customWidth="1"/>
    <col min="3" max="3" width="8.140625" style="82" customWidth="1"/>
    <col min="4" max="4" width="7.7109375" style="82" customWidth="1"/>
    <col min="5" max="5" width="8.42578125" style="82" customWidth="1"/>
    <col min="6" max="6" width="8.5703125" style="82" customWidth="1"/>
    <col min="7" max="7" width="7.28515625" style="82" customWidth="1"/>
    <col min="8" max="8" width="7.5703125" style="82" customWidth="1"/>
    <col min="9" max="10" width="6.28515625" style="82" customWidth="1"/>
    <col min="11" max="11" width="6.5703125" style="82" customWidth="1"/>
    <col min="12" max="12" width="6.140625" style="82" customWidth="1"/>
    <col min="13" max="13" width="5.85546875" style="82" customWidth="1"/>
    <col min="14" max="14" width="6.28515625" style="82" customWidth="1"/>
    <col min="15" max="15" width="11" style="82" customWidth="1"/>
    <col min="16" max="16" width="10.7109375" style="82" customWidth="1"/>
    <col min="17" max="17" width="7.85546875" style="82" customWidth="1"/>
    <col min="18" max="18" width="13.5703125" style="82" customWidth="1"/>
    <col min="19" max="19" width="5.140625" style="82" customWidth="1"/>
    <col min="20" max="16384" width="9.140625" style="82"/>
  </cols>
  <sheetData>
    <row r="1" spans="1:28" ht="14.25" customHeight="1">
      <c r="A1" s="1205" t="s">
        <v>1279</v>
      </c>
      <c r="B1" s="1205"/>
      <c r="C1" s="1205"/>
      <c r="D1" s="1205"/>
      <c r="E1" s="1205"/>
      <c r="F1" s="1205"/>
      <c r="G1" s="1205"/>
      <c r="H1" s="1205"/>
      <c r="I1" s="1205"/>
      <c r="J1" s="1205"/>
      <c r="K1" s="1205"/>
      <c r="L1" s="1205"/>
      <c r="M1" s="1205"/>
      <c r="N1" s="1205"/>
      <c r="O1" s="1205"/>
      <c r="P1" s="1205"/>
      <c r="Q1" s="1205"/>
      <c r="R1" s="1205"/>
      <c r="S1" s="1205"/>
      <c r="T1" s="81"/>
      <c r="U1" s="81"/>
      <c r="V1" s="81"/>
      <c r="W1" s="81"/>
      <c r="X1" s="81"/>
      <c r="Y1" s="81"/>
      <c r="Z1" s="81"/>
      <c r="AA1" s="81"/>
      <c r="AB1" s="81"/>
    </row>
    <row r="2" spans="1:28" ht="14.25" customHeight="1">
      <c r="A2" s="1205"/>
      <c r="B2" s="1205"/>
      <c r="C2" s="1205"/>
      <c r="D2" s="1205"/>
      <c r="E2" s="1205"/>
      <c r="F2" s="1205"/>
      <c r="G2" s="1205"/>
      <c r="H2" s="1205"/>
      <c r="I2" s="1205"/>
      <c r="J2" s="1205"/>
      <c r="K2" s="1205"/>
      <c r="L2" s="1205"/>
      <c r="M2" s="1205"/>
      <c r="N2" s="1205"/>
      <c r="O2" s="1205"/>
      <c r="P2" s="1205"/>
      <c r="Q2" s="1205"/>
      <c r="R2" s="1205"/>
      <c r="S2" s="1205"/>
    </row>
    <row r="3" spans="1:28" ht="21" customHeight="1">
      <c r="A3" s="1206" t="s">
        <v>796</v>
      </c>
      <c r="B3" s="1206"/>
      <c r="C3" s="1206"/>
      <c r="D3" s="1206"/>
      <c r="E3" s="1206"/>
      <c r="F3" s="1206"/>
      <c r="G3" s="1206"/>
      <c r="H3" s="1206"/>
      <c r="I3" s="1206"/>
      <c r="J3" s="1206"/>
      <c r="K3" s="1206"/>
      <c r="L3" s="1206"/>
      <c r="M3" s="1206"/>
      <c r="N3" s="1206"/>
      <c r="O3" s="1206"/>
      <c r="P3" s="1206"/>
      <c r="Q3" s="1206"/>
      <c r="R3" s="1206"/>
      <c r="S3" s="1206"/>
    </row>
    <row r="4" spans="1:28" ht="20.25" customHeight="1" thickBot="1">
      <c r="A4" s="1153" t="s">
        <v>1071</v>
      </c>
      <c r="B4" s="1153"/>
      <c r="C4" s="1153"/>
      <c r="D4" s="223"/>
      <c r="E4" s="223"/>
      <c r="F4" s="223"/>
      <c r="G4" s="223"/>
      <c r="H4" s="223"/>
      <c r="I4" s="223"/>
      <c r="J4" s="223"/>
      <c r="K4" s="223"/>
      <c r="L4" s="223"/>
      <c r="M4" s="223"/>
      <c r="N4" s="223"/>
      <c r="O4" s="223"/>
      <c r="P4" s="223"/>
      <c r="Q4" s="223"/>
      <c r="R4" s="1154" t="s">
        <v>1072</v>
      </c>
      <c r="S4" s="1154"/>
    </row>
    <row r="5" spans="1:28" ht="21.75" customHeight="1" thickTop="1">
      <c r="A5" s="1140" t="s">
        <v>40</v>
      </c>
      <c r="B5" s="1140"/>
      <c r="C5" s="1188" t="s">
        <v>41</v>
      </c>
      <c r="D5" s="1188"/>
      <c r="E5" s="1188" t="s">
        <v>42</v>
      </c>
      <c r="F5" s="1188"/>
      <c r="G5" s="1188" t="s">
        <v>43</v>
      </c>
      <c r="H5" s="1188"/>
      <c r="I5" s="1188" t="s">
        <v>73</v>
      </c>
      <c r="J5" s="1188"/>
      <c r="K5" s="1188" t="s">
        <v>44</v>
      </c>
      <c r="L5" s="1188"/>
      <c r="M5" s="1140" t="s">
        <v>74</v>
      </c>
      <c r="N5" s="1140"/>
      <c r="O5" s="1188" t="s">
        <v>1344</v>
      </c>
      <c r="P5" s="1188"/>
      <c r="Q5" s="1188"/>
      <c r="R5" s="1164" t="s">
        <v>168</v>
      </c>
      <c r="S5" s="1164"/>
    </row>
    <row r="6" spans="1:28" ht="21.75" customHeight="1">
      <c r="A6" s="1141"/>
      <c r="B6" s="1141"/>
      <c r="C6" s="1168" t="s">
        <v>197</v>
      </c>
      <c r="D6" s="1168"/>
      <c r="E6" s="1168" t="s">
        <v>199</v>
      </c>
      <c r="F6" s="1168"/>
      <c r="G6" s="1168" t="s">
        <v>209</v>
      </c>
      <c r="H6" s="1168"/>
      <c r="I6" s="1168" t="s">
        <v>201</v>
      </c>
      <c r="J6" s="1168"/>
      <c r="K6" s="1168" t="s">
        <v>202</v>
      </c>
      <c r="L6" s="1168"/>
      <c r="M6" s="1168" t="s">
        <v>203</v>
      </c>
      <c r="N6" s="1168"/>
      <c r="O6" s="1168" t="s">
        <v>169</v>
      </c>
      <c r="P6" s="1168"/>
      <c r="Q6" s="1168"/>
      <c r="R6" s="1165"/>
      <c r="S6" s="1165"/>
    </row>
    <row r="7" spans="1:28" ht="18.75" customHeight="1">
      <c r="A7" s="1141"/>
      <c r="B7" s="1141"/>
      <c r="C7" s="782" t="s">
        <v>33</v>
      </c>
      <c r="D7" s="782" t="s">
        <v>34</v>
      </c>
      <c r="E7" s="782" t="s">
        <v>33</v>
      </c>
      <c r="F7" s="782" t="s">
        <v>34</v>
      </c>
      <c r="G7" s="782" t="s">
        <v>33</v>
      </c>
      <c r="H7" s="782" t="s">
        <v>34</v>
      </c>
      <c r="I7" s="782" t="s">
        <v>33</v>
      </c>
      <c r="J7" s="782" t="s">
        <v>34</v>
      </c>
      <c r="K7" s="782" t="s">
        <v>33</v>
      </c>
      <c r="L7" s="782" t="s">
        <v>34</v>
      </c>
      <c r="M7" s="782" t="s">
        <v>33</v>
      </c>
      <c r="N7" s="782" t="s">
        <v>34</v>
      </c>
      <c r="O7" s="782" t="s">
        <v>33</v>
      </c>
      <c r="P7" s="782" t="s">
        <v>34</v>
      </c>
      <c r="Q7" s="782" t="s">
        <v>35</v>
      </c>
      <c r="R7" s="1165"/>
      <c r="S7" s="1165"/>
    </row>
    <row r="8" spans="1:28" ht="21.75" customHeight="1" thickBot="1">
      <c r="A8" s="1142"/>
      <c r="B8" s="1142"/>
      <c r="C8" s="788" t="s">
        <v>173</v>
      </c>
      <c r="D8" s="785" t="s">
        <v>172</v>
      </c>
      <c r="E8" s="788" t="s">
        <v>173</v>
      </c>
      <c r="F8" s="785" t="s">
        <v>172</v>
      </c>
      <c r="G8" s="788" t="s">
        <v>173</v>
      </c>
      <c r="H8" s="785" t="s">
        <v>172</v>
      </c>
      <c r="I8" s="788" t="s">
        <v>173</v>
      </c>
      <c r="J8" s="785" t="s">
        <v>172</v>
      </c>
      <c r="K8" s="788" t="s">
        <v>173</v>
      </c>
      <c r="L8" s="785" t="s">
        <v>172</v>
      </c>
      <c r="M8" s="788" t="s">
        <v>173</v>
      </c>
      <c r="N8" s="785" t="s">
        <v>172</v>
      </c>
      <c r="O8" s="788" t="s">
        <v>173</v>
      </c>
      <c r="P8" s="785" t="s">
        <v>172</v>
      </c>
      <c r="Q8" s="785" t="s">
        <v>169</v>
      </c>
      <c r="R8" s="1166"/>
      <c r="S8" s="1166"/>
      <c r="AB8" s="82" t="s">
        <v>305</v>
      </c>
    </row>
    <row r="9" spans="1:28" ht="20.100000000000001" customHeight="1">
      <c r="A9" s="1204" t="s">
        <v>52</v>
      </c>
      <c r="B9" s="1204"/>
      <c r="C9" s="840">
        <v>135</v>
      </c>
      <c r="D9" s="840">
        <v>98</v>
      </c>
      <c r="E9" s="840">
        <v>1297</v>
      </c>
      <c r="F9" s="840">
        <v>876</v>
      </c>
      <c r="G9" s="840">
        <v>108</v>
      </c>
      <c r="H9" s="840">
        <v>54</v>
      </c>
      <c r="I9" s="840">
        <v>20</v>
      </c>
      <c r="J9" s="840">
        <v>6</v>
      </c>
      <c r="K9" s="840">
        <v>6</v>
      </c>
      <c r="L9" s="840">
        <v>3</v>
      </c>
      <c r="M9" s="840">
        <v>2</v>
      </c>
      <c r="N9" s="840">
        <v>0</v>
      </c>
      <c r="O9" s="840">
        <f>SUM(C9,E9,G9,I9,K9,M9)</f>
        <v>1568</v>
      </c>
      <c r="P9" s="840">
        <f>SUM(D9,F9,H9,J9,L9,N9)</f>
        <v>1037</v>
      </c>
      <c r="Q9" s="840">
        <f>SUM(O9:P9)</f>
        <v>2605</v>
      </c>
      <c r="R9" s="1199" t="s">
        <v>583</v>
      </c>
      <c r="S9" s="1199"/>
    </row>
    <row r="10" spans="1:28" ht="20.100000000000001" customHeight="1">
      <c r="A10" s="1170" t="s">
        <v>53</v>
      </c>
      <c r="B10" s="1170"/>
      <c r="C10" s="157">
        <v>43</v>
      </c>
      <c r="D10" s="157">
        <v>31</v>
      </c>
      <c r="E10" s="157">
        <v>642</v>
      </c>
      <c r="F10" s="157">
        <v>382</v>
      </c>
      <c r="G10" s="157">
        <v>108</v>
      </c>
      <c r="H10" s="157">
        <v>38</v>
      </c>
      <c r="I10" s="157">
        <v>7</v>
      </c>
      <c r="J10" s="157">
        <v>2</v>
      </c>
      <c r="K10" s="157">
        <v>8</v>
      </c>
      <c r="L10" s="157">
        <v>2</v>
      </c>
      <c r="M10" s="157">
        <v>7</v>
      </c>
      <c r="N10" s="157">
        <v>3</v>
      </c>
      <c r="O10" s="697">
        <f t="shared" ref="O10:O28" si="0">SUM(C10,E10,G10,I10,K10,M10)</f>
        <v>815</v>
      </c>
      <c r="P10" s="697">
        <f t="shared" ref="P10:P28" si="1">SUM(D10,F10,H10,J10,L10,N10)</f>
        <v>458</v>
      </c>
      <c r="Q10" s="697">
        <f t="shared" ref="Q10:Q28" si="2">SUM(O10:P10)</f>
        <v>1273</v>
      </c>
      <c r="R10" s="1159" t="s">
        <v>284</v>
      </c>
      <c r="S10" s="1159"/>
    </row>
    <row r="11" spans="1:28" ht="20.100000000000001" customHeight="1">
      <c r="A11" s="1170" t="s">
        <v>54</v>
      </c>
      <c r="B11" s="1170"/>
      <c r="C11" s="157">
        <v>103</v>
      </c>
      <c r="D11" s="157">
        <v>79</v>
      </c>
      <c r="E11" s="157">
        <v>867</v>
      </c>
      <c r="F11" s="157">
        <v>665</v>
      </c>
      <c r="G11" s="157">
        <v>134</v>
      </c>
      <c r="H11" s="157">
        <v>83</v>
      </c>
      <c r="I11" s="157">
        <v>14</v>
      </c>
      <c r="J11" s="157">
        <v>10</v>
      </c>
      <c r="K11" s="157">
        <v>11</v>
      </c>
      <c r="L11" s="157">
        <v>2</v>
      </c>
      <c r="M11" s="157">
        <v>2</v>
      </c>
      <c r="N11" s="157">
        <v>0</v>
      </c>
      <c r="O11" s="697">
        <f t="shared" si="0"/>
        <v>1131</v>
      </c>
      <c r="P11" s="697">
        <f t="shared" si="1"/>
        <v>839</v>
      </c>
      <c r="Q11" s="697">
        <f t="shared" si="2"/>
        <v>1970</v>
      </c>
      <c r="R11" s="1178" t="s">
        <v>175</v>
      </c>
      <c r="S11" s="1178"/>
    </row>
    <row r="12" spans="1:28" ht="20.100000000000001" customHeight="1">
      <c r="A12" s="1170" t="s">
        <v>55</v>
      </c>
      <c r="B12" s="1170"/>
      <c r="C12" s="157">
        <v>81</v>
      </c>
      <c r="D12" s="157">
        <v>44</v>
      </c>
      <c r="E12" s="157">
        <v>689</v>
      </c>
      <c r="F12" s="157">
        <v>409</v>
      </c>
      <c r="G12" s="157">
        <v>81</v>
      </c>
      <c r="H12" s="157">
        <v>47</v>
      </c>
      <c r="I12" s="157">
        <v>14</v>
      </c>
      <c r="J12" s="157">
        <v>6</v>
      </c>
      <c r="K12" s="157">
        <v>2</v>
      </c>
      <c r="L12" s="157">
        <v>0</v>
      </c>
      <c r="M12" s="157">
        <v>0</v>
      </c>
      <c r="N12" s="157">
        <v>0</v>
      </c>
      <c r="O12" s="697">
        <f t="shared" si="0"/>
        <v>867</v>
      </c>
      <c r="P12" s="697">
        <f t="shared" si="1"/>
        <v>506</v>
      </c>
      <c r="Q12" s="697">
        <f t="shared" si="2"/>
        <v>1373</v>
      </c>
      <c r="R12" s="1178" t="s">
        <v>176</v>
      </c>
      <c r="S12" s="1178"/>
    </row>
    <row r="13" spans="1:28" ht="20.100000000000001" customHeight="1">
      <c r="A13" s="1160" t="s">
        <v>279</v>
      </c>
      <c r="B13" s="442" t="s">
        <v>270</v>
      </c>
      <c r="C13" s="157">
        <v>138</v>
      </c>
      <c r="D13" s="157">
        <v>111</v>
      </c>
      <c r="E13" s="157">
        <v>1913</v>
      </c>
      <c r="F13" s="157">
        <v>1316</v>
      </c>
      <c r="G13" s="157">
        <v>76</v>
      </c>
      <c r="H13" s="157">
        <v>43</v>
      </c>
      <c r="I13" s="157">
        <v>9</v>
      </c>
      <c r="J13" s="157">
        <v>5</v>
      </c>
      <c r="K13" s="157">
        <v>2</v>
      </c>
      <c r="L13" s="157">
        <v>1</v>
      </c>
      <c r="M13" s="157">
        <v>1</v>
      </c>
      <c r="N13" s="157">
        <v>0</v>
      </c>
      <c r="O13" s="697">
        <f t="shared" si="0"/>
        <v>2139</v>
      </c>
      <c r="P13" s="697">
        <f t="shared" si="1"/>
        <v>1476</v>
      </c>
      <c r="Q13" s="697">
        <f t="shared" si="2"/>
        <v>3615</v>
      </c>
      <c r="R13" s="456" t="s">
        <v>288</v>
      </c>
      <c r="S13" s="1179" t="s">
        <v>167</v>
      </c>
    </row>
    <row r="14" spans="1:28" ht="20.100000000000001" customHeight="1">
      <c r="A14" s="1161"/>
      <c r="B14" s="442" t="s">
        <v>271</v>
      </c>
      <c r="C14" s="157">
        <v>560</v>
      </c>
      <c r="D14" s="157">
        <v>365</v>
      </c>
      <c r="E14" s="157">
        <v>4086</v>
      </c>
      <c r="F14" s="157">
        <v>2625</v>
      </c>
      <c r="G14" s="157">
        <v>430</v>
      </c>
      <c r="H14" s="157">
        <v>177</v>
      </c>
      <c r="I14" s="157">
        <v>65</v>
      </c>
      <c r="J14" s="157">
        <v>29</v>
      </c>
      <c r="K14" s="157">
        <v>22</v>
      </c>
      <c r="L14" s="157">
        <v>7</v>
      </c>
      <c r="M14" s="157">
        <v>8</v>
      </c>
      <c r="N14" s="157">
        <v>5</v>
      </c>
      <c r="O14" s="697">
        <f t="shared" si="0"/>
        <v>5171</v>
      </c>
      <c r="P14" s="697">
        <f t="shared" si="1"/>
        <v>3208</v>
      </c>
      <c r="Q14" s="697">
        <f t="shared" si="2"/>
        <v>8379</v>
      </c>
      <c r="R14" s="456" t="s">
        <v>289</v>
      </c>
      <c r="S14" s="1180"/>
    </row>
    <row r="15" spans="1:28" ht="20.100000000000001" customHeight="1">
      <c r="A15" s="1161"/>
      <c r="B15" s="442" t="s">
        <v>272</v>
      </c>
      <c r="C15" s="157">
        <v>39</v>
      </c>
      <c r="D15" s="157">
        <v>16</v>
      </c>
      <c r="E15" s="157">
        <v>338</v>
      </c>
      <c r="F15" s="157">
        <v>178</v>
      </c>
      <c r="G15" s="157">
        <v>34</v>
      </c>
      <c r="H15" s="157">
        <v>42</v>
      </c>
      <c r="I15" s="157">
        <v>6</v>
      </c>
      <c r="J15" s="157">
        <v>0</v>
      </c>
      <c r="K15" s="157">
        <v>1</v>
      </c>
      <c r="L15" s="157">
        <v>0</v>
      </c>
      <c r="M15" s="157">
        <v>0</v>
      </c>
      <c r="N15" s="157">
        <v>0</v>
      </c>
      <c r="O15" s="697">
        <f t="shared" si="0"/>
        <v>418</v>
      </c>
      <c r="P15" s="697">
        <f t="shared" si="1"/>
        <v>236</v>
      </c>
      <c r="Q15" s="697">
        <f t="shared" si="2"/>
        <v>654</v>
      </c>
      <c r="R15" s="456" t="s">
        <v>290</v>
      </c>
      <c r="S15" s="1180"/>
    </row>
    <row r="16" spans="1:28" ht="20.100000000000001" customHeight="1">
      <c r="A16" s="1161"/>
      <c r="B16" s="442" t="s">
        <v>267</v>
      </c>
      <c r="C16" s="157">
        <v>84</v>
      </c>
      <c r="D16" s="157">
        <v>90</v>
      </c>
      <c r="E16" s="157">
        <v>1057</v>
      </c>
      <c r="F16" s="157">
        <v>865</v>
      </c>
      <c r="G16" s="157">
        <v>65</v>
      </c>
      <c r="H16" s="157">
        <v>51</v>
      </c>
      <c r="I16" s="157">
        <v>21</v>
      </c>
      <c r="J16" s="157">
        <v>26</v>
      </c>
      <c r="K16" s="157">
        <v>7</v>
      </c>
      <c r="L16" s="157">
        <v>2</v>
      </c>
      <c r="M16" s="157">
        <v>13</v>
      </c>
      <c r="N16" s="157">
        <v>2</v>
      </c>
      <c r="O16" s="697">
        <f t="shared" si="0"/>
        <v>1247</v>
      </c>
      <c r="P16" s="697">
        <f t="shared" si="1"/>
        <v>1036</v>
      </c>
      <c r="Q16" s="697">
        <f t="shared" si="2"/>
        <v>2283</v>
      </c>
      <c r="R16" s="456" t="s">
        <v>291</v>
      </c>
      <c r="S16" s="1180"/>
    </row>
    <row r="17" spans="1:19" ht="20.100000000000001" customHeight="1">
      <c r="A17" s="1161"/>
      <c r="B17" s="442" t="s">
        <v>268</v>
      </c>
      <c r="C17" s="157">
        <v>158</v>
      </c>
      <c r="D17" s="157">
        <v>109</v>
      </c>
      <c r="E17" s="157">
        <v>1835</v>
      </c>
      <c r="F17" s="157">
        <v>1321</v>
      </c>
      <c r="G17" s="157">
        <v>114</v>
      </c>
      <c r="H17" s="157">
        <v>67</v>
      </c>
      <c r="I17" s="157">
        <v>14</v>
      </c>
      <c r="J17" s="157">
        <v>11</v>
      </c>
      <c r="K17" s="157">
        <v>8</v>
      </c>
      <c r="L17" s="157">
        <v>0</v>
      </c>
      <c r="M17" s="157">
        <v>3</v>
      </c>
      <c r="N17" s="157">
        <v>1</v>
      </c>
      <c r="O17" s="697">
        <f t="shared" si="0"/>
        <v>2132</v>
      </c>
      <c r="P17" s="697">
        <f t="shared" si="1"/>
        <v>1509</v>
      </c>
      <c r="Q17" s="697">
        <f t="shared" si="2"/>
        <v>3641</v>
      </c>
      <c r="R17" s="456" t="s">
        <v>292</v>
      </c>
      <c r="S17" s="1180"/>
    </row>
    <row r="18" spans="1:19" ht="20.100000000000001" customHeight="1">
      <c r="A18" s="1162"/>
      <c r="B18" s="442" t="s">
        <v>269</v>
      </c>
      <c r="C18" s="157">
        <v>94</v>
      </c>
      <c r="D18" s="157">
        <v>73</v>
      </c>
      <c r="E18" s="157">
        <v>1117</v>
      </c>
      <c r="F18" s="157">
        <v>808</v>
      </c>
      <c r="G18" s="157">
        <v>71</v>
      </c>
      <c r="H18" s="157">
        <v>31</v>
      </c>
      <c r="I18" s="157">
        <v>9</v>
      </c>
      <c r="J18" s="157">
        <v>3</v>
      </c>
      <c r="K18" s="157">
        <v>1</v>
      </c>
      <c r="L18" s="157">
        <v>1</v>
      </c>
      <c r="M18" s="157">
        <v>0</v>
      </c>
      <c r="N18" s="157">
        <v>0</v>
      </c>
      <c r="O18" s="697">
        <f t="shared" si="0"/>
        <v>1292</v>
      </c>
      <c r="P18" s="697">
        <f t="shared" si="1"/>
        <v>916</v>
      </c>
      <c r="Q18" s="697">
        <f t="shared" si="2"/>
        <v>2208</v>
      </c>
      <c r="R18" s="456" t="s">
        <v>293</v>
      </c>
      <c r="S18" s="1180"/>
    </row>
    <row r="19" spans="1:19" ht="20.100000000000001" customHeight="1">
      <c r="A19" s="1170" t="s">
        <v>63</v>
      </c>
      <c r="B19" s="1170"/>
      <c r="C19" s="780">
        <v>99</v>
      </c>
      <c r="D19" s="780">
        <v>71</v>
      </c>
      <c r="E19" s="780">
        <v>969</v>
      </c>
      <c r="F19" s="86">
        <v>622</v>
      </c>
      <c r="G19" s="780">
        <v>81</v>
      </c>
      <c r="H19" s="780">
        <v>49</v>
      </c>
      <c r="I19" s="86">
        <v>22</v>
      </c>
      <c r="J19" s="780">
        <v>23</v>
      </c>
      <c r="K19" s="780">
        <v>12</v>
      </c>
      <c r="L19" s="86">
        <v>18</v>
      </c>
      <c r="M19" s="86">
        <v>9</v>
      </c>
      <c r="N19" s="86">
        <v>9</v>
      </c>
      <c r="O19" s="697">
        <f t="shared" si="0"/>
        <v>1192</v>
      </c>
      <c r="P19" s="697">
        <f t="shared" si="1"/>
        <v>792</v>
      </c>
      <c r="Q19" s="697">
        <f t="shared" si="2"/>
        <v>1984</v>
      </c>
      <c r="R19" s="1178" t="s">
        <v>297</v>
      </c>
      <c r="S19" s="1178"/>
    </row>
    <row r="20" spans="1:19" ht="20.100000000000001" customHeight="1">
      <c r="A20" s="1170" t="s">
        <v>64</v>
      </c>
      <c r="B20" s="1170"/>
      <c r="C20" s="157">
        <v>302</v>
      </c>
      <c r="D20" s="157">
        <v>175</v>
      </c>
      <c r="E20" s="157">
        <v>1574</v>
      </c>
      <c r="F20" s="157">
        <v>947</v>
      </c>
      <c r="G20" s="157">
        <v>252</v>
      </c>
      <c r="H20" s="157">
        <v>141</v>
      </c>
      <c r="I20" s="157">
        <v>15</v>
      </c>
      <c r="J20" s="157">
        <v>10</v>
      </c>
      <c r="K20" s="157">
        <v>3</v>
      </c>
      <c r="L20" s="157">
        <v>3</v>
      </c>
      <c r="M20" s="157">
        <v>2</v>
      </c>
      <c r="N20" s="157">
        <v>1</v>
      </c>
      <c r="O20" s="697">
        <f t="shared" si="0"/>
        <v>2148</v>
      </c>
      <c r="P20" s="697">
        <f t="shared" si="1"/>
        <v>1277</v>
      </c>
      <c r="Q20" s="697">
        <f t="shared" si="2"/>
        <v>3425</v>
      </c>
      <c r="R20" s="1178" t="s">
        <v>177</v>
      </c>
      <c r="S20" s="1178"/>
    </row>
    <row r="21" spans="1:19" ht="20.100000000000001" customHeight="1">
      <c r="A21" s="1170" t="s">
        <v>65</v>
      </c>
      <c r="B21" s="1170"/>
      <c r="C21" s="157">
        <v>205</v>
      </c>
      <c r="D21" s="157">
        <v>125</v>
      </c>
      <c r="E21" s="157">
        <v>2151</v>
      </c>
      <c r="F21" s="157">
        <v>1300</v>
      </c>
      <c r="G21" s="157">
        <v>133</v>
      </c>
      <c r="H21" s="157">
        <v>65</v>
      </c>
      <c r="I21" s="157">
        <v>12</v>
      </c>
      <c r="J21" s="157">
        <v>10</v>
      </c>
      <c r="K21" s="157">
        <v>8</v>
      </c>
      <c r="L21" s="157">
        <v>3</v>
      </c>
      <c r="M21" s="157">
        <v>3</v>
      </c>
      <c r="N21" s="157">
        <v>1</v>
      </c>
      <c r="O21" s="697">
        <f t="shared" si="0"/>
        <v>2512</v>
      </c>
      <c r="P21" s="697">
        <f t="shared" si="1"/>
        <v>1504</v>
      </c>
      <c r="Q21" s="697">
        <f t="shared" si="2"/>
        <v>4016</v>
      </c>
      <c r="R21" s="1178" t="s">
        <v>178</v>
      </c>
      <c r="S21" s="1178"/>
    </row>
    <row r="22" spans="1:19" ht="20.100000000000001" customHeight="1">
      <c r="A22" s="1170" t="s">
        <v>66</v>
      </c>
      <c r="B22" s="1170"/>
      <c r="C22" s="157">
        <v>214</v>
      </c>
      <c r="D22" s="157">
        <v>140</v>
      </c>
      <c r="E22" s="157">
        <v>3319</v>
      </c>
      <c r="F22" s="157">
        <v>1647</v>
      </c>
      <c r="G22" s="157">
        <v>484</v>
      </c>
      <c r="H22" s="157">
        <v>356</v>
      </c>
      <c r="I22" s="157">
        <v>71</v>
      </c>
      <c r="J22" s="157">
        <v>32</v>
      </c>
      <c r="K22" s="157">
        <v>24</v>
      </c>
      <c r="L22" s="157">
        <v>6</v>
      </c>
      <c r="M22" s="157">
        <v>1</v>
      </c>
      <c r="N22" s="157">
        <v>1</v>
      </c>
      <c r="O22" s="697">
        <f t="shared" si="0"/>
        <v>4113</v>
      </c>
      <c r="P22" s="697">
        <f t="shared" si="1"/>
        <v>2182</v>
      </c>
      <c r="Q22" s="697">
        <f t="shared" si="2"/>
        <v>6295</v>
      </c>
      <c r="R22" s="1178" t="s">
        <v>285</v>
      </c>
      <c r="S22" s="1178"/>
    </row>
    <row r="23" spans="1:19" ht="20.100000000000001" customHeight="1">
      <c r="A23" s="1170" t="s">
        <v>133</v>
      </c>
      <c r="B23" s="1170"/>
      <c r="C23" s="157">
        <v>62</v>
      </c>
      <c r="D23" s="157">
        <v>28</v>
      </c>
      <c r="E23" s="157">
        <v>951</v>
      </c>
      <c r="F23" s="157">
        <v>457</v>
      </c>
      <c r="G23" s="157">
        <v>99</v>
      </c>
      <c r="H23" s="157">
        <v>64</v>
      </c>
      <c r="I23" s="157">
        <v>12</v>
      </c>
      <c r="J23" s="157">
        <v>7</v>
      </c>
      <c r="K23" s="157">
        <v>1</v>
      </c>
      <c r="L23" s="157">
        <v>1</v>
      </c>
      <c r="M23" s="157">
        <v>10</v>
      </c>
      <c r="N23" s="157">
        <v>1</v>
      </c>
      <c r="O23" s="697">
        <f t="shared" si="0"/>
        <v>1135</v>
      </c>
      <c r="P23" s="697">
        <f t="shared" si="1"/>
        <v>558</v>
      </c>
      <c r="Q23" s="697">
        <f t="shared" si="2"/>
        <v>1693</v>
      </c>
      <c r="R23" s="1178" t="s">
        <v>853</v>
      </c>
      <c r="S23" s="1178"/>
    </row>
    <row r="24" spans="1:19" ht="20.100000000000001" customHeight="1">
      <c r="A24" s="1170" t="s">
        <v>68</v>
      </c>
      <c r="B24" s="1170"/>
      <c r="C24" s="157">
        <v>59</v>
      </c>
      <c r="D24" s="157">
        <v>41</v>
      </c>
      <c r="E24" s="157">
        <v>730</v>
      </c>
      <c r="F24" s="157">
        <v>359</v>
      </c>
      <c r="G24" s="157">
        <v>61</v>
      </c>
      <c r="H24" s="157">
        <v>34</v>
      </c>
      <c r="I24" s="157">
        <v>8</v>
      </c>
      <c r="J24" s="157">
        <v>1</v>
      </c>
      <c r="K24" s="157">
        <v>0</v>
      </c>
      <c r="L24" s="157">
        <v>2</v>
      </c>
      <c r="M24" s="157">
        <v>0</v>
      </c>
      <c r="N24" s="157">
        <v>0</v>
      </c>
      <c r="O24" s="697">
        <f t="shared" si="0"/>
        <v>858</v>
      </c>
      <c r="P24" s="697">
        <f t="shared" si="1"/>
        <v>437</v>
      </c>
      <c r="Q24" s="697">
        <f t="shared" si="2"/>
        <v>1295</v>
      </c>
      <c r="R24" s="1178" t="s">
        <v>287</v>
      </c>
      <c r="S24" s="1178"/>
    </row>
    <row r="25" spans="1:19" ht="20.100000000000001" customHeight="1">
      <c r="A25" s="1170" t="s">
        <v>69</v>
      </c>
      <c r="B25" s="1170"/>
      <c r="C25" s="157">
        <v>42</v>
      </c>
      <c r="D25" s="157">
        <v>27</v>
      </c>
      <c r="E25" s="157">
        <v>679</v>
      </c>
      <c r="F25" s="157">
        <v>303</v>
      </c>
      <c r="G25" s="157">
        <v>49</v>
      </c>
      <c r="H25" s="157">
        <v>22</v>
      </c>
      <c r="I25" s="157">
        <v>15</v>
      </c>
      <c r="J25" s="157">
        <v>4</v>
      </c>
      <c r="K25" s="157">
        <v>2</v>
      </c>
      <c r="L25" s="157">
        <v>0</v>
      </c>
      <c r="M25" s="157">
        <v>0</v>
      </c>
      <c r="N25" s="157">
        <v>0</v>
      </c>
      <c r="O25" s="697">
        <f t="shared" si="0"/>
        <v>787</v>
      </c>
      <c r="P25" s="697">
        <f t="shared" si="1"/>
        <v>356</v>
      </c>
      <c r="Q25" s="697">
        <f t="shared" si="2"/>
        <v>1143</v>
      </c>
      <c r="R25" s="1178" t="s">
        <v>182</v>
      </c>
      <c r="S25" s="1178"/>
    </row>
    <row r="26" spans="1:19" ht="20.100000000000001" customHeight="1">
      <c r="A26" s="1170" t="s">
        <v>70</v>
      </c>
      <c r="B26" s="1170"/>
      <c r="C26" s="157">
        <v>218</v>
      </c>
      <c r="D26" s="157">
        <v>148</v>
      </c>
      <c r="E26" s="157">
        <v>2073</v>
      </c>
      <c r="F26" s="157">
        <v>1173</v>
      </c>
      <c r="G26" s="157">
        <v>214</v>
      </c>
      <c r="H26" s="157">
        <v>94</v>
      </c>
      <c r="I26" s="157">
        <v>32</v>
      </c>
      <c r="J26" s="157">
        <v>9</v>
      </c>
      <c r="K26" s="157">
        <v>6</v>
      </c>
      <c r="L26" s="157">
        <v>2</v>
      </c>
      <c r="M26" s="157">
        <v>1</v>
      </c>
      <c r="N26" s="157">
        <v>1</v>
      </c>
      <c r="O26" s="697">
        <f t="shared" si="0"/>
        <v>2544</v>
      </c>
      <c r="P26" s="697">
        <f t="shared" si="1"/>
        <v>1427</v>
      </c>
      <c r="Q26" s="697">
        <f t="shared" si="2"/>
        <v>3971</v>
      </c>
      <c r="R26" s="1178" t="s">
        <v>183</v>
      </c>
      <c r="S26" s="1178"/>
    </row>
    <row r="27" spans="1:19" ht="20.100000000000001" customHeight="1">
      <c r="A27" s="1170" t="s">
        <v>71</v>
      </c>
      <c r="B27" s="1170"/>
      <c r="C27" s="157">
        <v>33</v>
      </c>
      <c r="D27" s="157">
        <v>15</v>
      </c>
      <c r="E27" s="157">
        <v>317</v>
      </c>
      <c r="F27" s="157">
        <v>134</v>
      </c>
      <c r="G27" s="157">
        <v>35</v>
      </c>
      <c r="H27" s="157">
        <v>13</v>
      </c>
      <c r="I27" s="157">
        <v>3</v>
      </c>
      <c r="J27" s="157">
        <v>0</v>
      </c>
      <c r="K27" s="157">
        <v>1</v>
      </c>
      <c r="L27" s="157">
        <v>0</v>
      </c>
      <c r="M27" s="157">
        <v>0</v>
      </c>
      <c r="N27" s="157">
        <v>0</v>
      </c>
      <c r="O27" s="697">
        <f t="shared" si="0"/>
        <v>389</v>
      </c>
      <c r="P27" s="697">
        <f t="shared" si="1"/>
        <v>162</v>
      </c>
      <c r="Q27" s="697">
        <f t="shared" si="2"/>
        <v>551</v>
      </c>
      <c r="R27" s="1178" t="s">
        <v>671</v>
      </c>
      <c r="S27" s="1178"/>
    </row>
    <row r="28" spans="1:19" ht="20.100000000000001" customHeight="1" thickBot="1">
      <c r="A28" s="1301" t="s">
        <v>72</v>
      </c>
      <c r="B28" s="1301"/>
      <c r="C28" s="801">
        <v>771</v>
      </c>
      <c r="D28" s="801">
        <v>477</v>
      </c>
      <c r="E28" s="801">
        <v>6405</v>
      </c>
      <c r="F28" s="801">
        <v>3708</v>
      </c>
      <c r="G28" s="801">
        <v>668</v>
      </c>
      <c r="H28" s="801">
        <v>338</v>
      </c>
      <c r="I28" s="801">
        <v>100</v>
      </c>
      <c r="J28" s="801">
        <v>60</v>
      </c>
      <c r="K28" s="801">
        <v>22</v>
      </c>
      <c r="L28" s="801">
        <v>5</v>
      </c>
      <c r="M28" s="801">
        <v>4</v>
      </c>
      <c r="N28" s="801">
        <v>4</v>
      </c>
      <c r="O28" s="790">
        <f t="shared" si="0"/>
        <v>7970</v>
      </c>
      <c r="P28" s="790">
        <f t="shared" si="1"/>
        <v>4592</v>
      </c>
      <c r="Q28" s="790">
        <f t="shared" si="2"/>
        <v>12562</v>
      </c>
      <c r="R28" s="1267" t="s">
        <v>327</v>
      </c>
      <c r="S28" s="1267"/>
    </row>
    <row r="29" spans="1:19" ht="20.100000000000001" customHeight="1" thickBot="1">
      <c r="A29" s="1108" t="s">
        <v>32</v>
      </c>
      <c r="B29" s="1108"/>
      <c r="C29" s="781">
        <f>SUM(C9:C28)</f>
        <v>3440</v>
      </c>
      <c r="D29" s="781">
        <f t="shared" ref="D29:Q29" si="3">SUM(D9:D28)</f>
        <v>2263</v>
      </c>
      <c r="E29" s="781">
        <f t="shared" si="3"/>
        <v>33009</v>
      </c>
      <c r="F29" s="781">
        <f t="shared" si="3"/>
        <v>20095</v>
      </c>
      <c r="G29" s="781">
        <f t="shared" si="3"/>
        <v>3297</v>
      </c>
      <c r="H29" s="781">
        <f t="shared" si="3"/>
        <v>1809</v>
      </c>
      <c r="I29" s="781">
        <f t="shared" si="3"/>
        <v>469</v>
      </c>
      <c r="J29" s="781">
        <f t="shared" si="3"/>
        <v>254</v>
      </c>
      <c r="K29" s="781">
        <f t="shared" si="3"/>
        <v>147</v>
      </c>
      <c r="L29" s="781">
        <f t="shared" si="3"/>
        <v>58</v>
      </c>
      <c r="M29" s="781">
        <f t="shared" si="3"/>
        <v>66</v>
      </c>
      <c r="N29" s="781">
        <f t="shared" si="3"/>
        <v>29</v>
      </c>
      <c r="O29" s="781">
        <f t="shared" si="3"/>
        <v>40428</v>
      </c>
      <c r="P29" s="781">
        <f t="shared" si="3"/>
        <v>24508</v>
      </c>
      <c r="Q29" s="781">
        <f t="shared" si="3"/>
        <v>64936</v>
      </c>
      <c r="R29" s="1260" t="s">
        <v>169</v>
      </c>
      <c r="S29" s="1260"/>
    </row>
    <row r="30" spans="1:19" ht="13.5" thickTop="1">
      <c r="O30" s="171"/>
      <c r="P30" s="171"/>
      <c r="Q30" s="171"/>
      <c r="R30" s="332"/>
      <c r="S30" s="332"/>
    </row>
    <row r="31" spans="1:19">
      <c r="O31" s="171"/>
      <c r="P31" s="171"/>
      <c r="Q31" s="171"/>
    </row>
    <row r="116" spans="3:15">
      <c r="C116" s="142"/>
      <c r="D116" s="142"/>
      <c r="E116" s="142"/>
      <c r="F116" s="142"/>
      <c r="G116" s="142"/>
      <c r="H116" s="142"/>
      <c r="I116" s="142"/>
      <c r="J116" s="142"/>
      <c r="K116" s="142"/>
      <c r="L116" s="142"/>
      <c r="M116" s="142"/>
      <c r="N116" s="142"/>
      <c r="O116" s="142"/>
    </row>
    <row r="117" spans="3:15">
      <c r="C117" s="142"/>
      <c r="D117" s="142"/>
      <c r="E117" s="142"/>
      <c r="F117" s="142"/>
      <c r="G117" s="142"/>
      <c r="H117" s="142"/>
      <c r="I117" s="142"/>
      <c r="J117" s="142"/>
      <c r="K117" s="142"/>
      <c r="L117" s="142"/>
      <c r="M117" s="142"/>
      <c r="N117" s="142"/>
      <c r="O117" s="142"/>
    </row>
    <row r="118" spans="3:15">
      <c r="C118" s="142"/>
      <c r="D118" s="142"/>
      <c r="E118" s="142"/>
      <c r="F118" s="142"/>
      <c r="G118" s="142"/>
      <c r="H118" s="142"/>
      <c r="I118" s="142"/>
      <c r="J118" s="142"/>
      <c r="K118" s="142"/>
      <c r="L118" s="142"/>
      <c r="M118" s="142"/>
      <c r="N118" s="142"/>
      <c r="O118" s="142"/>
    </row>
    <row r="119" spans="3:15">
      <c r="C119" s="142"/>
      <c r="D119" s="142"/>
      <c r="E119" s="142"/>
      <c r="F119" s="142"/>
      <c r="G119" s="142"/>
      <c r="H119" s="142"/>
      <c r="I119" s="142"/>
      <c r="J119" s="142"/>
      <c r="K119" s="142"/>
      <c r="L119" s="142"/>
      <c r="M119" s="142"/>
      <c r="N119" s="142"/>
      <c r="O119" s="142"/>
    </row>
  </sheetData>
  <protectedRanges>
    <protectedRange sqref="C10:N19" name="نطاق1"/>
    <protectedRange sqref="C20:N28" name="نطاق1_1"/>
  </protectedRanges>
  <mergeCells count="52">
    <mergeCell ref="R9:S9"/>
    <mergeCell ref="A10:B10"/>
    <mergeCell ref="R10:S10"/>
    <mergeCell ref="A11:B11"/>
    <mergeCell ref="A1:S2"/>
    <mergeCell ref="A3:S3"/>
    <mergeCell ref="A4:C4"/>
    <mergeCell ref="R4:S4"/>
    <mergeCell ref="A5:B8"/>
    <mergeCell ref="C5:D5"/>
    <mergeCell ref="E5:F5"/>
    <mergeCell ref="G5:H5"/>
    <mergeCell ref="I5:J5"/>
    <mergeCell ref="K5:L5"/>
    <mergeCell ref="M5:N5"/>
    <mergeCell ref="O5:Q5"/>
    <mergeCell ref="R5:S8"/>
    <mergeCell ref="C6:D6"/>
    <mergeCell ref="E6:F6"/>
    <mergeCell ref="G6:H6"/>
    <mergeCell ref="I6:J6"/>
    <mergeCell ref="K6:L6"/>
    <mergeCell ref="M6:N6"/>
    <mergeCell ref="O6:Q6"/>
    <mergeCell ref="R11:S11"/>
    <mergeCell ref="A13:A18"/>
    <mergeCell ref="S13:S18"/>
    <mergeCell ref="A19:B19"/>
    <mergeCell ref="R19:S19"/>
    <mergeCell ref="A12:B12"/>
    <mergeCell ref="R12:S12"/>
    <mergeCell ref="R20:S20"/>
    <mergeCell ref="A21:B21"/>
    <mergeCell ref="R21:S21"/>
    <mergeCell ref="A22:B22"/>
    <mergeCell ref="R22:S22"/>
    <mergeCell ref="A9:B9"/>
    <mergeCell ref="A29:B29"/>
    <mergeCell ref="R29:S29"/>
    <mergeCell ref="A26:B26"/>
    <mergeCell ref="R26:S26"/>
    <mergeCell ref="A27:B27"/>
    <mergeCell ref="R27:S27"/>
    <mergeCell ref="A28:B28"/>
    <mergeCell ref="R28:S28"/>
    <mergeCell ref="A23:B23"/>
    <mergeCell ref="R23:S23"/>
    <mergeCell ref="A24:B24"/>
    <mergeCell ref="R24:S24"/>
    <mergeCell ref="A25:B25"/>
    <mergeCell ref="R25:S25"/>
    <mergeCell ref="A20:B20"/>
  </mergeCells>
  <printOptions horizontalCentered="1"/>
  <pageMargins left="1" right="1" top="1" bottom="1" header="1" footer="1"/>
  <pageSetup paperSize="9" scale="80" firstPageNumber="34" orientation="landscape" useFirstPageNumber="1"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theme="3" tint="0.39997558519241921"/>
  </sheetPr>
  <dimension ref="A1:T113"/>
  <sheetViews>
    <sheetView rightToLeft="1" view="pageBreakPreview" zoomScale="75" zoomScaleSheetLayoutView="75" workbookViewId="0">
      <selection activeCell="O4" sqref="O4:Q4"/>
    </sheetView>
  </sheetViews>
  <sheetFormatPr defaultRowHeight="12.75"/>
  <cols>
    <col min="1" max="1" width="3.85546875" style="82" customWidth="1"/>
    <col min="2" max="2" width="10.28515625" style="82" customWidth="1"/>
    <col min="3" max="4" width="8" style="82" customWidth="1"/>
    <col min="5" max="5" width="8.5703125" style="82" customWidth="1"/>
    <col min="6" max="6" width="8" style="82" customWidth="1"/>
    <col min="7" max="7" width="7.7109375" style="82" customWidth="1"/>
    <col min="8" max="8" width="8" style="82" customWidth="1"/>
    <col min="9" max="9" width="7.7109375" style="82" customWidth="1"/>
    <col min="10" max="10" width="8.5703125" style="82" customWidth="1"/>
    <col min="11" max="11" width="7.85546875" style="82" customWidth="1"/>
    <col min="12" max="12" width="8.28515625" style="82" customWidth="1"/>
    <col min="13" max="13" width="8.5703125" style="82" customWidth="1"/>
    <col min="14" max="14" width="8.28515625" style="82" customWidth="1"/>
    <col min="15" max="15" width="9.28515625" style="82" customWidth="1"/>
    <col min="16" max="16" width="9" style="82" customWidth="1"/>
    <col min="17" max="17" width="8.85546875" style="82" customWidth="1"/>
    <col min="18" max="18" width="13.42578125" style="82" customWidth="1"/>
    <col min="19" max="19" width="4" style="82" customWidth="1"/>
    <col min="20" max="16384" width="9.140625" style="82"/>
  </cols>
  <sheetData>
    <row r="1" spans="1:20" ht="27" customHeight="1">
      <c r="A1" s="1152" t="s">
        <v>1280</v>
      </c>
      <c r="B1" s="1152"/>
      <c r="C1" s="1152"/>
      <c r="D1" s="1152"/>
      <c r="E1" s="1152"/>
      <c r="F1" s="1152"/>
      <c r="G1" s="1152"/>
      <c r="H1" s="1152"/>
      <c r="I1" s="1152"/>
      <c r="J1" s="1152"/>
      <c r="K1" s="1152"/>
      <c r="L1" s="1152"/>
      <c r="M1" s="1152"/>
      <c r="N1" s="1152"/>
      <c r="O1" s="1152"/>
      <c r="P1" s="1152"/>
      <c r="Q1" s="1152"/>
      <c r="R1" s="1152"/>
      <c r="S1" s="1152"/>
    </row>
    <row r="2" spans="1:20" ht="21.75" customHeight="1">
      <c r="A2" s="1168" t="s">
        <v>859</v>
      </c>
      <c r="B2" s="1168"/>
      <c r="C2" s="1168"/>
      <c r="D2" s="1168"/>
      <c r="E2" s="1168"/>
      <c r="F2" s="1168"/>
      <c r="G2" s="1168"/>
      <c r="H2" s="1168"/>
      <c r="I2" s="1168"/>
      <c r="J2" s="1168"/>
      <c r="K2" s="1168"/>
      <c r="L2" s="1168"/>
      <c r="M2" s="1168"/>
      <c r="N2" s="1168"/>
      <c r="O2" s="1168"/>
      <c r="P2" s="1168"/>
      <c r="Q2" s="1168"/>
      <c r="R2" s="1168"/>
      <c r="S2" s="1168"/>
    </row>
    <row r="3" spans="1:20" s="121" customFormat="1" ht="25.5" customHeight="1" thickBot="1">
      <c r="A3" s="1176" t="s">
        <v>1073</v>
      </c>
      <c r="B3" s="1176"/>
      <c r="C3" s="223"/>
      <c r="D3" s="223"/>
      <c r="E3" s="223"/>
      <c r="F3" s="223"/>
      <c r="G3" s="223"/>
      <c r="H3" s="223"/>
      <c r="I3" s="223"/>
      <c r="J3" s="223"/>
      <c r="K3" s="223"/>
      <c r="L3" s="223"/>
      <c r="M3" s="223"/>
      <c r="N3" s="223"/>
      <c r="O3" s="223"/>
      <c r="P3" s="223"/>
      <c r="Q3" s="223"/>
      <c r="R3" s="1351" t="s">
        <v>1074</v>
      </c>
      <c r="S3" s="1351"/>
    </row>
    <row r="4" spans="1:20" ht="18.95" customHeight="1" thickTop="1">
      <c r="A4" s="1140" t="s">
        <v>40</v>
      </c>
      <c r="B4" s="1140"/>
      <c r="C4" s="1140" t="s">
        <v>93</v>
      </c>
      <c r="D4" s="1140"/>
      <c r="E4" s="1140" t="s">
        <v>94</v>
      </c>
      <c r="F4" s="1140"/>
      <c r="G4" s="1140" t="s">
        <v>95</v>
      </c>
      <c r="H4" s="1140"/>
      <c r="I4" s="1140" t="s">
        <v>96</v>
      </c>
      <c r="J4" s="1140"/>
      <c r="K4" s="1140" t="s">
        <v>97</v>
      </c>
      <c r="L4" s="1140"/>
      <c r="M4" s="1140" t="s">
        <v>31</v>
      </c>
      <c r="N4" s="1140"/>
      <c r="O4" s="1349" t="s">
        <v>1335</v>
      </c>
      <c r="P4" s="1349"/>
      <c r="Q4" s="1349"/>
      <c r="R4" s="1164" t="s">
        <v>168</v>
      </c>
      <c r="S4" s="1164"/>
    </row>
    <row r="5" spans="1:20" ht="18.95" customHeight="1">
      <c r="A5" s="1141"/>
      <c r="B5" s="1141"/>
      <c r="C5" s="1165" t="s">
        <v>240</v>
      </c>
      <c r="D5" s="1165"/>
      <c r="E5" s="1165" t="s">
        <v>234</v>
      </c>
      <c r="F5" s="1165"/>
      <c r="G5" s="1165" t="s">
        <v>241</v>
      </c>
      <c r="H5" s="1165"/>
      <c r="I5" s="1165" t="s">
        <v>236</v>
      </c>
      <c r="J5" s="1165"/>
      <c r="K5" s="1165" t="s">
        <v>242</v>
      </c>
      <c r="L5" s="1165"/>
      <c r="M5" s="1165" t="s">
        <v>239</v>
      </c>
      <c r="N5" s="1165"/>
      <c r="O5" s="462"/>
      <c r="P5" s="462" t="s">
        <v>169</v>
      </c>
      <c r="Q5" s="462"/>
      <c r="R5" s="1165"/>
      <c r="S5" s="1165"/>
    </row>
    <row r="6" spans="1:20" ht="16.5" customHeight="1">
      <c r="A6" s="1141"/>
      <c r="B6" s="1141"/>
      <c r="C6" s="782" t="s">
        <v>33</v>
      </c>
      <c r="D6" s="782" t="s">
        <v>34</v>
      </c>
      <c r="E6" s="782" t="s">
        <v>33</v>
      </c>
      <c r="F6" s="782" t="s">
        <v>34</v>
      </c>
      <c r="G6" s="782" t="s">
        <v>33</v>
      </c>
      <c r="H6" s="782" t="s">
        <v>34</v>
      </c>
      <c r="I6" s="782" t="s">
        <v>33</v>
      </c>
      <c r="J6" s="782" t="s">
        <v>34</v>
      </c>
      <c r="K6" s="782" t="s">
        <v>33</v>
      </c>
      <c r="L6" s="782" t="s">
        <v>34</v>
      </c>
      <c r="M6" s="782" t="s">
        <v>33</v>
      </c>
      <c r="N6" s="782" t="s">
        <v>34</v>
      </c>
      <c r="O6" s="782" t="s">
        <v>33</v>
      </c>
      <c r="P6" s="782" t="s">
        <v>34</v>
      </c>
      <c r="Q6" s="782" t="s">
        <v>35</v>
      </c>
      <c r="R6" s="1165"/>
      <c r="S6" s="1165"/>
    </row>
    <row r="7" spans="1:20" ht="35.25" customHeight="1" thickBot="1">
      <c r="A7" s="1141"/>
      <c r="B7" s="1141"/>
      <c r="C7" s="784" t="s">
        <v>173</v>
      </c>
      <c r="D7" s="784" t="s">
        <v>172</v>
      </c>
      <c r="E7" s="784" t="s">
        <v>173</v>
      </c>
      <c r="F7" s="784" t="s">
        <v>172</v>
      </c>
      <c r="G7" s="784" t="s">
        <v>173</v>
      </c>
      <c r="H7" s="784" t="s">
        <v>172</v>
      </c>
      <c r="I7" s="784" t="s">
        <v>173</v>
      </c>
      <c r="J7" s="784" t="s">
        <v>172</v>
      </c>
      <c r="K7" s="784" t="s">
        <v>173</v>
      </c>
      <c r="L7" s="784" t="s">
        <v>172</v>
      </c>
      <c r="M7" s="784" t="s">
        <v>173</v>
      </c>
      <c r="N7" s="784" t="s">
        <v>172</v>
      </c>
      <c r="O7" s="784" t="s">
        <v>173</v>
      </c>
      <c r="P7" s="784" t="s">
        <v>172</v>
      </c>
      <c r="Q7" s="784" t="s">
        <v>169</v>
      </c>
      <c r="R7" s="1165"/>
      <c r="S7" s="1165"/>
    </row>
    <row r="8" spans="1:20" ht="19.5" customHeight="1">
      <c r="A8" s="1157" t="s">
        <v>52</v>
      </c>
      <c r="B8" s="1157"/>
      <c r="C8" s="329">
        <v>1570</v>
      </c>
      <c r="D8" s="329">
        <v>1038</v>
      </c>
      <c r="E8" s="329">
        <v>1452</v>
      </c>
      <c r="F8" s="329">
        <v>879</v>
      </c>
      <c r="G8" s="329">
        <v>1333</v>
      </c>
      <c r="H8" s="329">
        <v>831</v>
      </c>
      <c r="I8" s="329">
        <v>1206</v>
      </c>
      <c r="J8" s="329">
        <v>715</v>
      </c>
      <c r="K8" s="329">
        <v>1166</v>
      </c>
      <c r="L8" s="329">
        <v>640</v>
      </c>
      <c r="M8" s="329">
        <v>1073</v>
      </c>
      <c r="N8" s="329">
        <v>560</v>
      </c>
      <c r="O8" s="329">
        <f>SUM(C8,E8,G8,I8,K8,M8)</f>
        <v>7800</v>
      </c>
      <c r="P8" s="329">
        <f>SUM(D8,F8,H8,J8,L8,N8)</f>
        <v>4663</v>
      </c>
      <c r="Q8" s="329">
        <f>SUM(O8:P8)</f>
        <v>12463</v>
      </c>
      <c r="R8" s="1199" t="s">
        <v>583</v>
      </c>
      <c r="S8" s="1199"/>
    </row>
    <row r="9" spans="1:20" ht="19.5" customHeight="1">
      <c r="A9" s="1170" t="s">
        <v>53</v>
      </c>
      <c r="B9" s="1170"/>
      <c r="C9" s="702">
        <v>817</v>
      </c>
      <c r="D9" s="702">
        <v>458</v>
      </c>
      <c r="E9" s="702">
        <v>660</v>
      </c>
      <c r="F9" s="702">
        <v>336</v>
      </c>
      <c r="G9" s="702">
        <v>538</v>
      </c>
      <c r="H9" s="702">
        <v>323</v>
      </c>
      <c r="I9" s="702">
        <v>539</v>
      </c>
      <c r="J9" s="702">
        <v>330</v>
      </c>
      <c r="K9" s="702">
        <v>529</v>
      </c>
      <c r="L9" s="702">
        <v>284</v>
      </c>
      <c r="M9" s="702">
        <v>455</v>
      </c>
      <c r="N9" s="702">
        <v>223</v>
      </c>
      <c r="O9" s="780">
        <f t="shared" ref="O9:O27" si="0">SUM(C9,E9,G9,I9,K9,M9)</f>
        <v>3538</v>
      </c>
      <c r="P9" s="780">
        <f t="shared" ref="P9:P27" si="1">SUM(D9,F9,H9,J9,L9,N9)</f>
        <v>1954</v>
      </c>
      <c r="Q9" s="780">
        <f t="shared" ref="Q9:Q27" si="2">SUM(O9:P9)</f>
        <v>5492</v>
      </c>
      <c r="R9" s="1159" t="s">
        <v>284</v>
      </c>
      <c r="S9" s="1159"/>
    </row>
    <row r="10" spans="1:20" ht="19.5" customHeight="1">
      <c r="A10" s="1170" t="s">
        <v>54</v>
      </c>
      <c r="B10" s="1170"/>
      <c r="C10" s="702">
        <v>1158</v>
      </c>
      <c r="D10" s="702">
        <v>847</v>
      </c>
      <c r="E10" s="702">
        <v>913</v>
      </c>
      <c r="F10" s="702">
        <v>655</v>
      </c>
      <c r="G10" s="702">
        <v>859</v>
      </c>
      <c r="H10" s="702">
        <v>550</v>
      </c>
      <c r="I10" s="702">
        <v>797</v>
      </c>
      <c r="J10" s="702">
        <v>507</v>
      </c>
      <c r="K10" s="702">
        <v>739</v>
      </c>
      <c r="L10" s="702">
        <v>502</v>
      </c>
      <c r="M10" s="702">
        <v>665</v>
      </c>
      <c r="N10" s="702">
        <v>418</v>
      </c>
      <c r="O10" s="780">
        <f t="shared" si="0"/>
        <v>5131</v>
      </c>
      <c r="P10" s="780">
        <f t="shared" si="1"/>
        <v>3479</v>
      </c>
      <c r="Q10" s="780">
        <f t="shared" si="2"/>
        <v>8610</v>
      </c>
      <c r="R10" s="1178" t="s">
        <v>175</v>
      </c>
      <c r="S10" s="1178"/>
      <c r="T10" s="201"/>
    </row>
    <row r="11" spans="1:20" ht="19.5" customHeight="1">
      <c r="A11" s="1170" t="s">
        <v>55</v>
      </c>
      <c r="B11" s="1170"/>
      <c r="C11" s="702">
        <v>881</v>
      </c>
      <c r="D11" s="702">
        <v>517</v>
      </c>
      <c r="E11" s="702">
        <v>846</v>
      </c>
      <c r="F11" s="702">
        <v>428</v>
      </c>
      <c r="G11" s="702">
        <v>748</v>
      </c>
      <c r="H11" s="702">
        <v>355</v>
      </c>
      <c r="I11" s="702">
        <v>645</v>
      </c>
      <c r="J11" s="702">
        <v>345</v>
      </c>
      <c r="K11" s="702">
        <v>781</v>
      </c>
      <c r="L11" s="702">
        <v>366</v>
      </c>
      <c r="M11" s="702">
        <v>663</v>
      </c>
      <c r="N11" s="702">
        <v>314</v>
      </c>
      <c r="O11" s="780">
        <f t="shared" si="0"/>
        <v>4564</v>
      </c>
      <c r="P11" s="780">
        <f t="shared" si="1"/>
        <v>2325</v>
      </c>
      <c r="Q11" s="780">
        <f t="shared" si="2"/>
        <v>6889</v>
      </c>
      <c r="R11" s="1178" t="s">
        <v>676</v>
      </c>
      <c r="S11" s="1178"/>
    </row>
    <row r="12" spans="1:20" ht="19.5" customHeight="1">
      <c r="A12" s="1189" t="s">
        <v>279</v>
      </c>
      <c r="B12" s="442" t="s">
        <v>270</v>
      </c>
      <c r="C12" s="702">
        <v>2145</v>
      </c>
      <c r="D12" s="702">
        <v>1476</v>
      </c>
      <c r="E12" s="702">
        <v>1971</v>
      </c>
      <c r="F12" s="702">
        <v>1196</v>
      </c>
      <c r="G12" s="702">
        <v>1686</v>
      </c>
      <c r="H12" s="702">
        <v>1074</v>
      </c>
      <c r="I12" s="702">
        <v>1649</v>
      </c>
      <c r="J12" s="702">
        <v>921</v>
      </c>
      <c r="K12" s="702">
        <v>1488</v>
      </c>
      <c r="L12" s="702">
        <v>869</v>
      </c>
      <c r="M12" s="702">
        <v>1335</v>
      </c>
      <c r="N12" s="702">
        <v>707</v>
      </c>
      <c r="O12" s="780">
        <f t="shared" si="0"/>
        <v>10274</v>
      </c>
      <c r="P12" s="780">
        <f t="shared" si="1"/>
        <v>6243</v>
      </c>
      <c r="Q12" s="780">
        <f t="shared" si="2"/>
        <v>16517</v>
      </c>
      <c r="R12" s="456" t="s">
        <v>288</v>
      </c>
      <c r="S12" s="1220" t="s">
        <v>167</v>
      </c>
    </row>
    <row r="13" spans="1:20" ht="19.5" customHeight="1">
      <c r="A13" s="1189"/>
      <c r="B13" s="442" t="s">
        <v>271</v>
      </c>
      <c r="C13" s="702">
        <v>5174</v>
      </c>
      <c r="D13" s="702">
        <v>3208</v>
      </c>
      <c r="E13" s="702">
        <v>4386</v>
      </c>
      <c r="F13" s="702">
        <v>2768</v>
      </c>
      <c r="G13" s="702">
        <v>3797</v>
      </c>
      <c r="H13" s="702">
        <v>2303</v>
      </c>
      <c r="I13" s="702">
        <v>3631</v>
      </c>
      <c r="J13" s="702">
        <v>2162</v>
      </c>
      <c r="K13" s="702">
        <v>3593</v>
      </c>
      <c r="L13" s="702">
        <v>2094</v>
      </c>
      <c r="M13" s="702">
        <v>3570</v>
      </c>
      <c r="N13" s="702">
        <v>1793</v>
      </c>
      <c r="O13" s="780">
        <f t="shared" si="0"/>
        <v>24151</v>
      </c>
      <c r="P13" s="780">
        <f t="shared" si="1"/>
        <v>14328</v>
      </c>
      <c r="Q13" s="780">
        <f t="shared" si="2"/>
        <v>38479</v>
      </c>
      <c r="R13" s="456" t="s">
        <v>289</v>
      </c>
      <c r="S13" s="1220"/>
    </row>
    <row r="14" spans="1:20" ht="19.5" customHeight="1">
      <c r="A14" s="1189"/>
      <c r="B14" s="442" t="s">
        <v>272</v>
      </c>
      <c r="C14" s="702">
        <v>418</v>
      </c>
      <c r="D14" s="702">
        <v>236</v>
      </c>
      <c r="E14" s="702">
        <v>372</v>
      </c>
      <c r="F14" s="702">
        <v>151</v>
      </c>
      <c r="G14" s="702">
        <v>324</v>
      </c>
      <c r="H14" s="702">
        <v>139</v>
      </c>
      <c r="I14" s="702">
        <v>294</v>
      </c>
      <c r="J14" s="702">
        <v>115</v>
      </c>
      <c r="K14" s="702">
        <v>287</v>
      </c>
      <c r="L14" s="702">
        <v>108</v>
      </c>
      <c r="M14" s="702">
        <v>210</v>
      </c>
      <c r="N14" s="702">
        <v>105</v>
      </c>
      <c r="O14" s="780">
        <f t="shared" si="0"/>
        <v>1905</v>
      </c>
      <c r="P14" s="780">
        <f t="shared" si="1"/>
        <v>854</v>
      </c>
      <c r="Q14" s="780">
        <f t="shared" si="2"/>
        <v>2759</v>
      </c>
      <c r="R14" s="456" t="s">
        <v>290</v>
      </c>
      <c r="S14" s="1220"/>
    </row>
    <row r="15" spans="1:20" ht="19.5" customHeight="1">
      <c r="A15" s="1189"/>
      <c r="B15" s="442" t="s">
        <v>267</v>
      </c>
      <c r="C15" s="702">
        <v>1247</v>
      </c>
      <c r="D15" s="702">
        <v>1036</v>
      </c>
      <c r="E15" s="702">
        <v>1175</v>
      </c>
      <c r="F15" s="702">
        <v>951</v>
      </c>
      <c r="G15" s="702">
        <v>990</v>
      </c>
      <c r="H15" s="702">
        <v>834</v>
      </c>
      <c r="I15" s="702">
        <v>1017</v>
      </c>
      <c r="J15" s="702">
        <v>788</v>
      </c>
      <c r="K15" s="702">
        <v>931</v>
      </c>
      <c r="L15" s="702">
        <v>725</v>
      </c>
      <c r="M15" s="702">
        <v>919</v>
      </c>
      <c r="N15" s="702">
        <v>567</v>
      </c>
      <c r="O15" s="780">
        <f t="shared" si="0"/>
        <v>6279</v>
      </c>
      <c r="P15" s="780">
        <f t="shared" si="1"/>
        <v>4901</v>
      </c>
      <c r="Q15" s="780">
        <f t="shared" si="2"/>
        <v>11180</v>
      </c>
      <c r="R15" s="456" t="s">
        <v>291</v>
      </c>
      <c r="S15" s="1220"/>
    </row>
    <row r="16" spans="1:20" ht="19.5" customHeight="1">
      <c r="A16" s="1189"/>
      <c r="B16" s="442" t="s">
        <v>268</v>
      </c>
      <c r="C16" s="702">
        <v>2135</v>
      </c>
      <c r="D16" s="702">
        <v>1510</v>
      </c>
      <c r="E16" s="702">
        <v>1974</v>
      </c>
      <c r="F16" s="702">
        <v>1319</v>
      </c>
      <c r="G16" s="702">
        <v>1643</v>
      </c>
      <c r="H16" s="702">
        <v>1093</v>
      </c>
      <c r="I16" s="702">
        <v>1441</v>
      </c>
      <c r="J16" s="702">
        <v>974</v>
      </c>
      <c r="K16" s="702">
        <v>1422</v>
      </c>
      <c r="L16" s="702">
        <v>847</v>
      </c>
      <c r="M16" s="702">
        <v>1317</v>
      </c>
      <c r="N16" s="702">
        <v>772</v>
      </c>
      <c r="O16" s="780">
        <f t="shared" si="0"/>
        <v>9932</v>
      </c>
      <c r="P16" s="780">
        <f t="shared" si="1"/>
        <v>6515</v>
      </c>
      <c r="Q16" s="780">
        <f t="shared" si="2"/>
        <v>16447</v>
      </c>
      <c r="R16" s="456" t="s">
        <v>292</v>
      </c>
      <c r="S16" s="1220"/>
    </row>
    <row r="17" spans="1:19" ht="19.5" customHeight="1">
      <c r="A17" s="1189"/>
      <c r="B17" s="442" t="s">
        <v>269</v>
      </c>
      <c r="C17" s="702">
        <v>1300</v>
      </c>
      <c r="D17" s="702">
        <v>919</v>
      </c>
      <c r="E17" s="702">
        <v>1130</v>
      </c>
      <c r="F17" s="702">
        <v>706</v>
      </c>
      <c r="G17" s="702">
        <v>1022</v>
      </c>
      <c r="H17" s="702">
        <v>647</v>
      </c>
      <c r="I17" s="702">
        <v>951</v>
      </c>
      <c r="J17" s="702">
        <v>629</v>
      </c>
      <c r="K17" s="702">
        <v>910</v>
      </c>
      <c r="L17" s="702">
        <v>563</v>
      </c>
      <c r="M17" s="702">
        <v>794</v>
      </c>
      <c r="N17" s="702">
        <v>501</v>
      </c>
      <c r="O17" s="780">
        <f t="shared" si="0"/>
        <v>6107</v>
      </c>
      <c r="P17" s="780">
        <f t="shared" si="1"/>
        <v>3965</v>
      </c>
      <c r="Q17" s="780">
        <f t="shared" si="2"/>
        <v>10072</v>
      </c>
      <c r="R17" s="456" t="s">
        <v>293</v>
      </c>
      <c r="S17" s="1220"/>
    </row>
    <row r="18" spans="1:19" ht="19.5" customHeight="1">
      <c r="A18" s="1170" t="s">
        <v>63</v>
      </c>
      <c r="B18" s="1170"/>
      <c r="C18" s="780">
        <v>1192</v>
      </c>
      <c r="D18" s="780">
        <v>792</v>
      </c>
      <c r="E18" s="780">
        <v>745</v>
      </c>
      <c r="F18" s="780">
        <v>386</v>
      </c>
      <c r="G18" s="86">
        <v>653</v>
      </c>
      <c r="H18" s="780">
        <v>316</v>
      </c>
      <c r="I18" s="780">
        <v>502</v>
      </c>
      <c r="J18" s="86">
        <v>255</v>
      </c>
      <c r="K18" s="780">
        <v>692</v>
      </c>
      <c r="L18" s="780">
        <v>195</v>
      </c>
      <c r="M18" s="86">
        <v>793</v>
      </c>
      <c r="N18" s="86">
        <v>152</v>
      </c>
      <c r="O18" s="780">
        <f t="shared" si="0"/>
        <v>4577</v>
      </c>
      <c r="P18" s="780">
        <f t="shared" si="1"/>
        <v>2096</v>
      </c>
      <c r="Q18" s="780">
        <f t="shared" si="2"/>
        <v>6673</v>
      </c>
      <c r="R18" s="1178" t="s">
        <v>297</v>
      </c>
      <c r="S18" s="1178"/>
    </row>
    <row r="19" spans="1:19" ht="19.5" customHeight="1">
      <c r="A19" s="1170" t="s">
        <v>64</v>
      </c>
      <c r="B19" s="1170"/>
      <c r="C19" s="702">
        <v>2206</v>
      </c>
      <c r="D19" s="702">
        <v>1322</v>
      </c>
      <c r="E19" s="702">
        <v>1967</v>
      </c>
      <c r="F19" s="702">
        <v>1072</v>
      </c>
      <c r="G19" s="702">
        <v>1755</v>
      </c>
      <c r="H19" s="702">
        <v>916</v>
      </c>
      <c r="I19" s="702">
        <v>1452</v>
      </c>
      <c r="J19" s="702">
        <v>741</v>
      </c>
      <c r="K19" s="702">
        <v>1561</v>
      </c>
      <c r="L19" s="702">
        <v>677</v>
      </c>
      <c r="M19" s="702">
        <v>1348</v>
      </c>
      <c r="N19" s="702">
        <v>524</v>
      </c>
      <c r="O19" s="780">
        <f t="shared" si="0"/>
        <v>10289</v>
      </c>
      <c r="P19" s="780">
        <f t="shared" si="1"/>
        <v>5252</v>
      </c>
      <c r="Q19" s="780">
        <f t="shared" si="2"/>
        <v>15541</v>
      </c>
      <c r="R19" s="1178" t="s">
        <v>177</v>
      </c>
      <c r="S19" s="1178"/>
    </row>
    <row r="20" spans="1:19" ht="19.5" customHeight="1">
      <c r="A20" s="1170" t="s">
        <v>65</v>
      </c>
      <c r="B20" s="1170"/>
      <c r="C20" s="702">
        <v>2590</v>
      </c>
      <c r="D20" s="702">
        <v>1531</v>
      </c>
      <c r="E20" s="702">
        <v>2150</v>
      </c>
      <c r="F20" s="702">
        <v>1266</v>
      </c>
      <c r="G20" s="702">
        <v>1910</v>
      </c>
      <c r="H20" s="702">
        <v>1189</v>
      </c>
      <c r="I20" s="702">
        <v>1828</v>
      </c>
      <c r="J20" s="702">
        <v>1025</v>
      </c>
      <c r="K20" s="702">
        <v>1689</v>
      </c>
      <c r="L20" s="702">
        <v>913</v>
      </c>
      <c r="M20" s="702">
        <v>1439</v>
      </c>
      <c r="N20" s="702">
        <v>753</v>
      </c>
      <c r="O20" s="780">
        <f t="shared" si="0"/>
        <v>11606</v>
      </c>
      <c r="P20" s="780">
        <f t="shared" si="1"/>
        <v>6677</v>
      </c>
      <c r="Q20" s="780">
        <f t="shared" si="2"/>
        <v>18283</v>
      </c>
      <c r="R20" s="1178" t="s">
        <v>178</v>
      </c>
      <c r="S20" s="1178"/>
    </row>
    <row r="21" spans="1:19" ht="19.5" customHeight="1">
      <c r="A21" s="1170" t="s">
        <v>66</v>
      </c>
      <c r="B21" s="1170"/>
      <c r="C21" s="702">
        <v>4157</v>
      </c>
      <c r="D21" s="702">
        <v>2189</v>
      </c>
      <c r="E21" s="702">
        <v>3728</v>
      </c>
      <c r="F21" s="702">
        <v>1849</v>
      </c>
      <c r="G21" s="702">
        <v>3340</v>
      </c>
      <c r="H21" s="702">
        <v>1608</v>
      </c>
      <c r="I21" s="702">
        <v>2827</v>
      </c>
      <c r="J21" s="702">
        <v>1301</v>
      </c>
      <c r="K21" s="702">
        <v>2829</v>
      </c>
      <c r="L21" s="702">
        <v>1257</v>
      </c>
      <c r="M21" s="702">
        <v>2750</v>
      </c>
      <c r="N21" s="702">
        <v>1304</v>
      </c>
      <c r="O21" s="780">
        <f t="shared" si="0"/>
        <v>19631</v>
      </c>
      <c r="P21" s="780">
        <f t="shared" si="1"/>
        <v>9508</v>
      </c>
      <c r="Q21" s="780">
        <f t="shared" si="2"/>
        <v>29139</v>
      </c>
      <c r="R21" s="1178" t="s">
        <v>285</v>
      </c>
      <c r="S21" s="1178"/>
    </row>
    <row r="22" spans="1:19" ht="19.5" customHeight="1">
      <c r="A22" s="1170" t="s">
        <v>133</v>
      </c>
      <c r="B22" s="1170"/>
      <c r="C22" s="702">
        <v>1142</v>
      </c>
      <c r="D22" s="702">
        <v>562</v>
      </c>
      <c r="E22" s="702">
        <v>895</v>
      </c>
      <c r="F22" s="702">
        <v>460</v>
      </c>
      <c r="G22" s="702">
        <v>741</v>
      </c>
      <c r="H22" s="702">
        <v>391</v>
      </c>
      <c r="I22" s="702">
        <v>700</v>
      </c>
      <c r="J22" s="702">
        <v>323</v>
      </c>
      <c r="K22" s="702">
        <v>691</v>
      </c>
      <c r="L22" s="702">
        <v>299</v>
      </c>
      <c r="M22" s="702">
        <v>694</v>
      </c>
      <c r="N22" s="702">
        <v>266</v>
      </c>
      <c r="O22" s="780">
        <f t="shared" si="0"/>
        <v>4863</v>
      </c>
      <c r="P22" s="780">
        <f t="shared" si="1"/>
        <v>2301</v>
      </c>
      <c r="Q22" s="780">
        <f t="shared" si="2"/>
        <v>7164</v>
      </c>
      <c r="R22" s="1178" t="s">
        <v>853</v>
      </c>
      <c r="S22" s="1178"/>
    </row>
    <row r="23" spans="1:19" ht="19.5" customHeight="1">
      <c r="A23" s="1170" t="s">
        <v>68</v>
      </c>
      <c r="B23" s="1170"/>
      <c r="C23" s="702">
        <v>868</v>
      </c>
      <c r="D23" s="702">
        <v>439</v>
      </c>
      <c r="E23" s="702">
        <v>878</v>
      </c>
      <c r="F23" s="702">
        <v>391</v>
      </c>
      <c r="G23" s="702">
        <v>685</v>
      </c>
      <c r="H23" s="702">
        <v>333</v>
      </c>
      <c r="I23" s="702">
        <v>680</v>
      </c>
      <c r="J23" s="702">
        <v>291</v>
      </c>
      <c r="K23" s="702">
        <v>753</v>
      </c>
      <c r="L23" s="702">
        <v>311</v>
      </c>
      <c r="M23" s="702">
        <v>647</v>
      </c>
      <c r="N23" s="702">
        <v>289</v>
      </c>
      <c r="O23" s="780">
        <f t="shared" si="0"/>
        <v>4511</v>
      </c>
      <c r="P23" s="780">
        <f t="shared" si="1"/>
        <v>2054</v>
      </c>
      <c r="Q23" s="780">
        <f t="shared" si="2"/>
        <v>6565</v>
      </c>
      <c r="R23" s="1178" t="s">
        <v>287</v>
      </c>
      <c r="S23" s="1178"/>
    </row>
    <row r="24" spans="1:19" ht="19.5" customHeight="1">
      <c r="A24" s="1170" t="s">
        <v>69</v>
      </c>
      <c r="B24" s="1170"/>
      <c r="C24" s="702">
        <v>797</v>
      </c>
      <c r="D24" s="702">
        <v>357</v>
      </c>
      <c r="E24" s="702">
        <v>605</v>
      </c>
      <c r="F24" s="702">
        <v>286</v>
      </c>
      <c r="G24" s="702">
        <v>497</v>
      </c>
      <c r="H24" s="702">
        <v>231</v>
      </c>
      <c r="I24" s="702">
        <v>357</v>
      </c>
      <c r="J24" s="702">
        <v>174</v>
      </c>
      <c r="K24" s="702">
        <v>435</v>
      </c>
      <c r="L24" s="702">
        <v>172</v>
      </c>
      <c r="M24" s="702">
        <v>370</v>
      </c>
      <c r="N24" s="702">
        <v>160</v>
      </c>
      <c r="O24" s="780">
        <f t="shared" si="0"/>
        <v>3061</v>
      </c>
      <c r="P24" s="780">
        <f t="shared" si="1"/>
        <v>1380</v>
      </c>
      <c r="Q24" s="780">
        <f t="shared" si="2"/>
        <v>4441</v>
      </c>
      <c r="R24" s="1178" t="s">
        <v>182</v>
      </c>
      <c r="S24" s="1178"/>
    </row>
    <row r="25" spans="1:19" ht="19.5" customHeight="1">
      <c r="A25" s="1170" t="s">
        <v>70</v>
      </c>
      <c r="B25" s="1170"/>
      <c r="C25" s="702">
        <v>2563</v>
      </c>
      <c r="D25" s="702">
        <v>1449</v>
      </c>
      <c r="E25" s="702">
        <v>2502</v>
      </c>
      <c r="F25" s="702">
        <v>1385</v>
      </c>
      <c r="G25" s="702">
        <v>2029</v>
      </c>
      <c r="H25" s="702">
        <v>1023</v>
      </c>
      <c r="I25" s="702">
        <v>1685</v>
      </c>
      <c r="J25" s="702">
        <v>752</v>
      </c>
      <c r="K25" s="702">
        <v>1421</v>
      </c>
      <c r="L25" s="702">
        <v>709</v>
      </c>
      <c r="M25" s="702">
        <v>1567</v>
      </c>
      <c r="N25" s="702">
        <v>657</v>
      </c>
      <c r="O25" s="780">
        <f t="shared" si="0"/>
        <v>11767</v>
      </c>
      <c r="P25" s="780">
        <f t="shared" si="1"/>
        <v>5975</v>
      </c>
      <c r="Q25" s="780">
        <f t="shared" si="2"/>
        <v>17742</v>
      </c>
      <c r="R25" s="1178" t="s">
        <v>183</v>
      </c>
      <c r="S25" s="1178"/>
    </row>
    <row r="26" spans="1:19" ht="19.5" customHeight="1">
      <c r="A26" s="1170" t="s">
        <v>71</v>
      </c>
      <c r="B26" s="1170"/>
      <c r="C26" s="702">
        <v>394</v>
      </c>
      <c r="D26" s="702">
        <v>162</v>
      </c>
      <c r="E26" s="702">
        <v>274</v>
      </c>
      <c r="F26" s="702">
        <v>99</v>
      </c>
      <c r="G26" s="702">
        <v>189</v>
      </c>
      <c r="H26" s="702">
        <v>70</v>
      </c>
      <c r="I26" s="702">
        <v>169</v>
      </c>
      <c r="J26" s="702">
        <v>59</v>
      </c>
      <c r="K26" s="702">
        <v>155</v>
      </c>
      <c r="L26" s="702">
        <v>52</v>
      </c>
      <c r="M26" s="702">
        <v>118</v>
      </c>
      <c r="N26" s="702">
        <v>57</v>
      </c>
      <c r="O26" s="780">
        <f t="shared" si="0"/>
        <v>1299</v>
      </c>
      <c r="P26" s="780">
        <f t="shared" si="1"/>
        <v>499</v>
      </c>
      <c r="Q26" s="780">
        <f t="shared" si="2"/>
        <v>1798</v>
      </c>
      <c r="R26" s="1178" t="s">
        <v>671</v>
      </c>
      <c r="S26" s="1178"/>
    </row>
    <row r="27" spans="1:19" ht="19.5" customHeight="1" thickBot="1">
      <c r="A27" s="1301" t="s">
        <v>72</v>
      </c>
      <c r="B27" s="1301"/>
      <c r="C27" s="704">
        <v>7970</v>
      </c>
      <c r="D27" s="704">
        <v>4592</v>
      </c>
      <c r="E27" s="704">
        <v>6514</v>
      </c>
      <c r="F27" s="704">
        <v>3761</v>
      </c>
      <c r="G27" s="704">
        <v>5846</v>
      </c>
      <c r="H27" s="704">
        <v>3217</v>
      </c>
      <c r="I27" s="704">
        <v>5434</v>
      </c>
      <c r="J27" s="704">
        <v>2960</v>
      </c>
      <c r="K27" s="704">
        <v>5428</v>
      </c>
      <c r="L27" s="704">
        <v>2713</v>
      </c>
      <c r="M27" s="704">
        <v>5454</v>
      </c>
      <c r="N27" s="704">
        <v>2588</v>
      </c>
      <c r="O27" s="783">
        <f t="shared" si="0"/>
        <v>36646</v>
      </c>
      <c r="P27" s="783">
        <f t="shared" si="1"/>
        <v>19831</v>
      </c>
      <c r="Q27" s="783">
        <f t="shared" si="2"/>
        <v>56477</v>
      </c>
      <c r="R27" s="1258" t="s">
        <v>327</v>
      </c>
      <c r="S27" s="1258"/>
    </row>
    <row r="28" spans="1:19" ht="19.5" customHeight="1" thickBot="1">
      <c r="A28" s="1348" t="s">
        <v>32</v>
      </c>
      <c r="B28" s="1348"/>
      <c r="C28" s="705">
        <f>SUM(C8:C27)</f>
        <v>40724</v>
      </c>
      <c r="D28" s="705">
        <f t="shared" ref="D28:Q28" si="3">SUM(D8:D27)</f>
        <v>24640</v>
      </c>
      <c r="E28" s="705">
        <f t="shared" si="3"/>
        <v>35137</v>
      </c>
      <c r="F28" s="705">
        <f t="shared" si="3"/>
        <v>20344</v>
      </c>
      <c r="G28" s="705">
        <f t="shared" si="3"/>
        <v>30585</v>
      </c>
      <c r="H28" s="705">
        <f t="shared" si="3"/>
        <v>17443</v>
      </c>
      <c r="I28" s="705">
        <f t="shared" si="3"/>
        <v>27804</v>
      </c>
      <c r="J28" s="705">
        <f t="shared" si="3"/>
        <v>15367</v>
      </c>
      <c r="K28" s="705">
        <f t="shared" si="3"/>
        <v>27500</v>
      </c>
      <c r="L28" s="705">
        <f t="shared" si="3"/>
        <v>14296</v>
      </c>
      <c r="M28" s="705">
        <f t="shared" si="3"/>
        <v>26181</v>
      </c>
      <c r="N28" s="705">
        <f t="shared" si="3"/>
        <v>12710</v>
      </c>
      <c r="O28" s="705">
        <f t="shared" si="3"/>
        <v>187931</v>
      </c>
      <c r="P28" s="705">
        <f t="shared" si="3"/>
        <v>104800</v>
      </c>
      <c r="Q28" s="705">
        <f t="shared" si="3"/>
        <v>292731</v>
      </c>
      <c r="R28" s="1260" t="s">
        <v>169</v>
      </c>
      <c r="S28" s="1260"/>
    </row>
    <row r="29" spans="1:19" ht="19.5" customHeight="1" thickTop="1">
      <c r="A29" s="298"/>
      <c r="B29" s="298"/>
      <c r="C29" s="299"/>
      <c r="D29" s="299"/>
      <c r="E29" s="299"/>
      <c r="F29" s="299"/>
      <c r="G29" s="299"/>
      <c r="H29" s="299"/>
      <c r="I29" s="299"/>
      <c r="J29" s="299"/>
      <c r="K29" s="299"/>
      <c r="L29" s="299"/>
      <c r="M29" s="299"/>
      <c r="N29" s="299"/>
      <c r="O29" s="299"/>
      <c r="P29" s="299"/>
      <c r="Q29" s="299"/>
      <c r="R29" s="443"/>
      <c r="S29" s="443"/>
    </row>
    <row r="30" spans="1:19">
      <c r="R30" s="332"/>
      <c r="S30" s="332"/>
    </row>
    <row r="31" spans="1:19">
      <c r="R31" s="332"/>
      <c r="S31" s="332"/>
    </row>
    <row r="32" spans="1:19">
      <c r="R32" s="332"/>
      <c r="S32" s="332"/>
    </row>
    <row r="33" spans="18:19">
      <c r="R33" s="332"/>
      <c r="S33" s="332"/>
    </row>
    <row r="34" spans="18:19">
      <c r="R34" s="332"/>
      <c r="S34" s="332"/>
    </row>
    <row r="35" spans="18:19">
      <c r="R35" s="332"/>
      <c r="S35" s="332"/>
    </row>
    <row r="36" spans="18:19">
      <c r="R36" s="332"/>
      <c r="S36" s="332"/>
    </row>
    <row r="37" spans="18:19">
      <c r="R37" s="332"/>
      <c r="S37" s="332"/>
    </row>
    <row r="38" spans="18:19">
      <c r="R38" s="332"/>
      <c r="S38" s="332"/>
    </row>
    <row r="39" spans="18:19">
      <c r="R39" s="332"/>
      <c r="S39" s="332"/>
    </row>
    <row r="40" spans="18:19">
      <c r="R40" s="332"/>
      <c r="S40" s="332"/>
    </row>
    <row r="41" spans="18:19">
      <c r="R41" s="332"/>
      <c r="S41" s="332"/>
    </row>
    <row r="110" spans="3:15">
      <c r="C110" s="142"/>
      <c r="D110" s="142"/>
      <c r="E110" s="142"/>
      <c r="F110" s="142"/>
      <c r="G110" s="142"/>
      <c r="H110" s="142"/>
      <c r="I110" s="142"/>
      <c r="J110" s="142"/>
      <c r="K110" s="142"/>
      <c r="L110" s="142"/>
      <c r="M110" s="142"/>
      <c r="N110" s="142"/>
      <c r="O110" s="142"/>
    </row>
    <row r="111" spans="3:15">
      <c r="C111" s="142"/>
      <c r="D111" s="142"/>
      <c r="E111" s="142"/>
      <c r="F111" s="142"/>
      <c r="G111" s="142"/>
      <c r="H111" s="142"/>
      <c r="I111" s="142"/>
      <c r="J111" s="142"/>
      <c r="K111" s="142"/>
      <c r="L111" s="142"/>
      <c r="M111" s="142"/>
      <c r="N111" s="142"/>
      <c r="O111" s="142"/>
    </row>
    <row r="112" spans="3:15">
      <c r="C112" s="142"/>
      <c r="D112" s="142"/>
      <c r="E112" s="142"/>
      <c r="F112" s="142"/>
      <c r="G112" s="142"/>
      <c r="H112" s="142"/>
      <c r="I112" s="142"/>
      <c r="J112" s="142"/>
      <c r="K112" s="142"/>
      <c r="L112" s="142"/>
      <c r="M112" s="142"/>
      <c r="N112" s="142"/>
      <c r="O112" s="142"/>
    </row>
    <row r="113" spans="3:15">
      <c r="C113" s="142"/>
      <c r="D113" s="142"/>
      <c r="E113" s="142"/>
      <c r="F113" s="142"/>
      <c r="G113" s="142"/>
      <c r="H113" s="142"/>
      <c r="I113" s="142"/>
      <c r="J113" s="142"/>
      <c r="K113" s="142"/>
      <c r="L113" s="142"/>
      <c r="M113" s="142"/>
      <c r="N113" s="142"/>
      <c r="O113" s="142"/>
    </row>
  </sheetData>
  <protectedRanges>
    <protectedRange sqref="D18:N18" name="نطاق1"/>
  </protectedRanges>
  <mergeCells count="51">
    <mergeCell ref="A3:B3"/>
    <mergeCell ref="R3:S3"/>
    <mergeCell ref="A4:B7"/>
    <mergeCell ref="C4:D4"/>
    <mergeCell ref="E4:F4"/>
    <mergeCell ref="G4:H4"/>
    <mergeCell ref="I4:J4"/>
    <mergeCell ref="K4:L4"/>
    <mergeCell ref="M4:N4"/>
    <mergeCell ref="O4:Q4"/>
    <mergeCell ref="R4:S7"/>
    <mergeCell ref="C5:D5"/>
    <mergeCell ref="E5:F5"/>
    <mergeCell ref="G5:H5"/>
    <mergeCell ref="I5:J5"/>
    <mergeCell ref="K5:L5"/>
    <mergeCell ref="M5:N5"/>
    <mergeCell ref="A8:B8"/>
    <mergeCell ref="R8:S8"/>
    <mergeCell ref="A9:B9"/>
    <mergeCell ref="R9:S9"/>
    <mergeCell ref="A10:B10"/>
    <mergeCell ref="R10:S10"/>
    <mergeCell ref="A11:B11"/>
    <mergeCell ref="R11:S11"/>
    <mergeCell ref="A12:A17"/>
    <mergeCell ref="S12:S17"/>
    <mergeCell ref="R18:S18"/>
    <mergeCell ref="R24:S24"/>
    <mergeCell ref="A19:B19"/>
    <mergeCell ref="R19:S19"/>
    <mergeCell ref="A20:B20"/>
    <mergeCell ref="R20:S20"/>
    <mergeCell ref="A21:B21"/>
    <mergeCell ref="R21:S21"/>
    <mergeCell ref="A2:S2"/>
    <mergeCell ref="A1:S1"/>
    <mergeCell ref="A28:B28"/>
    <mergeCell ref="R28:S28"/>
    <mergeCell ref="A25:B25"/>
    <mergeCell ref="R25:S25"/>
    <mergeCell ref="A26:B26"/>
    <mergeCell ref="R26:S26"/>
    <mergeCell ref="A27:B27"/>
    <mergeCell ref="R27:S27"/>
    <mergeCell ref="A22:B22"/>
    <mergeCell ref="R22:S22"/>
    <mergeCell ref="A23:B23"/>
    <mergeCell ref="R23:S23"/>
    <mergeCell ref="A24:B24"/>
    <mergeCell ref="A18:B18"/>
  </mergeCells>
  <printOptions horizontalCentered="1"/>
  <pageMargins left="1" right="1" top="1" bottom="1" header="1" footer="1"/>
  <pageSetup paperSize="9" scale="75" firstPageNumber="36" orientation="landscape" useFirstPageNumber="1"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theme="3" tint="0.39997558519241921"/>
  </sheetPr>
  <dimension ref="A1:AB116"/>
  <sheetViews>
    <sheetView rightToLeft="1" view="pageBreakPreview" zoomScale="75" zoomScaleNormal="75" zoomScaleSheetLayoutView="75" workbookViewId="0">
      <selection activeCell="N4" sqref="N4:Q7"/>
    </sheetView>
  </sheetViews>
  <sheetFormatPr defaultRowHeight="12.75"/>
  <cols>
    <col min="1" max="1" width="12.5703125" style="82" customWidth="1"/>
    <col min="2" max="2" width="8.28515625" style="82" customWidth="1"/>
    <col min="3" max="3" width="8" style="82" customWidth="1"/>
    <col min="4" max="4" width="8.140625" style="82" customWidth="1"/>
    <col min="5" max="5" width="8.28515625" style="82" customWidth="1"/>
    <col min="6" max="6" width="7.85546875" style="82" customWidth="1"/>
    <col min="7" max="7" width="8.42578125" style="82" customWidth="1"/>
    <col min="8" max="8" width="8.140625" style="82" customWidth="1"/>
    <col min="9" max="9" width="8.42578125" style="82" customWidth="1"/>
    <col min="10" max="10" width="8.140625" style="82" customWidth="1"/>
    <col min="11" max="11" width="8.28515625" style="82" customWidth="1"/>
    <col min="12" max="12" width="7.85546875" style="82" customWidth="1"/>
    <col min="13" max="13" width="8.28515625" style="82" customWidth="1"/>
    <col min="14" max="14" width="9.7109375" style="82" customWidth="1"/>
    <col min="15" max="15" width="10.5703125" style="82" customWidth="1"/>
    <col min="16" max="16" width="10.28515625" style="82" customWidth="1"/>
    <col min="17" max="17" width="15.140625" style="82" customWidth="1"/>
    <col min="18" max="18" width="9.28515625" style="82" bestFit="1" customWidth="1"/>
    <col min="19" max="16384" width="9.140625" style="82"/>
  </cols>
  <sheetData>
    <row r="1" spans="1:28" ht="30.75" customHeight="1">
      <c r="A1" s="1205" t="s">
        <v>1281</v>
      </c>
      <c r="B1" s="1205"/>
      <c r="C1" s="1205"/>
      <c r="D1" s="1205"/>
      <c r="E1" s="1205"/>
      <c r="F1" s="1205"/>
      <c r="G1" s="1205"/>
      <c r="H1" s="1205"/>
      <c r="I1" s="1205"/>
      <c r="J1" s="1205"/>
      <c r="K1" s="1205"/>
      <c r="L1" s="1205"/>
      <c r="M1" s="1205"/>
      <c r="N1" s="1205"/>
      <c r="O1" s="1205"/>
      <c r="P1" s="1205"/>
      <c r="Q1" s="1205"/>
      <c r="R1" s="81"/>
      <c r="S1" s="81"/>
      <c r="T1" s="81"/>
      <c r="U1" s="81"/>
      <c r="V1" s="81"/>
      <c r="W1" s="81"/>
      <c r="X1" s="81"/>
      <c r="Y1" s="81"/>
      <c r="Z1" s="81"/>
      <c r="AA1" s="81"/>
      <c r="AB1" s="81"/>
    </row>
    <row r="2" spans="1:28" ht="30.75" customHeight="1">
      <c r="A2" s="1206" t="s">
        <v>797</v>
      </c>
      <c r="B2" s="1206"/>
      <c r="C2" s="1206"/>
      <c r="D2" s="1206"/>
      <c r="E2" s="1206"/>
      <c r="F2" s="1206"/>
      <c r="G2" s="1206"/>
      <c r="H2" s="1206"/>
      <c r="I2" s="1206"/>
      <c r="J2" s="1206"/>
      <c r="K2" s="1206"/>
      <c r="L2" s="1206"/>
      <c r="M2" s="1206"/>
      <c r="N2" s="1206"/>
      <c r="O2" s="1206"/>
      <c r="P2" s="1206"/>
      <c r="Q2" s="1206"/>
      <c r="R2" s="81"/>
      <c r="S2" s="81"/>
      <c r="T2" s="81"/>
      <c r="U2" s="81"/>
      <c r="V2" s="81"/>
      <c r="W2" s="81"/>
      <c r="X2" s="81"/>
      <c r="Y2" s="81"/>
      <c r="Z2" s="81"/>
      <c r="AA2" s="81"/>
      <c r="AB2" s="81"/>
    </row>
    <row r="3" spans="1:28" s="121" customFormat="1" ht="30.75" customHeight="1" thickBot="1">
      <c r="A3" s="110" t="s">
        <v>1075</v>
      </c>
      <c r="B3" s="158"/>
      <c r="C3" s="223"/>
      <c r="D3" s="223"/>
      <c r="E3" s="223"/>
      <c r="F3" s="223"/>
      <c r="G3" s="223"/>
      <c r="H3" s="223"/>
      <c r="I3" s="223"/>
      <c r="J3" s="223"/>
      <c r="K3" s="223"/>
      <c r="L3" s="223"/>
      <c r="M3" s="223"/>
      <c r="N3" s="223"/>
      <c r="O3" s="223"/>
      <c r="P3" s="1154" t="s">
        <v>1076</v>
      </c>
      <c r="Q3" s="1154"/>
      <c r="R3" s="222"/>
      <c r="S3" s="222"/>
      <c r="T3" s="222"/>
      <c r="U3" s="222"/>
      <c r="V3" s="222"/>
      <c r="W3" s="222"/>
      <c r="X3" s="222"/>
      <c r="Y3" s="222"/>
      <c r="Z3" s="222"/>
      <c r="AA3" s="222"/>
      <c r="AB3" s="222"/>
    </row>
    <row r="4" spans="1:28" ht="21" customHeight="1" thickTop="1">
      <c r="A4" s="1140" t="s">
        <v>25</v>
      </c>
      <c r="B4" s="1140" t="s">
        <v>26</v>
      </c>
      <c r="C4" s="1140"/>
      <c r="D4" s="1140" t="s">
        <v>27</v>
      </c>
      <c r="E4" s="1140"/>
      <c r="F4" s="1140" t="s">
        <v>28</v>
      </c>
      <c r="G4" s="1140"/>
      <c r="H4" s="1140" t="s">
        <v>29</v>
      </c>
      <c r="I4" s="1140"/>
      <c r="J4" s="1140" t="s">
        <v>30</v>
      </c>
      <c r="K4" s="1140"/>
      <c r="L4" s="1140" t="s">
        <v>31</v>
      </c>
      <c r="M4" s="1140"/>
      <c r="N4" s="1140" t="s">
        <v>1335</v>
      </c>
      <c r="O4" s="1140"/>
      <c r="P4" s="1140"/>
      <c r="Q4" s="1164" t="s">
        <v>210</v>
      </c>
    </row>
    <row r="5" spans="1:28" ht="21" customHeight="1">
      <c r="A5" s="1141"/>
      <c r="B5" s="1165" t="s">
        <v>240</v>
      </c>
      <c r="C5" s="1165"/>
      <c r="D5" s="1165" t="s">
        <v>234</v>
      </c>
      <c r="E5" s="1165"/>
      <c r="F5" s="1165" t="s">
        <v>241</v>
      </c>
      <c r="G5" s="1165"/>
      <c r="H5" s="1165" t="s">
        <v>236</v>
      </c>
      <c r="I5" s="1165"/>
      <c r="J5" s="1165" t="s">
        <v>242</v>
      </c>
      <c r="K5" s="1165"/>
      <c r="L5" s="1165" t="s">
        <v>239</v>
      </c>
      <c r="M5" s="1165"/>
      <c r="N5" s="441"/>
      <c r="O5" s="441" t="s">
        <v>169</v>
      </c>
      <c r="P5" s="441"/>
      <c r="Q5" s="1165"/>
    </row>
    <row r="6" spans="1:28" ht="21" customHeight="1">
      <c r="A6" s="1141"/>
      <c r="B6" s="782" t="s">
        <v>33</v>
      </c>
      <c r="C6" s="782" t="s">
        <v>34</v>
      </c>
      <c r="D6" s="782" t="s">
        <v>33</v>
      </c>
      <c r="E6" s="782" t="s">
        <v>34</v>
      </c>
      <c r="F6" s="782" t="s">
        <v>33</v>
      </c>
      <c r="G6" s="782" t="s">
        <v>34</v>
      </c>
      <c r="H6" s="782" t="s">
        <v>33</v>
      </c>
      <c r="I6" s="782" t="s">
        <v>34</v>
      </c>
      <c r="J6" s="782" t="s">
        <v>33</v>
      </c>
      <c r="K6" s="782" t="s">
        <v>34</v>
      </c>
      <c r="L6" s="782" t="s">
        <v>33</v>
      </c>
      <c r="M6" s="782" t="s">
        <v>34</v>
      </c>
      <c r="N6" s="782" t="s">
        <v>33</v>
      </c>
      <c r="O6" s="782" t="s">
        <v>34</v>
      </c>
      <c r="P6" s="782" t="s">
        <v>35</v>
      </c>
      <c r="Q6" s="1165"/>
    </row>
    <row r="7" spans="1:28" ht="21" customHeight="1" thickBot="1">
      <c r="A7" s="1141"/>
      <c r="B7" s="786" t="s">
        <v>173</v>
      </c>
      <c r="C7" s="784" t="s">
        <v>172</v>
      </c>
      <c r="D7" s="786" t="s">
        <v>173</v>
      </c>
      <c r="E7" s="784" t="s">
        <v>172</v>
      </c>
      <c r="F7" s="786" t="s">
        <v>173</v>
      </c>
      <c r="G7" s="784" t="s">
        <v>172</v>
      </c>
      <c r="H7" s="786" t="s">
        <v>173</v>
      </c>
      <c r="I7" s="784" t="s">
        <v>172</v>
      </c>
      <c r="J7" s="786" t="s">
        <v>173</v>
      </c>
      <c r="K7" s="784" t="s">
        <v>172</v>
      </c>
      <c r="L7" s="786" t="s">
        <v>173</v>
      </c>
      <c r="M7" s="784" t="s">
        <v>172</v>
      </c>
      <c r="N7" s="786" t="s">
        <v>173</v>
      </c>
      <c r="O7" s="784" t="s">
        <v>172</v>
      </c>
      <c r="P7" s="795" t="s">
        <v>169</v>
      </c>
      <c r="Q7" s="1165"/>
    </row>
    <row r="8" spans="1:28" ht="27" customHeight="1">
      <c r="A8" s="242" t="s">
        <v>121</v>
      </c>
      <c r="B8" s="329">
        <v>3440</v>
      </c>
      <c r="C8" s="329">
        <v>2263</v>
      </c>
      <c r="D8" s="329">
        <v>0</v>
      </c>
      <c r="E8" s="329">
        <v>0</v>
      </c>
      <c r="F8" s="329">
        <v>0</v>
      </c>
      <c r="G8" s="329">
        <v>0</v>
      </c>
      <c r="H8" s="329">
        <v>0</v>
      </c>
      <c r="I8" s="329">
        <v>0</v>
      </c>
      <c r="J8" s="329">
        <v>0</v>
      </c>
      <c r="K8" s="329">
        <v>0</v>
      </c>
      <c r="L8" s="329">
        <v>0</v>
      </c>
      <c r="M8" s="329">
        <v>0</v>
      </c>
      <c r="N8" s="329">
        <f>SUM(B8,D8,F8,H8,J8,L8)</f>
        <v>3440</v>
      </c>
      <c r="O8" s="329">
        <f>SUM(C8,E8,G8,I8,K8,M8)</f>
        <v>2263</v>
      </c>
      <c r="P8" s="329">
        <f>SUM(N8:O8)</f>
        <v>5703</v>
      </c>
      <c r="Q8" s="464" t="s">
        <v>211</v>
      </c>
    </row>
    <row r="9" spans="1:28" ht="27" customHeight="1">
      <c r="A9" s="75" t="s">
        <v>122</v>
      </c>
      <c r="B9" s="780">
        <v>33009</v>
      </c>
      <c r="C9" s="780">
        <v>20095</v>
      </c>
      <c r="D9" s="780">
        <v>0</v>
      </c>
      <c r="E9" s="780">
        <v>0</v>
      </c>
      <c r="F9" s="780">
        <v>0</v>
      </c>
      <c r="G9" s="780">
        <v>0</v>
      </c>
      <c r="H9" s="780">
        <v>0</v>
      </c>
      <c r="I9" s="780">
        <v>0</v>
      </c>
      <c r="J9" s="780">
        <v>0</v>
      </c>
      <c r="K9" s="780">
        <v>0</v>
      </c>
      <c r="L9" s="780">
        <v>0</v>
      </c>
      <c r="M9" s="780">
        <v>0</v>
      </c>
      <c r="N9" s="780">
        <f t="shared" ref="N9:N18" si="0">SUM(B9,D9,F9,H9,J9,L9)</f>
        <v>33009</v>
      </c>
      <c r="O9" s="780">
        <f t="shared" ref="O9:O18" si="1">SUM(C9,E9,G9,I9,K9,M9)</f>
        <v>20095</v>
      </c>
      <c r="P9" s="780">
        <f t="shared" ref="P9:P18" si="2">SUM(N9:O9)</f>
        <v>53104</v>
      </c>
      <c r="Q9" s="404" t="s">
        <v>342</v>
      </c>
    </row>
    <row r="10" spans="1:28" ht="27" customHeight="1">
      <c r="A10" s="75" t="s">
        <v>123</v>
      </c>
      <c r="B10" s="780">
        <v>3518</v>
      </c>
      <c r="C10" s="780">
        <v>1894</v>
      </c>
      <c r="D10" s="780">
        <v>23970</v>
      </c>
      <c r="E10" s="780">
        <v>14424</v>
      </c>
      <c r="F10" s="780">
        <v>0</v>
      </c>
      <c r="G10" s="780">
        <v>0</v>
      </c>
      <c r="H10" s="780">
        <v>0</v>
      </c>
      <c r="I10" s="780">
        <v>0</v>
      </c>
      <c r="J10" s="780">
        <v>0</v>
      </c>
      <c r="K10" s="780">
        <v>0</v>
      </c>
      <c r="L10" s="780">
        <v>0</v>
      </c>
      <c r="M10" s="780">
        <v>0</v>
      </c>
      <c r="N10" s="780">
        <f t="shared" si="0"/>
        <v>27488</v>
      </c>
      <c r="O10" s="780">
        <f t="shared" si="1"/>
        <v>16318</v>
      </c>
      <c r="P10" s="780">
        <f t="shared" si="2"/>
        <v>43806</v>
      </c>
      <c r="Q10" s="404" t="s">
        <v>343</v>
      </c>
    </row>
    <row r="11" spans="1:28" ht="27" customHeight="1">
      <c r="A11" s="75" t="s">
        <v>124</v>
      </c>
      <c r="B11" s="780">
        <v>535</v>
      </c>
      <c r="C11" s="780">
        <v>288</v>
      </c>
      <c r="D11" s="780">
        <v>9515</v>
      </c>
      <c r="E11" s="780">
        <v>5212</v>
      </c>
      <c r="F11" s="780">
        <v>21494</v>
      </c>
      <c r="G11" s="780">
        <v>12929</v>
      </c>
      <c r="H11" s="780">
        <v>0</v>
      </c>
      <c r="I11" s="780">
        <v>0</v>
      </c>
      <c r="J11" s="780">
        <v>0</v>
      </c>
      <c r="K11" s="780">
        <v>0</v>
      </c>
      <c r="L11" s="780">
        <v>0</v>
      </c>
      <c r="M11" s="780">
        <v>0</v>
      </c>
      <c r="N11" s="780">
        <f t="shared" si="0"/>
        <v>31544</v>
      </c>
      <c r="O11" s="780">
        <f t="shared" si="1"/>
        <v>18429</v>
      </c>
      <c r="P11" s="780">
        <f t="shared" si="2"/>
        <v>49973</v>
      </c>
      <c r="Q11" s="404" t="s">
        <v>212</v>
      </c>
    </row>
    <row r="12" spans="1:28" ht="27" customHeight="1">
      <c r="A12" s="75" t="s">
        <v>125</v>
      </c>
      <c r="B12" s="780">
        <v>157</v>
      </c>
      <c r="C12" s="780">
        <v>65</v>
      </c>
      <c r="D12" s="780">
        <v>1273</v>
      </c>
      <c r="E12" s="780">
        <v>554</v>
      </c>
      <c r="F12" s="780">
        <v>7489</v>
      </c>
      <c r="G12" s="780">
        <v>3833</v>
      </c>
      <c r="H12" s="780">
        <v>19010</v>
      </c>
      <c r="I12" s="780">
        <v>11107</v>
      </c>
      <c r="J12" s="780">
        <v>0</v>
      </c>
      <c r="K12" s="780">
        <v>0</v>
      </c>
      <c r="L12" s="780">
        <v>0</v>
      </c>
      <c r="M12" s="780">
        <v>0</v>
      </c>
      <c r="N12" s="780">
        <f t="shared" si="0"/>
        <v>27929</v>
      </c>
      <c r="O12" s="780">
        <f t="shared" si="1"/>
        <v>15559</v>
      </c>
      <c r="P12" s="780">
        <f t="shared" si="2"/>
        <v>43488</v>
      </c>
      <c r="Q12" s="404" t="s">
        <v>213</v>
      </c>
    </row>
    <row r="13" spans="1:28" ht="27" customHeight="1">
      <c r="A13" s="75" t="s">
        <v>126</v>
      </c>
      <c r="B13" s="780">
        <v>65</v>
      </c>
      <c r="C13" s="780">
        <v>35</v>
      </c>
      <c r="D13" s="780">
        <v>292</v>
      </c>
      <c r="E13" s="780">
        <v>124</v>
      </c>
      <c r="F13" s="780">
        <v>1164</v>
      </c>
      <c r="G13" s="780">
        <v>525</v>
      </c>
      <c r="H13" s="780">
        <v>6843</v>
      </c>
      <c r="I13" s="780">
        <v>3544</v>
      </c>
      <c r="J13" s="780">
        <v>17960</v>
      </c>
      <c r="K13" s="780">
        <v>10037</v>
      </c>
      <c r="L13" s="780">
        <v>0</v>
      </c>
      <c r="M13" s="780">
        <v>0</v>
      </c>
      <c r="N13" s="780">
        <f t="shared" si="0"/>
        <v>26324</v>
      </c>
      <c r="O13" s="780">
        <f t="shared" si="1"/>
        <v>14265</v>
      </c>
      <c r="P13" s="780">
        <f t="shared" si="2"/>
        <v>40589</v>
      </c>
      <c r="Q13" s="404" t="s">
        <v>214</v>
      </c>
    </row>
    <row r="14" spans="1:28" ht="27" customHeight="1">
      <c r="A14" s="75" t="s">
        <v>36</v>
      </c>
      <c r="B14" s="780">
        <v>0</v>
      </c>
      <c r="C14" s="780">
        <v>0</v>
      </c>
      <c r="D14" s="780">
        <v>87</v>
      </c>
      <c r="E14" s="780">
        <v>30</v>
      </c>
      <c r="F14" s="780">
        <v>329</v>
      </c>
      <c r="G14" s="780">
        <v>124</v>
      </c>
      <c r="H14" s="780">
        <v>1392</v>
      </c>
      <c r="I14" s="780">
        <v>546</v>
      </c>
      <c r="J14" s="780">
        <v>6618</v>
      </c>
      <c r="K14" s="780">
        <v>3263</v>
      </c>
      <c r="L14" s="780">
        <v>17056</v>
      </c>
      <c r="M14" s="780">
        <v>8763</v>
      </c>
      <c r="N14" s="780">
        <f t="shared" si="0"/>
        <v>25482</v>
      </c>
      <c r="O14" s="780">
        <f t="shared" si="1"/>
        <v>12726</v>
      </c>
      <c r="P14" s="780">
        <f t="shared" si="2"/>
        <v>38208</v>
      </c>
      <c r="Q14" s="404" t="s">
        <v>344</v>
      </c>
    </row>
    <row r="15" spans="1:28" ht="27" customHeight="1">
      <c r="A15" s="75" t="s">
        <v>37</v>
      </c>
      <c r="B15" s="780">
        <v>0</v>
      </c>
      <c r="C15" s="780">
        <v>0</v>
      </c>
      <c r="D15" s="780">
        <v>0</v>
      </c>
      <c r="E15" s="780">
        <v>0</v>
      </c>
      <c r="F15" s="780">
        <v>109</v>
      </c>
      <c r="G15" s="780">
        <v>32</v>
      </c>
      <c r="H15" s="780">
        <v>407</v>
      </c>
      <c r="I15" s="780">
        <v>124</v>
      </c>
      <c r="J15" s="780">
        <v>1813</v>
      </c>
      <c r="K15" s="780">
        <v>739</v>
      </c>
      <c r="L15" s="780">
        <v>6013</v>
      </c>
      <c r="M15" s="780">
        <v>3003</v>
      </c>
      <c r="N15" s="780">
        <f t="shared" si="0"/>
        <v>8342</v>
      </c>
      <c r="O15" s="780">
        <f t="shared" si="1"/>
        <v>3898</v>
      </c>
      <c r="P15" s="780">
        <f t="shared" si="2"/>
        <v>12240</v>
      </c>
      <c r="Q15" s="404" t="s">
        <v>345</v>
      </c>
    </row>
    <row r="16" spans="1:28" ht="27" customHeight="1">
      <c r="A16" s="75" t="s">
        <v>38</v>
      </c>
      <c r="B16" s="780">
        <v>0</v>
      </c>
      <c r="C16" s="780">
        <v>0</v>
      </c>
      <c r="D16" s="780">
        <v>0</v>
      </c>
      <c r="E16" s="780">
        <v>0</v>
      </c>
      <c r="F16" s="780">
        <v>0</v>
      </c>
      <c r="G16" s="780">
        <v>0</v>
      </c>
      <c r="H16" s="780">
        <v>152</v>
      </c>
      <c r="I16" s="780">
        <v>46</v>
      </c>
      <c r="J16" s="780">
        <v>694</v>
      </c>
      <c r="K16" s="780">
        <v>185</v>
      </c>
      <c r="L16" s="780">
        <v>1879</v>
      </c>
      <c r="M16" s="780">
        <v>639</v>
      </c>
      <c r="N16" s="780">
        <f t="shared" si="0"/>
        <v>2725</v>
      </c>
      <c r="O16" s="780">
        <f t="shared" si="1"/>
        <v>870</v>
      </c>
      <c r="P16" s="780">
        <f t="shared" si="2"/>
        <v>3595</v>
      </c>
      <c r="Q16" s="404" t="s">
        <v>346</v>
      </c>
    </row>
    <row r="17" spans="1:19" ht="27" customHeight="1">
      <c r="A17" s="75" t="s">
        <v>39</v>
      </c>
      <c r="B17" s="780">
        <v>0</v>
      </c>
      <c r="C17" s="780">
        <v>0</v>
      </c>
      <c r="D17" s="780">
        <v>0</v>
      </c>
      <c r="E17" s="780">
        <v>0</v>
      </c>
      <c r="F17" s="780">
        <v>0</v>
      </c>
      <c r="G17" s="780">
        <v>0</v>
      </c>
      <c r="H17" s="780">
        <v>0</v>
      </c>
      <c r="I17" s="780">
        <v>0</v>
      </c>
      <c r="J17" s="780">
        <v>415</v>
      </c>
      <c r="K17" s="780">
        <v>72</v>
      </c>
      <c r="L17" s="780">
        <v>863</v>
      </c>
      <c r="M17" s="780">
        <v>198</v>
      </c>
      <c r="N17" s="780">
        <f t="shared" si="0"/>
        <v>1278</v>
      </c>
      <c r="O17" s="780">
        <f t="shared" si="1"/>
        <v>270</v>
      </c>
      <c r="P17" s="780">
        <f t="shared" si="2"/>
        <v>1548</v>
      </c>
      <c r="Q17" s="404" t="s">
        <v>347</v>
      </c>
    </row>
    <row r="18" spans="1:19" ht="27" customHeight="1" thickBot="1">
      <c r="A18" s="243" t="s">
        <v>348</v>
      </c>
      <c r="B18" s="244">
        <v>0</v>
      </c>
      <c r="C18" s="244">
        <v>0</v>
      </c>
      <c r="D18" s="244">
        <v>0</v>
      </c>
      <c r="E18" s="244">
        <v>0</v>
      </c>
      <c r="F18" s="244">
        <v>0</v>
      </c>
      <c r="G18" s="244">
        <v>0</v>
      </c>
      <c r="H18" s="244">
        <v>0</v>
      </c>
      <c r="I18" s="244">
        <v>0</v>
      </c>
      <c r="J18" s="244">
        <v>0</v>
      </c>
      <c r="K18" s="244">
        <v>0</v>
      </c>
      <c r="L18" s="244">
        <v>370</v>
      </c>
      <c r="M18" s="244">
        <v>107</v>
      </c>
      <c r="N18" s="244">
        <f t="shared" si="0"/>
        <v>370</v>
      </c>
      <c r="O18" s="244">
        <f t="shared" si="1"/>
        <v>107</v>
      </c>
      <c r="P18" s="244">
        <f t="shared" si="2"/>
        <v>477</v>
      </c>
      <c r="Q18" s="507" t="s">
        <v>198</v>
      </c>
      <c r="R18" s="156"/>
      <c r="S18" s="156"/>
    </row>
    <row r="19" spans="1:19" ht="27" customHeight="1" thickBot="1">
      <c r="A19" s="95" t="s">
        <v>32</v>
      </c>
      <c r="B19" s="781">
        <f>SUM(B8:B18)</f>
        <v>40724</v>
      </c>
      <c r="C19" s="781">
        <f t="shared" ref="C19:P19" si="3">SUM(C8:C18)</f>
        <v>24640</v>
      </c>
      <c r="D19" s="781">
        <f t="shared" si="3"/>
        <v>35137</v>
      </c>
      <c r="E19" s="781">
        <f t="shared" si="3"/>
        <v>20344</v>
      </c>
      <c r="F19" s="781">
        <f t="shared" si="3"/>
        <v>30585</v>
      </c>
      <c r="G19" s="781">
        <f t="shared" si="3"/>
        <v>17443</v>
      </c>
      <c r="H19" s="781">
        <f t="shared" si="3"/>
        <v>27804</v>
      </c>
      <c r="I19" s="781">
        <f t="shared" si="3"/>
        <v>15367</v>
      </c>
      <c r="J19" s="781">
        <f t="shared" si="3"/>
        <v>27500</v>
      </c>
      <c r="K19" s="781">
        <f t="shared" si="3"/>
        <v>14296</v>
      </c>
      <c r="L19" s="781">
        <f t="shared" si="3"/>
        <v>26181</v>
      </c>
      <c r="M19" s="781">
        <f t="shared" si="3"/>
        <v>12710</v>
      </c>
      <c r="N19" s="781">
        <f t="shared" si="3"/>
        <v>187931</v>
      </c>
      <c r="O19" s="781">
        <f t="shared" si="3"/>
        <v>104800</v>
      </c>
      <c r="P19" s="781">
        <f t="shared" si="3"/>
        <v>292731</v>
      </c>
      <c r="Q19" s="455" t="s">
        <v>169</v>
      </c>
    </row>
    <row r="20" spans="1:19" ht="13.5" thickTop="1"/>
    <row r="113" spans="3:15">
      <c r="C113" s="142"/>
      <c r="D113" s="142"/>
      <c r="E113" s="142"/>
      <c r="F113" s="142"/>
      <c r="G113" s="142"/>
      <c r="H113" s="142"/>
      <c r="I113" s="142"/>
      <c r="J113" s="142"/>
      <c r="K113" s="142"/>
      <c r="L113" s="142"/>
      <c r="M113" s="142"/>
      <c r="N113" s="142"/>
      <c r="O113" s="142"/>
    </row>
    <row r="114" spans="3:15">
      <c r="C114" s="142"/>
      <c r="D114" s="142"/>
      <c r="E114" s="142"/>
      <c r="F114" s="142"/>
      <c r="G114" s="142"/>
      <c r="H114" s="142"/>
      <c r="I114" s="142"/>
      <c r="J114" s="142"/>
      <c r="K114" s="142"/>
      <c r="L114" s="142"/>
      <c r="M114" s="142"/>
      <c r="N114" s="142"/>
      <c r="O114" s="142"/>
    </row>
    <row r="115" spans="3:15">
      <c r="C115" s="142"/>
      <c r="D115" s="142"/>
      <c r="E115" s="142"/>
      <c r="F115" s="142"/>
      <c r="G115" s="142"/>
      <c r="H115" s="142"/>
      <c r="I115" s="142"/>
      <c r="J115" s="142"/>
      <c r="K115" s="142"/>
      <c r="L115" s="142"/>
      <c r="M115" s="142"/>
      <c r="N115" s="142"/>
      <c r="O115" s="142"/>
    </row>
    <row r="116" spans="3:15">
      <c r="C116" s="142"/>
      <c r="D116" s="142"/>
      <c r="E116" s="142"/>
      <c r="F116" s="142"/>
      <c r="G116" s="142"/>
      <c r="H116" s="142"/>
      <c r="I116" s="142"/>
      <c r="J116" s="142"/>
      <c r="K116" s="142"/>
      <c r="L116" s="142"/>
      <c r="M116" s="142"/>
      <c r="N116" s="142"/>
      <c r="O116" s="142"/>
    </row>
  </sheetData>
  <mergeCells count="18">
    <mergeCell ref="B5:C5"/>
    <mergeCell ref="D5:E5"/>
    <mergeCell ref="F5:G5"/>
    <mergeCell ref="H5:I5"/>
    <mergeCell ref="J5:K5"/>
    <mergeCell ref="L5:M5"/>
    <mergeCell ref="A1:Q1"/>
    <mergeCell ref="A2:Q2"/>
    <mergeCell ref="P3:Q3"/>
    <mergeCell ref="A4:A7"/>
    <mergeCell ref="B4:C4"/>
    <mergeCell ref="D4:E4"/>
    <mergeCell ref="F4:G4"/>
    <mergeCell ref="H4:I4"/>
    <mergeCell ref="J4:K4"/>
    <mergeCell ref="L4:M4"/>
    <mergeCell ref="N4:P4"/>
    <mergeCell ref="Q4:Q7"/>
  </mergeCells>
  <printOptions horizontalCentered="1"/>
  <pageMargins left="1" right="1" top="1" bottom="1" header="1" footer="1"/>
  <pageSetup paperSize="9" scale="80" firstPageNumber="38" orientation="landscape" useFirstPageNumber="1"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3" tint="0.39997558519241921"/>
  </sheetPr>
  <dimension ref="A1:AG30"/>
  <sheetViews>
    <sheetView rightToLeft="1" view="pageBreakPreview" topLeftCell="J1" zoomScale="80" zoomScaleSheetLayoutView="80" workbookViewId="0">
      <selection activeCell="O4" sqref="O4:R7"/>
    </sheetView>
  </sheetViews>
  <sheetFormatPr defaultRowHeight="15"/>
  <cols>
    <col min="1" max="1" width="3.42578125" style="177" customWidth="1"/>
    <col min="2" max="2" width="10" style="177" customWidth="1"/>
    <col min="3" max="3" width="8.5703125" style="177" customWidth="1"/>
    <col min="4" max="4" width="8.28515625" style="177" customWidth="1"/>
    <col min="5" max="5" width="8.5703125" style="177" customWidth="1"/>
    <col min="6" max="6" width="8" style="177" customWidth="1"/>
    <col min="7" max="7" width="7.42578125" style="177" customWidth="1"/>
    <col min="8" max="8" width="8.85546875" style="177" customWidth="1"/>
    <col min="9" max="9" width="7.7109375" style="177" customWidth="1"/>
    <col min="10" max="10" width="8.85546875" style="177" customWidth="1"/>
    <col min="11" max="11" width="8.28515625" style="177" customWidth="1"/>
    <col min="12" max="12" width="8" style="177" customWidth="1"/>
    <col min="13" max="13" width="8.28515625" style="177" customWidth="1"/>
    <col min="14" max="14" width="9.7109375" style="177" customWidth="1"/>
    <col min="15" max="15" width="8.28515625" style="177" customWidth="1"/>
    <col min="16" max="16" width="10.28515625" style="177" customWidth="1"/>
    <col min="17" max="17" width="16.28515625" style="177" customWidth="1"/>
    <col min="18" max="18" width="5.140625" style="177" customWidth="1"/>
    <col min="19" max="19" width="4" style="177" customWidth="1"/>
    <col min="20" max="20" width="10.5703125" style="177" customWidth="1"/>
    <col min="21" max="28" width="9.85546875" style="177" customWidth="1"/>
    <col min="29" max="31" width="12.42578125" style="177" customWidth="1"/>
    <col min="32" max="32" width="14.5703125" style="177" customWidth="1"/>
    <col min="33" max="33" width="5.28515625" style="177" customWidth="1"/>
    <col min="34" max="16384" width="9.140625" style="177"/>
  </cols>
  <sheetData>
    <row r="1" spans="1:33" ht="27.75" customHeight="1">
      <c r="A1" s="1252" t="s">
        <v>1282</v>
      </c>
      <c r="B1" s="1252"/>
      <c r="C1" s="1252"/>
      <c r="D1" s="1252"/>
      <c r="E1" s="1252"/>
      <c r="F1" s="1252"/>
      <c r="G1" s="1252"/>
      <c r="H1" s="1252"/>
      <c r="I1" s="1252"/>
      <c r="J1" s="1252"/>
      <c r="K1" s="1252"/>
      <c r="L1" s="1252"/>
      <c r="M1" s="1252"/>
      <c r="N1" s="1252"/>
      <c r="O1" s="1252"/>
      <c r="P1" s="1252"/>
      <c r="Q1" s="1252"/>
      <c r="R1" s="1252"/>
    </row>
    <row r="2" spans="1:33" ht="26.25" customHeight="1">
      <c r="A2" s="1256" t="s">
        <v>798</v>
      </c>
      <c r="B2" s="1256"/>
      <c r="C2" s="1256"/>
      <c r="D2" s="1256"/>
      <c r="E2" s="1256"/>
      <c r="F2" s="1256"/>
      <c r="G2" s="1256"/>
      <c r="H2" s="1256"/>
      <c r="I2" s="1256"/>
      <c r="J2" s="1256"/>
      <c r="K2" s="1256"/>
      <c r="L2" s="1256"/>
      <c r="M2" s="1256"/>
      <c r="N2" s="1256"/>
      <c r="O2" s="1256"/>
      <c r="P2" s="1256"/>
      <c r="Q2" s="1256"/>
      <c r="R2" s="1256"/>
    </row>
    <row r="3" spans="1:33" ht="18" customHeight="1" thickBot="1">
      <c r="A3" s="1461" t="s">
        <v>1077</v>
      </c>
      <c r="B3" s="1461"/>
      <c r="C3" s="245"/>
      <c r="D3" s="245"/>
      <c r="E3" s="245"/>
      <c r="F3" s="245"/>
      <c r="G3" s="245"/>
      <c r="H3" s="245"/>
      <c r="I3" s="245"/>
      <c r="J3" s="245"/>
      <c r="K3" s="245"/>
      <c r="L3" s="245"/>
      <c r="M3" s="245"/>
      <c r="N3" s="246"/>
      <c r="O3" s="246"/>
      <c r="Q3" s="1462" t="s">
        <v>1078</v>
      </c>
      <c r="R3" s="1462"/>
      <c r="S3" s="1348" t="s">
        <v>1079</v>
      </c>
      <c r="T3" s="1348"/>
      <c r="U3" s="1348"/>
      <c r="V3" s="240"/>
      <c r="W3" s="220"/>
      <c r="X3" s="220"/>
      <c r="Y3" s="220"/>
      <c r="Z3" s="220"/>
      <c r="AA3" s="220"/>
      <c r="AB3" s="220"/>
      <c r="AC3" s="220"/>
      <c r="AD3" s="220"/>
      <c r="AE3" s="1460" t="s">
        <v>1080</v>
      </c>
      <c r="AF3" s="1460"/>
      <c r="AG3" s="1460"/>
    </row>
    <row r="4" spans="1:33" ht="22.5" customHeight="1" thickTop="1">
      <c r="A4" s="1140" t="s">
        <v>113</v>
      </c>
      <c r="B4" s="1140"/>
      <c r="C4" s="1463" t="s">
        <v>41</v>
      </c>
      <c r="D4" s="1463"/>
      <c r="E4" s="1463" t="s">
        <v>42</v>
      </c>
      <c r="F4" s="1463"/>
      <c r="G4" s="1463" t="s">
        <v>43</v>
      </c>
      <c r="H4" s="1463"/>
      <c r="I4" s="1463" t="s">
        <v>73</v>
      </c>
      <c r="J4" s="1463"/>
      <c r="K4" s="1463" t="s">
        <v>44</v>
      </c>
      <c r="L4" s="1463"/>
      <c r="M4" s="1463" t="s">
        <v>74</v>
      </c>
      <c r="N4" s="1463"/>
      <c r="O4" s="1463" t="s">
        <v>77</v>
      </c>
      <c r="P4" s="1463"/>
      <c r="Q4" s="1164" t="s">
        <v>168</v>
      </c>
      <c r="R4" s="1164"/>
      <c r="S4" s="1140" t="s">
        <v>113</v>
      </c>
      <c r="T4" s="1140"/>
      <c r="U4" s="1463" t="s">
        <v>140</v>
      </c>
      <c r="V4" s="1463"/>
      <c r="W4" s="1463" t="s">
        <v>141</v>
      </c>
      <c r="X4" s="1463"/>
      <c r="Y4" s="1463" t="s">
        <v>142</v>
      </c>
      <c r="Z4" s="1463"/>
      <c r="AA4" s="1463" t="s">
        <v>143</v>
      </c>
      <c r="AB4" s="1463"/>
      <c r="AC4" s="1463" t="s">
        <v>1348</v>
      </c>
      <c r="AD4" s="1463"/>
      <c r="AE4" s="1463"/>
      <c r="AF4" s="1164" t="s">
        <v>168</v>
      </c>
      <c r="AG4" s="1164"/>
    </row>
    <row r="5" spans="1:33" ht="20.25" customHeight="1">
      <c r="A5" s="1141"/>
      <c r="B5" s="1141"/>
      <c r="C5" s="1464" t="s">
        <v>197</v>
      </c>
      <c r="D5" s="1464"/>
      <c r="E5" s="1464" t="s">
        <v>199</v>
      </c>
      <c r="F5" s="1464"/>
      <c r="G5" s="1464" t="s">
        <v>209</v>
      </c>
      <c r="H5" s="1464"/>
      <c r="I5" s="1464" t="s">
        <v>201</v>
      </c>
      <c r="J5" s="1464"/>
      <c r="K5" s="1464" t="s">
        <v>202</v>
      </c>
      <c r="L5" s="1464"/>
      <c r="M5" s="1464" t="s">
        <v>203</v>
      </c>
      <c r="N5" s="1464"/>
      <c r="O5" s="1464" t="s">
        <v>204</v>
      </c>
      <c r="P5" s="1464"/>
      <c r="Q5" s="1165"/>
      <c r="R5" s="1165"/>
      <c r="S5" s="1141"/>
      <c r="T5" s="1141"/>
      <c r="U5" s="1464" t="s">
        <v>205</v>
      </c>
      <c r="V5" s="1464"/>
      <c r="W5" s="1464" t="s">
        <v>220</v>
      </c>
      <c r="X5" s="1464"/>
      <c r="Y5" s="1464" t="s">
        <v>216</v>
      </c>
      <c r="Z5" s="1464"/>
      <c r="AA5" s="1464" t="s">
        <v>223</v>
      </c>
      <c r="AB5" s="1464"/>
      <c r="AC5" s="1464" t="s">
        <v>169</v>
      </c>
      <c r="AD5" s="1464"/>
      <c r="AE5" s="1464"/>
      <c r="AF5" s="1165"/>
      <c r="AG5" s="1165"/>
    </row>
    <row r="6" spans="1:33" ht="16.5" customHeight="1">
      <c r="A6" s="1141"/>
      <c r="B6" s="1141"/>
      <c r="C6" s="809" t="s">
        <v>33</v>
      </c>
      <c r="D6" s="809" t="s">
        <v>34</v>
      </c>
      <c r="E6" s="809" t="s">
        <v>33</v>
      </c>
      <c r="F6" s="809" t="s">
        <v>34</v>
      </c>
      <c r="G6" s="809" t="s">
        <v>33</v>
      </c>
      <c r="H6" s="809" t="s">
        <v>34</v>
      </c>
      <c r="I6" s="809" t="s">
        <v>33</v>
      </c>
      <c r="J6" s="809" t="s">
        <v>34</v>
      </c>
      <c r="K6" s="809" t="s">
        <v>33</v>
      </c>
      <c r="L6" s="809" t="s">
        <v>34</v>
      </c>
      <c r="M6" s="809" t="s">
        <v>33</v>
      </c>
      <c r="N6" s="809" t="s">
        <v>34</v>
      </c>
      <c r="O6" s="809" t="s">
        <v>33</v>
      </c>
      <c r="P6" s="809" t="s">
        <v>34</v>
      </c>
      <c r="Q6" s="1165"/>
      <c r="R6" s="1165"/>
      <c r="S6" s="1141"/>
      <c r="T6" s="1141"/>
      <c r="U6" s="809" t="s">
        <v>33</v>
      </c>
      <c r="V6" s="809" t="s">
        <v>34</v>
      </c>
      <c r="W6" s="809" t="s">
        <v>33</v>
      </c>
      <c r="X6" s="809" t="s">
        <v>34</v>
      </c>
      <c r="Y6" s="809" t="s">
        <v>33</v>
      </c>
      <c r="Z6" s="809" t="s">
        <v>34</v>
      </c>
      <c r="AA6" s="809" t="s">
        <v>33</v>
      </c>
      <c r="AB6" s="809" t="s">
        <v>34</v>
      </c>
      <c r="AC6" s="809" t="s">
        <v>33</v>
      </c>
      <c r="AD6" s="809" t="s">
        <v>34</v>
      </c>
      <c r="AE6" s="809" t="s">
        <v>35</v>
      </c>
      <c r="AF6" s="1165"/>
      <c r="AG6" s="1165"/>
    </row>
    <row r="7" spans="1:33" ht="19.5" customHeight="1" thickBot="1">
      <c r="A7" s="1141"/>
      <c r="B7" s="1141"/>
      <c r="C7" s="804" t="s">
        <v>173</v>
      </c>
      <c r="D7" s="804" t="s">
        <v>172</v>
      </c>
      <c r="E7" s="804" t="s">
        <v>173</v>
      </c>
      <c r="F7" s="804" t="s">
        <v>172</v>
      </c>
      <c r="G7" s="804" t="s">
        <v>173</v>
      </c>
      <c r="H7" s="804" t="s">
        <v>172</v>
      </c>
      <c r="I7" s="804" t="s">
        <v>173</v>
      </c>
      <c r="J7" s="804" t="s">
        <v>172</v>
      </c>
      <c r="K7" s="804" t="s">
        <v>173</v>
      </c>
      <c r="L7" s="804" t="s">
        <v>172</v>
      </c>
      <c r="M7" s="804" t="s">
        <v>173</v>
      </c>
      <c r="N7" s="804" t="s">
        <v>172</v>
      </c>
      <c r="O7" s="804" t="s">
        <v>173</v>
      </c>
      <c r="P7" s="804" t="s">
        <v>172</v>
      </c>
      <c r="Q7" s="1165"/>
      <c r="R7" s="1165"/>
      <c r="S7" s="1141"/>
      <c r="T7" s="1141"/>
      <c r="U7" s="804" t="s">
        <v>173</v>
      </c>
      <c r="V7" s="804" t="s">
        <v>172</v>
      </c>
      <c r="W7" s="804" t="s">
        <v>173</v>
      </c>
      <c r="X7" s="804" t="s">
        <v>172</v>
      </c>
      <c r="Y7" s="804" t="s">
        <v>173</v>
      </c>
      <c r="Z7" s="804" t="s">
        <v>172</v>
      </c>
      <c r="AA7" s="804" t="s">
        <v>173</v>
      </c>
      <c r="AB7" s="804" t="s">
        <v>172</v>
      </c>
      <c r="AC7" s="804" t="s">
        <v>173</v>
      </c>
      <c r="AD7" s="804" t="s">
        <v>172</v>
      </c>
      <c r="AE7" s="804" t="s">
        <v>169</v>
      </c>
      <c r="AF7" s="1165"/>
      <c r="AG7" s="1165"/>
    </row>
    <row r="8" spans="1:33" ht="20.100000000000001" customHeight="1">
      <c r="A8" s="1204" t="s">
        <v>52</v>
      </c>
      <c r="B8" s="1204"/>
      <c r="C8" s="536">
        <v>135</v>
      </c>
      <c r="D8" s="536">
        <v>98</v>
      </c>
      <c r="E8" s="536">
        <v>1297</v>
      </c>
      <c r="F8" s="536">
        <v>876</v>
      </c>
      <c r="G8" s="536">
        <v>1314</v>
      </c>
      <c r="H8" s="536">
        <v>791</v>
      </c>
      <c r="I8" s="536">
        <v>1221</v>
      </c>
      <c r="J8" s="536">
        <v>777</v>
      </c>
      <c r="K8" s="536">
        <v>1134</v>
      </c>
      <c r="L8" s="536">
        <v>675</v>
      </c>
      <c r="M8" s="536">
        <v>1110</v>
      </c>
      <c r="N8" s="536">
        <v>642</v>
      </c>
      <c r="O8" s="536">
        <v>1065</v>
      </c>
      <c r="P8" s="536">
        <v>590</v>
      </c>
      <c r="Q8" s="1199" t="s">
        <v>583</v>
      </c>
      <c r="R8" s="1199"/>
      <c r="S8" s="329" t="s">
        <v>52</v>
      </c>
      <c r="T8" s="329"/>
      <c r="U8" s="536">
        <v>348</v>
      </c>
      <c r="V8" s="536">
        <v>166</v>
      </c>
      <c r="W8" s="536">
        <v>78</v>
      </c>
      <c r="X8" s="536">
        <v>22</v>
      </c>
      <c r="Y8" s="536">
        <v>59</v>
      </c>
      <c r="Z8" s="536">
        <v>14</v>
      </c>
      <c r="AA8" s="536">
        <v>39</v>
      </c>
      <c r="AB8" s="536">
        <v>12</v>
      </c>
      <c r="AC8" s="536">
        <f>SUM(C8,E8,G8,I8,K8,M8,O8,U8,W8,Y8,AA8)</f>
        <v>7800</v>
      </c>
      <c r="AD8" s="536">
        <f>SUM(D8,F8,H8,J8,L8,N8,P8,V8,X8,Z8,AB8)</f>
        <v>4663</v>
      </c>
      <c r="AE8" s="536">
        <f>SUM(AC8:AD8)</f>
        <v>12463</v>
      </c>
      <c r="AF8" s="1199" t="s">
        <v>583</v>
      </c>
      <c r="AG8" s="1199"/>
    </row>
    <row r="9" spans="1:33" ht="20.100000000000001" customHeight="1">
      <c r="A9" s="1466" t="s">
        <v>53</v>
      </c>
      <c r="B9" s="1466"/>
      <c r="C9" s="98">
        <v>43</v>
      </c>
      <c r="D9" s="98">
        <v>31</v>
      </c>
      <c r="E9" s="98">
        <v>642</v>
      </c>
      <c r="F9" s="98">
        <v>382</v>
      </c>
      <c r="G9" s="98">
        <v>497</v>
      </c>
      <c r="H9" s="98">
        <v>241</v>
      </c>
      <c r="I9" s="98">
        <v>528</v>
      </c>
      <c r="J9" s="98">
        <v>311</v>
      </c>
      <c r="K9" s="98">
        <v>529</v>
      </c>
      <c r="L9" s="98">
        <v>317</v>
      </c>
      <c r="M9" s="98">
        <v>528</v>
      </c>
      <c r="N9" s="98">
        <v>304</v>
      </c>
      <c r="O9" s="98">
        <v>486</v>
      </c>
      <c r="P9" s="98">
        <v>241</v>
      </c>
      <c r="Q9" s="1159" t="s">
        <v>284</v>
      </c>
      <c r="R9" s="1159"/>
      <c r="S9" s="1472" t="s">
        <v>53</v>
      </c>
      <c r="T9" s="1472"/>
      <c r="U9" s="98">
        <v>191</v>
      </c>
      <c r="V9" s="98">
        <v>97</v>
      </c>
      <c r="W9" s="98">
        <v>67</v>
      </c>
      <c r="X9" s="98">
        <v>19</v>
      </c>
      <c r="Y9" s="98">
        <v>25</v>
      </c>
      <c r="Z9" s="98">
        <v>7</v>
      </c>
      <c r="AA9" s="98">
        <v>2</v>
      </c>
      <c r="AB9" s="98">
        <v>4</v>
      </c>
      <c r="AC9" s="98">
        <f t="shared" ref="AC9:AC27" si="0">SUM(C9,E9,G9,I9,K9,M9,O9,U9,W9,Y9,AA9)</f>
        <v>3538</v>
      </c>
      <c r="AD9" s="98">
        <f t="shared" ref="AD9:AD27" si="1">SUM(D9,F9,H9,J9,L9,N9,P9,V9,X9,Z9,AB9)</f>
        <v>1954</v>
      </c>
      <c r="AE9" s="98">
        <f t="shared" ref="AE9:AE27" si="2">SUM(AC9:AD9)</f>
        <v>5492</v>
      </c>
      <c r="AF9" s="1159" t="s">
        <v>284</v>
      </c>
      <c r="AG9" s="1159"/>
    </row>
    <row r="10" spans="1:33" ht="20.100000000000001" customHeight="1">
      <c r="A10" s="1466" t="s">
        <v>54</v>
      </c>
      <c r="B10" s="1466"/>
      <c r="C10" s="98">
        <v>103</v>
      </c>
      <c r="D10" s="98">
        <v>79</v>
      </c>
      <c r="E10" s="98">
        <v>867</v>
      </c>
      <c r="F10" s="98">
        <v>665</v>
      </c>
      <c r="G10" s="98">
        <v>761</v>
      </c>
      <c r="H10" s="98">
        <v>532</v>
      </c>
      <c r="I10" s="98">
        <v>847</v>
      </c>
      <c r="J10" s="98">
        <v>583</v>
      </c>
      <c r="K10" s="98">
        <v>835</v>
      </c>
      <c r="L10" s="98">
        <v>525</v>
      </c>
      <c r="M10" s="98">
        <v>735</v>
      </c>
      <c r="N10" s="98">
        <v>484</v>
      </c>
      <c r="O10" s="98">
        <v>678</v>
      </c>
      <c r="P10" s="98">
        <v>438</v>
      </c>
      <c r="Q10" s="1178" t="s">
        <v>175</v>
      </c>
      <c r="R10" s="1178"/>
      <c r="S10" s="1472" t="s">
        <v>54</v>
      </c>
      <c r="T10" s="1472"/>
      <c r="U10" s="98">
        <v>214</v>
      </c>
      <c r="V10" s="98">
        <v>134</v>
      </c>
      <c r="W10" s="98">
        <v>63</v>
      </c>
      <c r="X10" s="98">
        <v>27</v>
      </c>
      <c r="Y10" s="98">
        <v>26</v>
      </c>
      <c r="Z10" s="98">
        <v>11</v>
      </c>
      <c r="AA10" s="98">
        <v>2</v>
      </c>
      <c r="AB10" s="98">
        <v>1</v>
      </c>
      <c r="AC10" s="98">
        <f t="shared" si="0"/>
        <v>5131</v>
      </c>
      <c r="AD10" s="98">
        <f t="shared" si="1"/>
        <v>3479</v>
      </c>
      <c r="AE10" s="98">
        <f t="shared" si="2"/>
        <v>8610</v>
      </c>
      <c r="AF10" s="1178" t="s">
        <v>175</v>
      </c>
      <c r="AG10" s="1178"/>
    </row>
    <row r="11" spans="1:33" ht="20.100000000000001" customHeight="1">
      <c r="A11" s="1466" t="s">
        <v>55</v>
      </c>
      <c r="B11" s="1466"/>
      <c r="C11" s="98">
        <v>81</v>
      </c>
      <c r="D11" s="98">
        <v>44</v>
      </c>
      <c r="E11" s="98">
        <v>689</v>
      </c>
      <c r="F11" s="98">
        <v>409</v>
      </c>
      <c r="G11" s="98">
        <v>710</v>
      </c>
      <c r="H11" s="98">
        <v>392</v>
      </c>
      <c r="I11" s="98">
        <v>750</v>
      </c>
      <c r="J11" s="98">
        <v>347</v>
      </c>
      <c r="K11" s="98">
        <v>617</v>
      </c>
      <c r="L11" s="98">
        <v>337</v>
      </c>
      <c r="M11" s="98">
        <v>646</v>
      </c>
      <c r="N11" s="98">
        <v>351</v>
      </c>
      <c r="O11" s="98">
        <v>660</v>
      </c>
      <c r="P11" s="98">
        <v>323</v>
      </c>
      <c r="Q11" s="1178" t="s">
        <v>676</v>
      </c>
      <c r="R11" s="1178"/>
      <c r="S11" s="1472" t="s">
        <v>55</v>
      </c>
      <c r="T11" s="1472"/>
      <c r="U11" s="98">
        <v>238</v>
      </c>
      <c r="V11" s="98">
        <v>88</v>
      </c>
      <c r="W11" s="98">
        <v>102</v>
      </c>
      <c r="X11" s="98">
        <v>23</v>
      </c>
      <c r="Y11" s="98">
        <v>61</v>
      </c>
      <c r="Z11" s="98">
        <v>8</v>
      </c>
      <c r="AA11" s="98">
        <v>10</v>
      </c>
      <c r="AB11" s="98">
        <v>3</v>
      </c>
      <c r="AC11" s="98">
        <f t="shared" si="0"/>
        <v>4564</v>
      </c>
      <c r="AD11" s="98">
        <f t="shared" si="1"/>
        <v>2325</v>
      </c>
      <c r="AE11" s="98">
        <f t="shared" si="2"/>
        <v>6889</v>
      </c>
      <c r="AF11" s="1178" t="s">
        <v>676</v>
      </c>
      <c r="AG11" s="1178"/>
    </row>
    <row r="12" spans="1:33" ht="20.100000000000001" customHeight="1">
      <c r="A12" s="1470" t="s">
        <v>295</v>
      </c>
      <c r="B12" s="453" t="s">
        <v>270</v>
      </c>
      <c r="C12" s="98">
        <v>138</v>
      </c>
      <c r="D12" s="98">
        <v>111</v>
      </c>
      <c r="E12" s="98">
        <v>1913</v>
      </c>
      <c r="F12" s="98">
        <v>1316</v>
      </c>
      <c r="G12" s="98">
        <v>1760</v>
      </c>
      <c r="H12" s="98">
        <v>1066</v>
      </c>
      <c r="I12" s="98">
        <v>1709</v>
      </c>
      <c r="J12" s="98">
        <v>1094</v>
      </c>
      <c r="K12" s="98">
        <v>1665</v>
      </c>
      <c r="L12" s="98">
        <v>963</v>
      </c>
      <c r="M12" s="98">
        <v>1467</v>
      </c>
      <c r="N12" s="98">
        <v>838</v>
      </c>
      <c r="O12" s="98">
        <v>1281</v>
      </c>
      <c r="P12" s="98">
        <v>701</v>
      </c>
      <c r="Q12" s="456" t="s">
        <v>288</v>
      </c>
      <c r="R12" s="1180" t="s">
        <v>167</v>
      </c>
      <c r="S12" s="1473" t="s">
        <v>295</v>
      </c>
      <c r="T12" s="442" t="s">
        <v>270</v>
      </c>
      <c r="U12" s="98">
        <v>270</v>
      </c>
      <c r="V12" s="98">
        <v>119</v>
      </c>
      <c r="W12" s="98">
        <v>49</v>
      </c>
      <c r="X12" s="98">
        <v>28</v>
      </c>
      <c r="Y12" s="98">
        <v>17</v>
      </c>
      <c r="Z12" s="98">
        <v>5</v>
      </c>
      <c r="AA12" s="98">
        <v>5</v>
      </c>
      <c r="AB12" s="98">
        <v>2</v>
      </c>
      <c r="AC12" s="98">
        <f t="shared" si="0"/>
        <v>10274</v>
      </c>
      <c r="AD12" s="98">
        <f t="shared" si="1"/>
        <v>6243</v>
      </c>
      <c r="AE12" s="98">
        <f t="shared" si="2"/>
        <v>16517</v>
      </c>
      <c r="AF12" s="456" t="s">
        <v>288</v>
      </c>
      <c r="AG12" s="1220" t="s">
        <v>167</v>
      </c>
    </row>
    <row r="13" spans="1:33" ht="20.100000000000001" customHeight="1">
      <c r="A13" s="1470"/>
      <c r="B13" s="453" t="s">
        <v>271</v>
      </c>
      <c r="C13" s="98">
        <v>560</v>
      </c>
      <c r="D13" s="98">
        <v>365</v>
      </c>
      <c r="E13" s="98">
        <v>4086</v>
      </c>
      <c r="F13" s="98">
        <v>2625</v>
      </c>
      <c r="G13" s="98">
        <v>4071</v>
      </c>
      <c r="H13" s="98">
        <v>2536</v>
      </c>
      <c r="I13" s="98">
        <v>3718</v>
      </c>
      <c r="J13" s="98">
        <v>2264</v>
      </c>
      <c r="K13" s="98">
        <v>3584</v>
      </c>
      <c r="L13" s="98">
        <v>2147</v>
      </c>
      <c r="M13" s="98">
        <v>3387</v>
      </c>
      <c r="N13" s="98">
        <v>2074</v>
      </c>
      <c r="O13" s="98">
        <v>3440</v>
      </c>
      <c r="P13" s="98">
        <v>1835</v>
      </c>
      <c r="Q13" s="456" t="s">
        <v>289</v>
      </c>
      <c r="R13" s="1180"/>
      <c r="S13" s="1473"/>
      <c r="T13" s="442" t="s">
        <v>271</v>
      </c>
      <c r="U13" s="98">
        <v>759</v>
      </c>
      <c r="V13" s="98">
        <v>370</v>
      </c>
      <c r="W13" s="98">
        <v>329</v>
      </c>
      <c r="X13" s="98">
        <v>68</v>
      </c>
      <c r="Y13" s="98">
        <v>168</v>
      </c>
      <c r="Z13" s="98">
        <v>36</v>
      </c>
      <c r="AA13" s="98">
        <v>49</v>
      </c>
      <c r="AB13" s="98">
        <v>8</v>
      </c>
      <c r="AC13" s="98">
        <f t="shared" si="0"/>
        <v>24151</v>
      </c>
      <c r="AD13" s="98">
        <f t="shared" si="1"/>
        <v>14328</v>
      </c>
      <c r="AE13" s="98">
        <f t="shared" si="2"/>
        <v>38479</v>
      </c>
      <c r="AF13" s="456" t="s">
        <v>289</v>
      </c>
      <c r="AG13" s="1220"/>
    </row>
    <row r="14" spans="1:33" ht="20.100000000000001" customHeight="1">
      <c r="A14" s="1470"/>
      <c r="B14" s="453" t="s">
        <v>272</v>
      </c>
      <c r="C14" s="98">
        <v>39</v>
      </c>
      <c r="D14" s="98">
        <v>16</v>
      </c>
      <c r="E14" s="98">
        <v>338</v>
      </c>
      <c r="F14" s="98">
        <v>178</v>
      </c>
      <c r="G14" s="98">
        <v>282</v>
      </c>
      <c r="H14" s="98">
        <v>143</v>
      </c>
      <c r="I14" s="98">
        <v>324</v>
      </c>
      <c r="J14" s="98">
        <v>117</v>
      </c>
      <c r="K14" s="98">
        <v>277</v>
      </c>
      <c r="L14" s="98">
        <v>135</v>
      </c>
      <c r="M14" s="98">
        <v>263</v>
      </c>
      <c r="N14" s="98">
        <v>107</v>
      </c>
      <c r="O14" s="98">
        <v>198</v>
      </c>
      <c r="P14" s="98">
        <v>110</v>
      </c>
      <c r="Q14" s="456" t="s">
        <v>290</v>
      </c>
      <c r="R14" s="1180"/>
      <c r="S14" s="1473"/>
      <c r="T14" s="442" t="s">
        <v>272</v>
      </c>
      <c r="U14" s="98">
        <v>99</v>
      </c>
      <c r="V14" s="98">
        <v>29</v>
      </c>
      <c r="W14" s="98">
        <v>64</v>
      </c>
      <c r="X14" s="98">
        <v>16</v>
      </c>
      <c r="Y14" s="98">
        <v>19</v>
      </c>
      <c r="Z14" s="98">
        <v>1</v>
      </c>
      <c r="AA14" s="98">
        <v>2</v>
      </c>
      <c r="AB14" s="98">
        <v>2</v>
      </c>
      <c r="AC14" s="98">
        <f t="shared" si="0"/>
        <v>1905</v>
      </c>
      <c r="AD14" s="98">
        <f t="shared" si="1"/>
        <v>854</v>
      </c>
      <c r="AE14" s="98">
        <f t="shared" si="2"/>
        <v>2759</v>
      </c>
      <c r="AF14" s="456" t="s">
        <v>290</v>
      </c>
      <c r="AG14" s="1220"/>
    </row>
    <row r="15" spans="1:33" ht="20.100000000000001" customHeight="1">
      <c r="A15" s="1470"/>
      <c r="B15" s="453" t="s">
        <v>267</v>
      </c>
      <c r="C15" s="98">
        <v>84</v>
      </c>
      <c r="D15" s="98">
        <v>90</v>
      </c>
      <c r="E15" s="98">
        <v>1057</v>
      </c>
      <c r="F15" s="98">
        <v>865</v>
      </c>
      <c r="G15" s="98">
        <v>966</v>
      </c>
      <c r="H15" s="98">
        <v>801</v>
      </c>
      <c r="I15" s="98">
        <v>1014</v>
      </c>
      <c r="J15" s="98">
        <v>850</v>
      </c>
      <c r="K15" s="98">
        <v>1014</v>
      </c>
      <c r="L15" s="98">
        <v>817</v>
      </c>
      <c r="M15" s="98">
        <v>954</v>
      </c>
      <c r="N15" s="98">
        <v>758</v>
      </c>
      <c r="O15" s="98">
        <v>858</v>
      </c>
      <c r="P15" s="98">
        <v>548</v>
      </c>
      <c r="Q15" s="456" t="s">
        <v>291</v>
      </c>
      <c r="R15" s="1180"/>
      <c r="S15" s="1473"/>
      <c r="T15" s="442" t="s">
        <v>267</v>
      </c>
      <c r="U15" s="98">
        <v>224</v>
      </c>
      <c r="V15" s="98">
        <v>121</v>
      </c>
      <c r="W15" s="98">
        <v>93</v>
      </c>
      <c r="X15" s="98">
        <v>49</v>
      </c>
      <c r="Y15" s="98">
        <v>10</v>
      </c>
      <c r="Z15" s="98">
        <v>1</v>
      </c>
      <c r="AA15" s="98">
        <v>5</v>
      </c>
      <c r="AB15" s="98">
        <v>1</v>
      </c>
      <c r="AC15" s="98">
        <f t="shared" si="0"/>
        <v>6279</v>
      </c>
      <c r="AD15" s="98">
        <f t="shared" si="1"/>
        <v>4901</v>
      </c>
      <c r="AE15" s="98">
        <f t="shared" si="2"/>
        <v>11180</v>
      </c>
      <c r="AF15" s="456" t="s">
        <v>291</v>
      </c>
      <c r="AG15" s="1220"/>
    </row>
    <row r="16" spans="1:33" ht="20.100000000000001" customHeight="1">
      <c r="A16" s="1470"/>
      <c r="B16" s="453" t="s">
        <v>268</v>
      </c>
      <c r="C16" s="98">
        <v>158</v>
      </c>
      <c r="D16" s="98">
        <v>109</v>
      </c>
      <c r="E16" s="98">
        <v>1835</v>
      </c>
      <c r="F16" s="98">
        <v>1321</v>
      </c>
      <c r="G16" s="98">
        <v>1692</v>
      </c>
      <c r="H16" s="98">
        <v>1161</v>
      </c>
      <c r="I16" s="98">
        <v>1699</v>
      </c>
      <c r="J16" s="98">
        <v>1107</v>
      </c>
      <c r="K16" s="98">
        <v>1449</v>
      </c>
      <c r="L16" s="98">
        <v>977</v>
      </c>
      <c r="M16" s="98">
        <v>1408</v>
      </c>
      <c r="N16" s="98">
        <v>864</v>
      </c>
      <c r="O16" s="98">
        <v>1231</v>
      </c>
      <c r="P16" s="98">
        <v>776</v>
      </c>
      <c r="Q16" s="456" t="s">
        <v>292</v>
      </c>
      <c r="R16" s="1180"/>
      <c r="S16" s="1473"/>
      <c r="T16" s="442" t="s">
        <v>268</v>
      </c>
      <c r="U16" s="98">
        <v>325</v>
      </c>
      <c r="V16" s="98">
        <v>157</v>
      </c>
      <c r="W16" s="98">
        <v>95</v>
      </c>
      <c r="X16" s="98">
        <v>23</v>
      </c>
      <c r="Y16" s="98">
        <v>32</v>
      </c>
      <c r="Z16" s="98">
        <v>16</v>
      </c>
      <c r="AA16" s="98">
        <v>8</v>
      </c>
      <c r="AB16" s="98">
        <v>4</v>
      </c>
      <c r="AC16" s="98">
        <f t="shared" si="0"/>
        <v>9932</v>
      </c>
      <c r="AD16" s="98">
        <f t="shared" si="1"/>
        <v>6515</v>
      </c>
      <c r="AE16" s="98">
        <f t="shared" si="2"/>
        <v>16447</v>
      </c>
      <c r="AF16" s="456" t="s">
        <v>292</v>
      </c>
      <c r="AG16" s="1220"/>
    </row>
    <row r="17" spans="1:33" ht="20.100000000000001" customHeight="1">
      <c r="A17" s="1471"/>
      <c r="B17" s="453" t="s">
        <v>269</v>
      </c>
      <c r="C17" s="98">
        <v>94</v>
      </c>
      <c r="D17" s="98">
        <v>73</v>
      </c>
      <c r="E17" s="98">
        <v>1117</v>
      </c>
      <c r="F17" s="98">
        <v>808</v>
      </c>
      <c r="G17" s="98">
        <v>904</v>
      </c>
      <c r="H17" s="98">
        <v>558</v>
      </c>
      <c r="I17" s="98">
        <v>1040</v>
      </c>
      <c r="J17" s="98">
        <v>667</v>
      </c>
      <c r="K17" s="98">
        <v>889</v>
      </c>
      <c r="L17" s="98">
        <v>623</v>
      </c>
      <c r="M17" s="98">
        <v>879</v>
      </c>
      <c r="N17" s="98">
        <v>543</v>
      </c>
      <c r="O17" s="98">
        <v>779</v>
      </c>
      <c r="P17" s="98">
        <v>515</v>
      </c>
      <c r="Q17" s="456" t="s">
        <v>293</v>
      </c>
      <c r="R17" s="1180"/>
      <c r="S17" s="1473"/>
      <c r="T17" s="442" t="s">
        <v>269</v>
      </c>
      <c r="U17" s="98">
        <v>291</v>
      </c>
      <c r="V17" s="98">
        <v>138</v>
      </c>
      <c r="W17" s="98">
        <v>76</v>
      </c>
      <c r="X17" s="98">
        <v>28</v>
      </c>
      <c r="Y17" s="98">
        <v>29</v>
      </c>
      <c r="Z17" s="98">
        <v>10</v>
      </c>
      <c r="AA17" s="98">
        <v>9</v>
      </c>
      <c r="AB17" s="98">
        <v>2</v>
      </c>
      <c r="AC17" s="98">
        <f t="shared" si="0"/>
        <v>6107</v>
      </c>
      <c r="AD17" s="98">
        <f t="shared" si="1"/>
        <v>3965</v>
      </c>
      <c r="AE17" s="98">
        <f t="shared" si="2"/>
        <v>10072</v>
      </c>
      <c r="AF17" s="456" t="s">
        <v>293</v>
      </c>
      <c r="AG17" s="1220"/>
    </row>
    <row r="18" spans="1:33" ht="20.100000000000001" customHeight="1">
      <c r="A18" s="247" t="s">
        <v>63</v>
      </c>
      <c r="B18" s="438"/>
      <c r="C18" s="793">
        <v>99</v>
      </c>
      <c r="D18" s="809">
        <v>71</v>
      </c>
      <c r="E18" s="809">
        <v>969</v>
      </c>
      <c r="F18" s="809">
        <v>622</v>
      </c>
      <c r="G18" s="809">
        <v>567</v>
      </c>
      <c r="H18" s="809">
        <v>318</v>
      </c>
      <c r="I18" s="809">
        <v>643</v>
      </c>
      <c r="J18" s="809">
        <v>325</v>
      </c>
      <c r="K18" s="809">
        <v>486</v>
      </c>
      <c r="L18" s="809">
        <v>295</v>
      </c>
      <c r="M18" s="809">
        <v>680</v>
      </c>
      <c r="N18" s="809">
        <v>212</v>
      </c>
      <c r="O18" s="809">
        <v>811</v>
      </c>
      <c r="P18" s="809">
        <v>178</v>
      </c>
      <c r="Q18" s="1225" t="s">
        <v>281</v>
      </c>
      <c r="R18" s="1465"/>
      <c r="S18" s="445" t="s">
        <v>63</v>
      </c>
      <c r="T18" s="437"/>
      <c r="U18" s="96">
        <v>192</v>
      </c>
      <c r="V18" s="97">
        <v>52</v>
      </c>
      <c r="W18" s="97">
        <v>74</v>
      </c>
      <c r="X18" s="97">
        <v>17</v>
      </c>
      <c r="Y18" s="97">
        <v>37</v>
      </c>
      <c r="Z18" s="97">
        <v>4</v>
      </c>
      <c r="AA18" s="97">
        <v>19</v>
      </c>
      <c r="AB18" s="97">
        <v>2</v>
      </c>
      <c r="AC18" s="98">
        <f t="shared" si="0"/>
        <v>4577</v>
      </c>
      <c r="AD18" s="98">
        <f t="shared" si="1"/>
        <v>2096</v>
      </c>
      <c r="AE18" s="98">
        <f t="shared" si="2"/>
        <v>6673</v>
      </c>
      <c r="AF18" s="1178" t="s">
        <v>281</v>
      </c>
      <c r="AG18" s="1178"/>
    </row>
    <row r="19" spans="1:33" ht="20.100000000000001" customHeight="1">
      <c r="A19" s="1466" t="s">
        <v>64</v>
      </c>
      <c r="B19" s="1466"/>
      <c r="C19" s="98">
        <v>302</v>
      </c>
      <c r="D19" s="98">
        <v>175</v>
      </c>
      <c r="E19" s="98">
        <v>1574</v>
      </c>
      <c r="F19" s="98">
        <v>947</v>
      </c>
      <c r="G19" s="98">
        <v>1283</v>
      </c>
      <c r="H19" s="98">
        <v>768</v>
      </c>
      <c r="I19" s="98">
        <v>1641</v>
      </c>
      <c r="J19" s="98">
        <v>893</v>
      </c>
      <c r="K19" s="98">
        <v>1652</v>
      </c>
      <c r="L19" s="98">
        <v>839</v>
      </c>
      <c r="M19" s="98">
        <v>1485</v>
      </c>
      <c r="N19" s="98">
        <v>701</v>
      </c>
      <c r="O19" s="98">
        <v>1508</v>
      </c>
      <c r="P19" s="98">
        <v>670</v>
      </c>
      <c r="Q19" s="1178" t="s">
        <v>177</v>
      </c>
      <c r="R19" s="1178"/>
      <c r="S19" s="1472" t="s">
        <v>64</v>
      </c>
      <c r="T19" s="1472"/>
      <c r="U19" s="98">
        <v>557</v>
      </c>
      <c r="V19" s="98">
        <v>200</v>
      </c>
      <c r="W19" s="98">
        <v>158</v>
      </c>
      <c r="X19" s="98">
        <v>38</v>
      </c>
      <c r="Y19" s="98">
        <v>90</v>
      </c>
      <c r="Z19" s="98">
        <v>18</v>
      </c>
      <c r="AA19" s="98">
        <v>39</v>
      </c>
      <c r="AB19" s="98">
        <v>3</v>
      </c>
      <c r="AC19" s="98">
        <f t="shared" si="0"/>
        <v>10289</v>
      </c>
      <c r="AD19" s="98">
        <f t="shared" si="1"/>
        <v>5252</v>
      </c>
      <c r="AE19" s="98">
        <f t="shared" si="2"/>
        <v>15541</v>
      </c>
      <c r="AF19" s="1178" t="s">
        <v>177</v>
      </c>
      <c r="AG19" s="1178"/>
    </row>
    <row r="20" spans="1:33" ht="20.100000000000001" customHeight="1">
      <c r="A20" s="1466" t="s">
        <v>111</v>
      </c>
      <c r="B20" s="1466"/>
      <c r="C20" s="98">
        <v>205</v>
      </c>
      <c r="D20" s="98">
        <v>125</v>
      </c>
      <c r="E20" s="98">
        <v>2151</v>
      </c>
      <c r="F20" s="98">
        <v>1300</v>
      </c>
      <c r="G20" s="98">
        <v>1964</v>
      </c>
      <c r="H20" s="98">
        <v>1058</v>
      </c>
      <c r="I20" s="98">
        <v>1896</v>
      </c>
      <c r="J20" s="98">
        <v>1265</v>
      </c>
      <c r="K20" s="98">
        <v>1855</v>
      </c>
      <c r="L20" s="98">
        <v>1005</v>
      </c>
      <c r="M20" s="98">
        <v>1565</v>
      </c>
      <c r="N20" s="98">
        <v>899</v>
      </c>
      <c r="O20" s="98">
        <v>1398</v>
      </c>
      <c r="P20" s="98">
        <v>738</v>
      </c>
      <c r="Q20" s="1178" t="s">
        <v>178</v>
      </c>
      <c r="R20" s="1178"/>
      <c r="S20" s="1466" t="s">
        <v>111</v>
      </c>
      <c r="T20" s="1466"/>
      <c r="U20" s="98">
        <v>334</v>
      </c>
      <c r="V20" s="98">
        <v>207</v>
      </c>
      <c r="W20" s="98">
        <v>155</v>
      </c>
      <c r="X20" s="98">
        <v>51</v>
      </c>
      <c r="Y20" s="98">
        <v>66</v>
      </c>
      <c r="Z20" s="98">
        <v>22</v>
      </c>
      <c r="AA20" s="98">
        <v>17</v>
      </c>
      <c r="AB20" s="98">
        <v>7</v>
      </c>
      <c r="AC20" s="98">
        <f t="shared" si="0"/>
        <v>11606</v>
      </c>
      <c r="AD20" s="98">
        <f t="shared" si="1"/>
        <v>6677</v>
      </c>
      <c r="AE20" s="98">
        <f t="shared" si="2"/>
        <v>18283</v>
      </c>
      <c r="AF20" s="1178" t="s">
        <v>178</v>
      </c>
      <c r="AG20" s="1178"/>
    </row>
    <row r="21" spans="1:33" ht="20.100000000000001" customHeight="1">
      <c r="A21" s="1466" t="s">
        <v>112</v>
      </c>
      <c r="B21" s="1466"/>
      <c r="C21" s="98">
        <v>214</v>
      </c>
      <c r="D21" s="98">
        <v>140</v>
      </c>
      <c r="E21" s="98">
        <v>3319</v>
      </c>
      <c r="F21" s="98">
        <v>1647</v>
      </c>
      <c r="G21" s="98">
        <v>2647</v>
      </c>
      <c r="H21" s="98">
        <v>1602</v>
      </c>
      <c r="I21" s="98">
        <v>3171</v>
      </c>
      <c r="J21" s="98">
        <v>1632</v>
      </c>
      <c r="K21" s="98">
        <v>2913</v>
      </c>
      <c r="L21" s="98">
        <v>1346</v>
      </c>
      <c r="M21" s="98">
        <v>2741</v>
      </c>
      <c r="N21" s="98">
        <v>1250</v>
      </c>
      <c r="O21" s="98">
        <v>2663</v>
      </c>
      <c r="P21" s="98">
        <v>1119</v>
      </c>
      <c r="Q21" s="1178" t="s">
        <v>285</v>
      </c>
      <c r="R21" s="1178"/>
      <c r="S21" s="1466" t="s">
        <v>112</v>
      </c>
      <c r="T21" s="1466"/>
      <c r="U21" s="98">
        <v>1304</v>
      </c>
      <c r="V21" s="98">
        <v>607</v>
      </c>
      <c r="W21" s="98">
        <v>389</v>
      </c>
      <c r="X21" s="98">
        <v>116</v>
      </c>
      <c r="Y21" s="98">
        <v>208</v>
      </c>
      <c r="Z21" s="98">
        <v>36</v>
      </c>
      <c r="AA21" s="98">
        <v>62</v>
      </c>
      <c r="AB21" s="98">
        <v>13</v>
      </c>
      <c r="AC21" s="98">
        <f t="shared" si="0"/>
        <v>19631</v>
      </c>
      <c r="AD21" s="98">
        <f t="shared" si="1"/>
        <v>9508</v>
      </c>
      <c r="AE21" s="98">
        <f t="shared" si="2"/>
        <v>29139</v>
      </c>
      <c r="AF21" s="1178" t="s">
        <v>285</v>
      </c>
      <c r="AG21" s="1178"/>
    </row>
    <row r="22" spans="1:33" ht="20.100000000000001" customHeight="1">
      <c r="A22" s="1466" t="s">
        <v>133</v>
      </c>
      <c r="B22" s="1466"/>
      <c r="C22" s="98">
        <v>62</v>
      </c>
      <c r="D22" s="98">
        <v>28</v>
      </c>
      <c r="E22" s="98">
        <v>951</v>
      </c>
      <c r="F22" s="98">
        <v>457</v>
      </c>
      <c r="G22" s="98">
        <v>753</v>
      </c>
      <c r="H22" s="98">
        <v>421</v>
      </c>
      <c r="I22" s="98">
        <v>711</v>
      </c>
      <c r="J22" s="98">
        <v>397</v>
      </c>
      <c r="K22" s="98">
        <v>764</v>
      </c>
      <c r="L22" s="98">
        <v>324</v>
      </c>
      <c r="M22" s="98">
        <v>647</v>
      </c>
      <c r="N22" s="98">
        <v>299</v>
      </c>
      <c r="O22" s="98">
        <v>652</v>
      </c>
      <c r="P22" s="98">
        <v>250</v>
      </c>
      <c r="Q22" s="1178" t="s">
        <v>853</v>
      </c>
      <c r="R22" s="1178"/>
      <c r="S22" s="1472" t="s">
        <v>133</v>
      </c>
      <c r="T22" s="1472"/>
      <c r="U22" s="98">
        <v>234</v>
      </c>
      <c r="V22" s="98">
        <v>93</v>
      </c>
      <c r="W22" s="98">
        <v>47</v>
      </c>
      <c r="X22" s="98">
        <v>20</v>
      </c>
      <c r="Y22" s="98">
        <v>35</v>
      </c>
      <c r="Z22" s="98">
        <v>10</v>
      </c>
      <c r="AA22" s="98">
        <v>7</v>
      </c>
      <c r="AB22" s="98">
        <v>2</v>
      </c>
      <c r="AC22" s="98">
        <f t="shared" si="0"/>
        <v>4863</v>
      </c>
      <c r="AD22" s="98">
        <f t="shared" si="1"/>
        <v>2301</v>
      </c>
      <c r="AE22" s="98">
        <f t="shared" si="2"/>
        <v>7164</v>
      </c>
      <c r="AF22" s="1178" t="s">
        <v>853</v>
      </c>
      <c r="AG22" s="1178"/>
    </row>
    <row r="23" spans="1:33" ht="20.100000000000001" customHeight="1">
      <c r="A23" s="1466" t="s">
        <v>68</v>
      </c>
      <c r="B23" s="1466"/>
      <c r="C23" s="98">
        <v>59</v>
      </c>
      <c r="D23" s="98">
        <v>41</v>
      </c>
      <c r="E23" s="98">
        <v>730</v>
      </c>
      <c r="F23" s="98">
        <v>359</v>
      </c>
      <c r="G23" s="98">
        <v>763</v>
      </c>
      <c r="H23" s="98">
        <v>339</v>
      </c>
      <c r="I23" s="98">
        <v>672</v>
      </c>
      <c r="J23" s="98">
        <v>338</v>
      </c>
      <c r="K23" s="98">
        <v>652</v>
      </c>
      <c r="L23" s="98">
        <v>293</v>
      </c>
      <c r="M23" s="98">
        <v>639</v>
      </c>
      <c r="N23" s="98">
        <v>296</v>
      </c>
      <c r="O23" s="98">
        <v>629</v>
      </c>
      <c r="P23" s="98">
        <v>265</v>
      </c>
      <c r="Q23" s="1178" t="s">
        <v>287</v>
      </c>
      <c r="R23" s="1178"/>
      <c r="S23" s="1472" t="s">
        <v>68</v>
      </c>
      <c r="T23" s="1472"/>
      <c r="U23" s="98">
        <v>199</v>
      </c>
      <c r="V23" s="98">
        <v>96</v>
      </c>
      <c r="W23" s="98">
        <v>67</v>
      </c>
      <c r="X23" s="98">
        <v>21</v>
      </c>
      <c r="Y23" s="98">
        <v>97</v>
      </c>
      <c r="Z23" s="98">
        <v>5</v>
      </c>
      <c r="AA23" s="98">
        <v>4</v>
      </c>
      <c r="AB23" s="98">
        <v>1</v>
      </c>
      <c r="AC23" s="98">
        <f t="shared" si="0"/>
        <v>4511</v>
      </c>
      <c r="AD23" s="98">
        <f t="shared" si="1"/>
        <v>2054</v>
      </c>
      <c r="AE23" s="98">
        <f t="shared" si="2"/>
        <v>6565</v>
      </c>
      <c r="AF23" s="1178" t="s">
        <v>287</v>
      </c>
      <c r="AG23" s="1178"/>
    </row>
    <row r="24" spans="1:33" ht="20.100000000000001" customHeight="1">
      <c r="A24" s="1466" t="s">
        <v>69</v>
      </c>
      <c r="B24" s="1466"/>
      <c r="C24" s="98">
        <v>42</v>
      </c>
      <c r="D24" s="98">
        <v>27</v>
      </c>
      <c r="E24" s="98">
        <v>679</v>
      </c>
      <c r="F24" s="98">
        <v>303</v>
      </c>
      <c r="G24" s="98">
        <v>525</v>
      </c>
      <c r="H24" s="98">
        <v>211</v>
      </c>
      <c r="I24" s="98">
        <v>516</v>
      </c>
      <c r="J24" s="98">
        <v>239</v>
      </c>
      <c r="K24" s="98">
        <v>326</v>
      </c>
      <c r="L24" s="98">
        <v>149</v>
      </c>
      <c r="M24" s="98">
        <v>331</v>
      </c>
      <c r="N24" s="98">
        <v>151</v>
      </c>
      <c r="O24" s="98">
        <v>376</v>
      </c>
      <c r="P24" s="98">
        <v>178</v>
      </c>
      <c r="Q24" s="1178" t="s">
        <v>182</v>
      </c>
      <c r="R24" s="1178"/>
      <c r="S24" s="1472" t="s">
        <v>69</v>
      </c>
      <c r="T24" s="1472"/>
      <c r="U24" s="98">
        <v>159</v>
      </c>
      <c r="V24" s="98">
        <v>92</v>
      </c>
      <c r="W24" s="98">
        <v>66</v>
      </c>
      <c r="X24" s="98">
        <v>24</v>
      </c>
      <c r="Y24" s="98">
        <v>36</v>
      </c>
      <c r="Z24" s="98">
        <v>4</v>
      </c>
      <c r="AA24" s="98">
        <v>5</v>
      </c>
      <c r="AB24" s="98">
        <v>2</v>
      </c>
      <c r="AC24" s="98">
        <f t="shared" si="0"/>
        <v>3061</v>
      </c>
      <c r="AD24" s="98">
        <f t="shared" si="1"/>
        <v>1380</v>
      </c>
      <c r="AE24" s="98">
        <f t="shared" si="2"/>
        <v>4441</v>
      </c>
      <c r="AF24" s="1178" t="s">
        <v>182</v>
      </c>
      <c r="AG24" s="1178"/>
    </row>
    <row r="25" spans="1:33" ht="20.100000000000001" customHeight="1">
      <c r="A25" s="1466" t="s">
        <v>70</v>
      </c>
      <c r="B25" s="1466"/>
      <c r="C25" s="98">
        <v>218</v>
      </c>
      <c r="D25" s="98">
        <v>148</v>
      </c>
      <c r="E25" s="98">
        <v>2073</v>
      </c>
      <c r="F25" s="98">
        <v>1173</v>
      </c>
      <c r="G25" s="98">
        <v>423</v>
      </c>
      <c r="H25" s="98">
        <v>233</v>
      </c>
      <c r="I25" s="98">
        <v>3520</v>
      </c>
      <c r="J25" s="98">
        <v>1908</v>
      </c>
      <c r="K25" s="98">
        <v>1838</v>
      </c>
      <c r="L25" s="98">
        <v>838</v>
      </c>
      <c r="M25" s="98">
        <v>1372</v>
      </c>
      <c r="N25" s="98">
        <v>707</v>
      </c>
      <c r="O25" s="98">
        <v>1387</v>
      </c>
      <c r="P25" s="98">
        <v>638</v>
      </c>
      <c r="Q25" s="1178" t="s">
        <v>183</v>
      </c>
      <c r="R25" s="1178"/>
      <c r="S25" s="1472" t="s">
        <v>70</v>
      </c>
      <c r="T25" s="1472"/>
      <c r="U25" s="98">
        <v>558</v>
      </c>
      <c r="V25" s="98">
        <v>222</v>
      </c>
      <c r="W25" s="98">
        <v>221</v>
      </c>
      <c r="X25" s="98">
        <v>65</v>
      </c>
      <c r="Y25" s="98">
        <v>107</v>
      </c>
      <c r="Z25" s="98">
        <v>23</v>
      </c>
      <c r="AA25" s="98">
        <v>50</v>
      </c>
      <c r="AB25" s="98">
        <v>20</v>
      </c>
      <c r="AC25" s="98">
        <f t="shared" si="0"/>
        <v>11767</v>
      </c>
      <c r="AD25" s="98">
        <f t="shared" si="1"/>
        <v>5975</v>
      </c>
      <c r="AE25" s="98">
        <f t="shared" si="2"/>
        <v>17742</v>
      </c>
      <c r="AF25" s="1178" t="s">
        <v>183</v>
      </c>
      <c r="AG25" s="1178"/>
    </row>
    <row r="26" spans="1:33" ht="20.100000000000001" customHeight="1">
      <c r="A26" s="1466" t="s">
        <v>71</v>
      </c>
      <c r="B26" s="1466"/>
      <c r="C26" s="98">
        <v>33</v>
      </c>
      <c r="D26" s="98">
        <v>15</v>
      </c>
      <c r="E26" s="98">
        <v>317</v>
      </c>
      <c r="F26" s="98">
        <v>134</v>
      </c>
      <c r="G26" s="98">
        <v>220</v>
      </c>
      <c r="H26" s="98">
        <v>79</v>
      </c>
      <c r="I26" s="98">
        <v>207</v>
      </c>
      <c r="J26" s="98">
        <v>79</v>
      </c>
      <c r="K26" s="98">
        <v>170</v>
      </c>
      <c r="L26" s="98">
        <v>61</v>
      </c>
      <c r="M26" s="98">
        <v>147</v>
      </c>
      <c r="N26" s="98">
        <v>55</v>
      </c>
      <c r="O26" s="98">
        <v>130</v>
      </c>
      <c r="P26" s="98">
        <v>42</v>
      </c>
      <c r="Q26" s="1178" t="s">
        <v>671</v>
      </c>
      <c r="R26" s="1178"/>
      <c r="S26" s="1472" t="s">
        <v>71</v>
      </c>
      <c r="T26" s="1472"/>
      <c r="U26" s="98">
        <v>52</v>
      </c>
      <c r="V26" s="98">
        <v>25</v>
      </c>
      <c r="W26" s="98">
        <v>17</v>
      </c>
      <c r="X26" s="98">
        <v>9</v>
      </c>
      <c r="Y26" s="98">
        <v>6</v>
      </c>
      <c r="Z26" s="98">
        <v>0</v>
      </c>
      <c r="AA26" s="98">
        <v>0</v>
      </c>
      <c r="AB26" s="98">
        <v>0</v>
      </c>
      <c r="AC26" s="98">
        <f t="shared" si="0"/>
        <v>1299</v>
      </c>
      <c r="AD26" s="98">
        <f t="shared" si="1"/>
        <v>499</v>
      </c>
      <c r="AE26" s="98">
        <f t="shared" si="2"/>
        <v>1798</v>
      </c>
      <c r="AF26" s="1178" t="s">
        <v>671</v>
      </c>
      <c r="AG26" s="1178"/>
    </row>
    <row r="27" spans="1:33" ht="20.100000000000001" customHeight="1" thickBot="1">
      <c r="A27" s="1467" t="s">
        <v>72</v>
      </c>
      <c r="B27" s="1467"/>
      <c r="C27" s="810">
        <v>771</v>
      </c>
      <c r="D27" s="810">
        <v>477</v>
      </c>
      <c r="E27" s="810">
        <v>6405</v>
      </c>
      <c r="F27" s="810">
        <v>3708</v>
      </c>
      <c r="G27" s="810">
        <v>5386</v>
      </c>
      <c r="H27" s="810">
        <v>3068</v>
      </c>
      <c r="I27" s="810">
        <v>5717</v>
      </c>
      <c r="J27" s="810">
        <v>3236</v>
      </c>
      <c r="K27" s="810">
        <v>5280</v>
      </c>
      <c r="L27" s="810">
        <v>2893</v>
      </c>
      <c r="M27" s="810">
        <v>5340</v>
      </c>
      <c r="N27" s="810">
        <v>2730</v>
      </c>
      <c r="O27" s="810">
        <v>5252</v>
      </c>
      <c r="P27" s="810">
        <v>2571</v>
      </c>
      <c r="Q27" s="1258" t="s">
        <v>282</v>
      </c>
      <c r="R27" s="1258"/>
      <c r="S27" s="1474" t="s">
        <v>72</v>
      </c>
      <c r="T27" s="1474"/>
      <c r="U27" s="810">
        <v>1794</v>
      </c>
      <c r="V27" s="810">
        <v>885</v>
      </c>
      <c r="W27" s="810">
        <v>515</v>
      </c>
      <c r="X27" s="810">
        <v>206</v>
      </c>
      <c r="Y27" s="810">
        <v>150</v>
      </c>
      <c r="Z27" s="810">
        <v>39</v>
      </c>
      <c r="AA27" s="810">
        <v>36</v>
      </c>
      <c r="AB27" s="810">
        <v>18</v>
      </c>
      <c r="AC27" s="810">
        <f t="shared" si="0"/>
        <v>36646</v>
      </c>
      <c r="AD27" s="810">
        <f t="shared" si="1"/>
        <v>19831</v>
      </c>
      <c r="AE27" s="810">
        <f t="shared" si="2"/>
        <v>56477</v>
      </c>
      <c r="AF27" s="1258" t="s">
        <v>282</v>
      </c>
      <c r="AG27" s="1258"/>
    </row>
    <row r="28" spans="1:33" ht="20.100000000000001" customHeight="1" thickBot="1">
      <c r="A28" s="1468" t="s">
        <v>32</v>
      </c>
      <c r="B28" s="1468"/>
      <c r="C28" s="805">
        <f>SUM(C8:C27)</f>
        <v>3440</v>
      </c>
      <c r="D28" s="805">
        <f t="shared" ref="D28:P28" si="3">SUM(D8:D27)</f>
        <v>2263</v>
      </c>
      <c r="E28" s="805">
        <f t="shared" si="3"/>
        <v>33009</v>
      </c>
      <c r="F28" s="805">
        <f t="shared" si="3"/>
        <v>20095</v>
      </c>
      <c r="G28" s="805">
        <f t="shared" si="3"/>
        <v>27488</v>
      </c>
      <c r="H28" s="805">
        <f t="shared" si="3"/>
        <v>16318</v>
      </c>
      <c r="I28" s="805">
        <f t="shared" si="3"/>
        <v>31544</v>
      </c>
      <c r="J28" s="805">
        <f t="shared" si="3"/>
        <v>18429</v>
      </c>
      <c r="K28" s="805">
        <f t="shared" si="3"/>
        <v>27929</v>
      </c>
      <c r="L28" s="805">
        <f t="shared" si="3"/>
        <v>15559</v>
      </c>
      <c r="M28" s="805">
        <f t="shared" si="3"/>
        <v>26324</v>
      </c>
      <c r="N28" s="805">
        <f t="shared" si="3"/>
        <v>14265</v>
      </c>
      <c r="O28" s="805">
        <f t="shared" si="3"/>
        <v>25482</v>
      </c>
      <c r="P28" s="805">
        <f t="shared" si="3"/>
        <v>12726</v>
      </c>
      <c r="Q28" s="1260" t="s">
        <v>169</v>
      </c>
      <c r="R28" s="1260"/>
      <c r="S28" s="1469" t="s">
        <v>32</v>
      </c>
      <c r="T28" s="1469"/>
      <c r="U28" s="805">
        <f>SUM(U8:U27)</f>
        <v>8342</v>
      </c>
      <c r="V28" s="805">
        <f t="shared" ref="V28:AE28" si="4">SUM(V8:V27)</f>
        <v>3898</v>
      </c>
      <c r="W28" s="805">
        <f t="shared" si="4"/>
        <v>2725</v>
      </c>
      <c r="X28" s="805">
        <f t="shared" si="4"/>
        <v>870</v>
      </c>
      <c r="Y28" s="805">
        <f t="shared" si="4"/>
        <v>1278</v>
      </c>
      <c r="Z28" s="805">
        <f t="shared" si="4"/>
        <v>270</v>
      </c>
      <c r="AA28" s="805">
        <f t="shared" si="4"/>
        <v>370</v>
      </c>
      <c r="AB28" s="805">
        <f t="shared" si="4"/>
        <v>107</v>
      </c>
      <c r="AC28" s="805">
        <f t="shared" si="4"/>
        <v>187931</v>
      </c>
      <c r="AD28" s="805">
        <f t="shared" si="4"/>
        <v>104800</v>
      </c>
      <c r="AE28" s="805">
        <f t="shared" si="4"/>
        <v>292731</v>
      </c>
      <c r="AF28" s="1260" t="s">
        <v>169</v>
      </c>
      <c r="AG28" s="1260"/>
    </row>
    <row r="29" spans="1:33" ht="20.100000000000001" customHeight="1" thickTop="1">
      <c r="Q29" s="431"/>
      <c r="R29" s="431"/>
      <c r="U29" s="300"/>
      <c r="V29" s="300"/>
      <c r="W29" s="300"/>
      <c r="X29" s="300"/>
      <c r="Y29" s="300"/>
      <c r="Z29" s="300"/>
      <c r="AA29" s="300"/>
      <c r="AB29" s="300"/>
      <c r="AC29" s="300"/>
      <c r="AD29" s="300"/>
      <c r="AE29" s="300"/>
      <c r="AF29" s="431"/>
      <c r="AG29" s="431"/>
    </row>
    <row r="30" spans="1:33" ht="15.75">
      <c r="Q30" s="431"/>
      <c r="R30" s="431"/>
      <c r="AF30" s="431"/>
      <c r="AG30" s="431"/>
    </row>
  </sheetData>
  <mergeCells count="95">
    <mergeCell ref="AF28:AG28"/>
    <mergeCell ref="S22:T22"/>
    <mergeCell ref="S23:T23"/>
    <mergeCell ref="S24:T24"/>
    <mergeCell ref="S25:T25"/>
    <mergeCell ref="S26:T26"/>
    <mergeCell ref="S27:T27"/>
    <mergeCell ref="AF27:AG27"/>
    <mergeCell ref="AF26:AG26"/>
    <mergeCell ref="AG12:AG17"/>
    <mergeCell ref="S12:S17"/>
    <mergeCell ref="AF23:AG23"/>
    <mergeCell ref="AF24:AG24"/>
    <mergeCell ref="AF25:AG25"/>
    <mergeCell ref="S19:T19"/>
    <mergeCell ref="AC5:AE5"/>
    <mergeCell ref="U4:V4"/>
    <mergeCell ref="AF20:AG20"/>
    <mergeCell ref="AF21:AG21"/>
    <mergeCell ref="AF22:AG22"/>
    <mergeCell ref="AF9:AG9"/>
    <mergeCell ref="AF10:AG10"/>
    <mergeCell ref="AF19:AG19"/>
    <mergeCell ref="AF4:AG7"/>
    <mergeCell ref="AF18:AG18"/>
    <mergeCell ref="U5:V5"/>
    <mergeCell ref="W5:X5"/>
    <mergeCell ref="Y5:Z5"/>
    <mergeCell ref="AA5:AB5"/>
    <mergeCell ref="AC4:AE4"/>
    <mergeCell ref="AF11:AG11"/>
    <mergeCell ref="Y4:Z4"/>
    <mergeCell ref="AA4:AB4"/>
    <mergeCell ref="A24:B24"/>
    <mergeCell ref="Q24:R24"/>
    <mergeCell ref="A25:B25"/>
    <mergeCell ref="Q25:R25"/>
    <mergeCell ref="A21:B21"/>
    <mergeCell ref="Q21:R21"/>
    <mergeCell ref="S4:T7"/>
    <mergeCell ref="S20:T20"/>
    <mergeCell ref="S21:T21"/>
    <mergeCell ref="S9:T9"/>
    <mergeCell ref="S10:T10"/>
    <mergeCell ref="S11:T11"/>
    <mergeCell ref="A20:B20"/>
    <mergeCell ref="Q20:R20"/>
    <mergeCell ref="A27:B27"/>
    <mergeCell ref="Q27:R27"/>
    <mergeCell ref="A28:B28"/>
    <mergeCell ref="Q28:R28"/>
    <mergeCell ref="W4:X4"/>
    <mergeCell ref="A26:B26"/>
    <mergeCell ref="Q26:R26"/>
    <mergeCell ref="S28:T28"/>
    <mergeCell ref="A22:B22"/>
    <mergeCell ref="Q22:R22"/>
    <mergeCell ref="A23:B23"/>
    <mergeCell ref="Q23:R23"/>
    <mergeCell ref="A12:A17"/>
    <mergeCell ref="R12:R17"/>
    <mergeCell ref="A19:B19"/>
    <mergeCell ref="Q19:R19"/>
    <mergeCell ref="Q18:R18"/>
    <mergeCell ref="A9:B9"/>
    <mergeCell ref="Q9:R9"/>
    <mergeCell ref="A10:B10"/>
    <mergeCell ref="Q10:R10"/>
    <mergeCell ref="A11:B11"/>
    <mergeCell ref="Q11:R11"/>
    <mergeCell ref="O4:P4"/>
    <mergeCell ref="Q4:R7"/>
    <mergeCell ref="C5:D5"/>
    <mergeCell ref="E5:F5"/>
    <mergeCell ref="G5:H5"/>
    <mergeCell ref="I5:J5"/>
    <mergeCell ref="K5:L5"/>
    <mergeCell ref="M5:N5"/>
    <mergeCell ref="O5:P5"/>
    <mergeCell ref="A8:B8"/>
    <mergeCell ref="Q8:R8"/>
    <mergeCell ref="AF8:AG8"/>
    <mergeCell ref="A1:R1"/>
    <mergeCell ref="A2:R2"/>
    <mergeCell ref="AE3:AG3"/>
    <mergeCell ref="A3:B3"/>
    <mergeCell ref="Q3:R3"/>
    <mergeCell ref="S3:U3"/>
    <mergeCell ref="A4:B7"/>
    <mergeCell ref="C4:D4"/>
    <mergeCell ref="E4:F4"/>
    <mergeCell ref="G4:H4"/>
    <mergeCell ref="I4:J4"/>
    <mergeCell ref="K4:L4"/>
    <mergeCell ref="M4:N4"/>
  </mergeCells>
  <printOptions horizontalCentered="1"/>
  <pageMargins left="1" right="1" top="1" bottom="1" header="1" footer="1"/>
  <pageSetup paperSize="9" scale="80" firstPageNumber="89" orientation="landscape" useFirstPageNumber="1"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orksheet____36">
    <tabColor theme="3" tint="0.39997558519241921"/>
  </sheetPr>
  <dimension ref="A1:S120"/>
  <sheetViews>
    <sheetView rightToLeft="1" view="pageBreakPreview" zoomScale="80" zoomScaleSheetLayoutView="80" workbookViewId="0">
      <selection activeCell="O4" sqref="O4:Q4"/>
    </sheetView>
  </sheetViews>
  <sheetFormatPr defaultRowHeight="12.75"/>
  <cols>
    <col min="1" max="1" width="4.28515625" style="133" customWidth="1"/>
    <col min="2" max="2" width="10" style="133" customWidth="1"/>
    <col min="3" max="3" width="7.5703125" style="133" customWidth="1"/>
    <col min="4" max="4" width="7.7109375" style="133" customWidth="1"/>
    <col min="5" max="5" width="10.5703125" style="133" customWidth="1"/>
    <col min="6" max="6" width="10.42578125" style="133" customWidth="1"/>
    <col min="7" max="7" width="8.42578125" style="133" customWidth="1"/>
    <col min="8" max="8" width="8.140625" style="133" customWidth="1"/>
    <col min="9" max="9" width="7.42578125" style="133" customWidth="1"/>
    <col min="10" max="10" width="7.5703125" style="133" customWidth="1"/>
    <col min="11" max="12" width="6.7109375" style="133" customWidth="1"/>
    <col min="13" max="13" width="7.42578125" style="133" customWidth="1"/>
    <col min="14" max="14" width="6.28515625" style="133" customWidth="1"/>
    <col min="15" max="15" width="8.7109375" style="133" customWidth="1"/>
    <col min="16" max="16" width="9" style="133" customWidth="1"/>
    <col min="17" max="17" width="8.5703125" style="133" customWidth="1"/>
    <col min="18" max="18" width="13.85546875" style="133" customWidth="1"/>
    <col min="19" max="19" width="4.7109375" style="133" customWidth="1"/>
    <col min="20" max="16384" width="9.140625" style="133"/>
  </cols>
  <sheetData>
    <row r="1" spans="1:19" ht="23.25" customHeight="1">
      <c r="A1" s="1252" t="s">
        <v>1283</v>
      </c>
      <c r="B1" s="1252"/>
      <c r="C1" s="1252"/>
      <c r="D1" s="1252"/>
      <c r="E1" s="1252"/>
      <c r="F1" s="1252"/>
      <c r="G1" s="1252"/>
      <c r="H1" s="1252"/>
      <c r="I1" s="1252"/>
      <c r="J1" s="1252"/>
      <c r="K1" s="1252"/>
      <c r="L1" s="1252"/>
      <c r="M1" s="1252"/>
      <c r="N1" s="1252"/>
      <c r="O1" s="1252"/>
      <c r="P1" s="1252"/>
      <c r="Q1" s="1252"/>
      <c r="R1" s="1252"/>
      <c r="S1" s="1252"/>
    </row>
    <row r="2" spans="1:19" ht="19.5" customHeight="1">
      <c r="A2" s="1273" t="s">
        <v>799</v>
      </c>
      <c r="B2" s="1273"/>
      <c r="C2" s="1273"/>
      <c r="D2" s="1273"/>
      <c r="E2" s="1273"/>
      <c r="F2" s="1273"/>
      <c r="G2" s="1273"/>
      <c r="H2" s="1273"/>
      <c r="I2" s="1273"/>
      <c r="J2" s="1273"/>
      <c r="K2" s="1273"/>
      <c r="L2" s="1273"/>
      <c r="M2" s="1273"/>
      <c r="N2" s="1273"/>
      <c r="O2" s="1273"/>
      <c r="P2" s="1273"/>
      <c r="Q2" s="1273"/>
      <c r="R2" s="1273"/>
      <c r="S2" s="1273"/>
    </row>
    <row r="3" spans="1:19" s="174" customFormat="1" ht="20.25" customHeight="1" thickBot="1">
      <c r="A3" s="1428" t="s">
        <v>1081</v>
      </c>
      <c r="B3" s="1428"/>
      <c r="C3" s="229"/>
      <c r="D3" s="229"/>
      <c r="E3" s="229"/>
      <c r="F3" s="229"/>
      <c r="G3" s="229"/>
      <c r="H3" s="229"/>
      <c r="I3" s="229"/>
      <c r="J3" s="229"/>
      <c r="K3" s="229"/>
      <c r="L3" s="229"/>
      <c r="M3" s="229"/>
      <c r="N3" s="179"/>
      <c r="O3" s="179"/>
      <c r="P3" s="179"/>
      <c r="Q3" s="1475" t="s">
        <v>600</v>
      </c>
      <c r="R3" s="1429"/>
      <c r="S3" s="1429"/>
    </row>
    <row r="4" spans="1:19" ht="20.25" customHeight="1" thickTop="1">
      <c r="A4" s="1397" t="s">
        <v>40</v>
      </c>
      <c r="B4" s="1397"/>
      <c r="C4" s="1397" t="s">
        <v>41</v>
      </c>
      <c r="D4" s="1397"/>
      <c r="E4" s="1397" t="s">
        <v>42</v>
      </c>
      <c r="F4" s="1397"/>
      <c r="G4" s="1397" t="s">
        <v>43</v>
      </c>
      <c r="H4" s="1397"/>
      <c r="I4" s="1397" t="s">
        <v>73</v>
      </c>
      <c r="J4" s="1397"/>
      <c r="K4" s="1397" t="s">
        <v>44</v>
      </c>
      <c r="L4" s="1397"/>
      <c r="M4" s="1397" t="s">
        <v>74</v>
      </c>
      <c r="N4" s="1397"/>
      <c r="O4" s="1397" t="s">
        <v>1335</v>
      </c>
      <c r="P4" s="1397"/>
      <c r="Q4" s="1397"/>
      <c r="R4" s="1164" t="s">
        <v>168</v>
      </c>
      <c r="S4" s="1164"/>
    </row>
    <row r="5" spans="1:19" ht="19.5" customHeight="1">
      <c r="A5" s="1398"/>
      <c r="B5" s="1398"/>
      <c r="C5" s="1464" t="s">
        <v>227</v>
      </c>
      <c r="D5" s="1464"/>
      <c r="E5" s="1464" t="s">
        <v>226</v>
      </c>
      <c r="F5" s="1464"/>
      <c r="G5" s="1464" t="s">
        <v>200</v>
      </c>
      <c r="H5" s="1464"/>
      <c r="I5" s="1464" t="s">
        <v>225</v>
      </c>
      <c r="J5" s="1464"/>
      <c r="K5" s="1464" t="s">
        <v>224</v>
      </c>
      <c r="L5" s="1464"/>
      <c r="M5" s="1464" t="s">
        <v>217</v>
      </c>
      <c r="N5" s="1464"/>
      <c r="O5" s="1431" t="s">
        <v>169</v>
      </c>
      <c r="P5" s="1431"/>
      <c r="Q5" s="1431"/>
      <c r="R5" s="1165"/>
      <c r="S5" s="1165"/>
    </row>
    <row r="6" spans="1:19" ht="18.75" customHeight="1">
      <c r="A6" s="1398"/>
      <c r="B6" s="1398"/>
      <c r="C6" s="806" t="s">
        <v>127</v>
      </c>
      <c r="D6" s="793" t="s">
        <v>34</v>
      </c>
      <c r="E6" s="806" t="s">
        <v>127</v>
      </c>
      <c r="F6" s="793" t="s">
        <v>34</v>
      </c>
      <c r="G6" s="806" t="s">
        <v>127</v>
      </c>
      <c r="H6" s="793" t="s">
        <v>34</v>
      </c>
      <c r="I6" s="806" t="s">
        <v>127</v>
      </c>
      <c r="J6" s="793" t="s">
        <v>34</v>
      </c>
      <c r="K6" s="806" t="s">
        <v>127</v>
      </c>
      <c r="L6" s="793" t="s">
        <v>34</v>
      </c>
      <c r="M6" s="806" t="s">
        <v>127</v>
      </c>
      <c r="N6" s="793" t="s">
        <v>34</v>
      </c>
      <c r="O6" s="806" t="s">
        <v>127</v>
      </c>
      <c r="P6" s="793" t="s">
        <v>34</v>
      </c>
      <c r="Q6" s="793" t="s">
        <v>35</v>
      </c>
      <c r="R6" s="1165"/>
      <c r="S6" s="1165"/>
    </row>
    <row r="7" spans="1:19" ht="21" customHeight="1" thickBot="1">
      <c r="A7" s="1398"/>
      <c r="B7" s="1398"/>
      <c r="C7" s="804" t="s">
        <v>173</v>
      </c>
      <c r="D7" s="804" t="s">
        <v>172</v>
      </c>
      <c r="E7" s="804" t="s">
        <v>173</v>
      </c>
      <c r="F7" s="804" t="s">
        <v>172</v>
      </c>
      <c r="G7" s="804" t="s">
        <v>173</v>
      </c>
      <c r="H7" s="804" t="s">
        <v>172</v>
      </c>
      <c r="I7" s="804" t="s">
        <v>173</v>
      </c>
      <c r="J7" s="804" t="s">
        <v>172</v>
      </c>
      <c r="K7" s="804" t="s">
        <v>173</v>
      </c>
      <c r="L7" s="804" t="s">
        <v>172</v>
      </c>
      <c r="M7" s="804" t="s">
        <v>173</v>
      </c>
      <c r="N7" s="804" t="s">
        <v>172</v>
      </c>
      <c r="O7" s="804" t="s">
        <v>173</v>
      </c>
      <c r="P7" s="804" t="s">
        <v>172</v>
      </c>
      <c r="Q7" s="804" t="s">
        <v>169</v>
      </c>
      <c r="R7" s="1165"/>
      <c r="S7" s="1165"/>
    </row>
    <row r="8" spans="1:19" ht="20.100000000000001" customHeight="1">
      <c r="A8" s="1434" t="s">
        <v>52</v>
      </c>
      <c r="B8" s="1434"/>
      <c r="C8" s="520">
        <v>135</v>
      </c>
      <c r="D8" s="520">
        <v>98</v>
      </c>
      <c r="E8" s="520">
        <v>1297</v>
      </c>
      <c r="F8" s="520">
        <v>876</v>
      </c>
      <c r="G8" s="520">
        <v>110</v>
      </c>
      <c r="H8" s="329">
        <v>55</v>
      </c>
      <c r="I8" s="329">
        <v>20</v>
      </c>
      <c r="J8" s="329">
        <v>6</v>
      </c>
      <c r="K8" s="329">
        <v>6</v>
      </c>
      <c r="L8" s="329">
        <v>3</v>
      </c>
      <c r="M8" s="329">
        <v>2</v>
      </c>
      <c r="N8" s="329">
        <v>0</v>
      </c>
      <c r="O8" s="329">
        <f>SUM(C8,E8,G8,I8,K8,M8)</f>
        <v>1570</v>
      </c>
      <c r="P8" s="329">
        <f>SUM(D8,F8,H8,J8,L8,N8)</f>
        <v>1038</v>
      </c>
      <c r="Q8" s="329">
        <f>SUM(O8:P8)</f>
        <v>2608</v>
      </c>
      <c r="R8" s="429"/>
      <c r="S8" s="429" t="s">
        <v>583</v>
      </c>
    </row>
    <row r="9" spans="1:19" ht="20.100000000000001" customHeight="1">
      <c r="A9" s="1394" t="s">
        <v>53</v>
      </c>
      <c r="B9" s="1394"/>
      <c r="C9" s="97">
        <v>43</v>
      </c>
      <c r="D9" s="97">
        <v>31</v>
      </c>
      <c r="E9" s="97">
        <v>642</v>
      </c>
      <c r="F9" s="97">
        <v>382</v>
      </c>
      <c r="G9" s="97">
        <v>110</v>
      </c>
      <c r="H9" s="97">
        <v>38</v>
      </c>
      <c r="I9" s="97">
        <v>7</v>
      </c>
      <c r="J9" s="97">
        <v>2</v>
      </c>
      <c r="K9" s="97">
        <v>8</v>
      </c>
      <c r="L9" s="97">
        <v>2</v>
      </c>
      <c r="M9" s="97">
        <v>7</v>
      </c>
      <c r="N9" s="97">
        <v>3</v>
      </c>
      <c r="O9" s="780">
        <f t="shared" ref="O9:O27" si="0">SUM(C9,E9,G9,I9,K9,M9)</f>
        <v>817</v>
      </c>
      <c r="P9" s="780">
        <f t="shared" ref="P9:P27" si="1">SUM(D9,F9,H9,J9,L9,N9)</f>
        <v>458</v>
      </c>
      <c r="Q9" s="780">
        <f t="shared" ref="Q9:Q27" si="2">SUM(O9:P9)</f>
        <v>1275</v>
      </c>
      <c r="R9" s="1159" t="s">
        <v>284</v>
      </c>
      <c r="S9" s="1159"/>
    </row>
    <row r="10" spans="1:19" ht="20.100000000000001" customHeight="1">
      <c r="A10" s="1394" t="s">
        <v>54</v>
      </c>
      <c r="B10" s="1394"/>
      <c r="C10" s="97">
        <v>103</v>
      </c>
      <c r="D10" s="97">
        <v>79</v>
      </c>
      <c r="E10" s="97">
        <v>867</v>
      </c>
      <c r="F10" s="97">
        <v>665</v>
      </c>
      <c r="G10" s="97">
        <v>161</v>
      </c>
      <c r="H10" s="97">
        <v>89</v>
      </c>
      <c r="I10" s="97">
        <v>14</v>
      </c>
      <c r="J10" s="97">
        <v>12</v>
      </c>
      <c r="K10" s="97">
        <v>11</v>
      </c>
      <c r="L10" s="97">
        <v>2</v>
      </c>
      <c r="M10" s="97">
        <v>2</v>
      </c>
      <c r="N10" s="97">
        <v>0</v>
      </c>
      <c r="O10" s="780">
        <f t="shared" si="0"/>
        <v>1158</v>
      </c>
      <c r="P10" s="780">
        <f t="shared" si="1"/>
        <v>847</v>
      </c>
      <c r="Q10" s="780">
        <f t="shared" si="2"/>
        <v>2005</v>
      </c>
      <c r="R10" s="1178" t="s">
        <v>175</v>
      </c>
      <c r="S10" s="1178"/>
    </row>
    <row r="11" spans="1:19" ht="20.100000000000001" customHeight="1">
      <c r="A11" s="1394" t="s">
        <v>55</v>
      </c>
      <c r="B11" s="1394"/>
      <c r="C11" s="97">
        <v>81</v>
      </c>
      <c r="D11" s="97">
        <v>44</v>
      </c>
      <c r="E11" s="97">
        <v>689</v>
      </c>
      <c r="F11" s="97">
        <v>409</v>
      </c>
      <c r="G11" s="97">
        <v>91</v>
      </c>
      <c r="H11" s="97">
        <v>58</v>
      </c>
      <c r="I11" s="97">
        <v>18</v>
      </c>
      <c r="J11" s="97">
        <v>6</v>
      </c>
      <c r="K11" s="97">
        <v>2</v>
      </c>
      <c r="L11" s="97">
        <v>0</v>
      </c>
      <c r="M11" s="97">
        <v>0</v>
      </c>
      <c r="N11" s="97">
        <v>0</v>
      </c>
      <c r="O11" s="780">
        <f t="shared" si="0"/>
        <v>881</v>
      </c>
      <c r="P11" s="780">
        <f t="shared" si="1"/>
        <v>517</v>
      </c>
      <c r="Q11" s="780">
        <f t="shared" si="2"/>
        <v>1398</v>
      </c>
      <c r="R11" s="1178" t="s">
        <v>676</v>
      </c>
      <c r="S11" s="1178"/>
    </row>
    <row r="12" spans="1:19" ht="20.100000000000001" customHeight="1">
      <c r="A12" s="1473" t="s">
        <v>278</v>
      </c>
      <c r="B12" s="442" t="s">
        <v>270</v>
      </c>
      <c r="C12" s="97">
        <v>138</v>
      </c>
      <c r="D12" s="97">
        <v>111</v>
      </c>
      <c r="E12" s="97">
        <v>1913</v>
      </c>
      <c r="F12" s="97">
        <v>1316</v>
      </c>
      <c r="G12" s="97">
        <v>80</v>
      </c>
      <c r="H12" s="97">
        <v>43</v>
      </c>
      <c r="I12" s="97">
        <v>12</v>
      </c>
      <c r="J12" s="97">
        <v>5</v>
      </c>
      <c r="K12" s="97">
        <v>2</v>
      </c>
      <c r="L12" s="97">
        <v>1</v>
      </c>
      <c r="M12" s="97">
        <v>0</v>
      </c>
      <c r="N12" s="97">
        <v>0</v>
      </c>
      <c r="O12" s="780">
        <f t="shared" si="0"/>
        <v>2145</v>
      </c>
      <c r="P12" s="780">
        <f t="shared" si="1"/>
        <v>1476</v>
      </c>
      <c r="Q12" s="780">
        <f t="shared" si="2"/>
        <v>3621</v>
      </c>
      <c r="R12" s="456" t="s">
        <v>288</v>
      </c>
      <c r="S12" s="1220" t="s">
        <v>167</v>
      </c>
    </row>
    <row r="13" spans="1:19" ht="20.100000000000001" customHeight="1">
      <c r="A13" s="1473"/>
      <c r="B13" s="442" t="s">
        <v>271</v>
      </c>
      <c r="C13" s="97">
        <v>560</v>
      </c>
      <c r="D13" s="97">
        <v>365</v>
      </c>
      <c r="E13" s="97">
        <v>4086</v>
      </c>
      <c r="F13" s="97">
        <v>2625</v>
      </c>
      <c r="G13" s="97">
        <v>433</v>
      </c>
      <c r="H13" s="97">
        <v>177</v>
      </c>
      <c r="I13" s="97">
        <v>65</v>
      </c>
      <c r="J13" s="97">
        <v>29</v>
      </c>
      <c r="K13" s="97">
        <v>22</v>
      </c>
      <c r="L13" s="97">
        <v>7</v>
      </c>
      <c r="M13" s="97">
        <v>8</v>
      </c>
      <c r="N13" s="97">
        <v>5</v>
      </c>
      <c r="O13" s="780">
        <f t="shared" si="0"/>
        <v>5174</v>
      </c>
      <c r="P13" s="780">
        <f t="shared" si="1"/>
        <v>3208</v>
      </c>
      <c r="Q13" s="780">
        <f t="shared" si="2"/>
        <v>8382</v>
      </c>
      <c r="R13" s="456" t="s">
        <v>289</v>
      </c>
      <c r="S13" s="1220"/>
    </row>
    <row r="14" spans="1:19" ht="20.100000000000001" customHeight="1">
      <c r="A14" s="1473"/>
      <c r="B14" s="442" t="s">
        <v>272</v>
      </c>
      <c r="C14" s="97">
        <v>39</v>
      </c>
      <c r="D14" s="97">
        <v>16</v>
      </c>
      <c r="E14" s="97">
        <v>338</v>
      </c>
      <c r="F14" s="97">
        <v>178</v>
      </c>
      <c r="G14" s="97">
        <v>34</v>
      </c>
      <c r="H14" s="97">
        <v>42</v>
      </c>
      <c r="I14" s="97">
        <v>6</v>
      </c>
      <c r="J14" s="97">
        <v>0</v>
      </c>
      <c r="K14" s="97">
        <v>1</v>
      </c>
      <c r="L14" s="97">
        <v>0</v>
      </c>
      <c r="M14" s="97">
        <v>0</v>
      </c>
      <c r="N14" s="97">
        <v>0</v>
      </c>
      <c r="O14" s="780">
        <f t="shared" si="0"/>
        <v>418</v>
      </c>
      <c r="P14" s="780">
        <f t="shared" si="1"/>
        <v>236</v>
      </c>
      <c r="Q14" s="780">
        <f t="shared" si="2"/>
        <v>654</v>
      </c>
      <c r="R14" s="456" t="s">
        <v>290</v>
      </c>
      <c r="S14" s="1220"/>
    </row>
    <row r="15" spans="1:19" ht="20.100000000000001" customHeight="1">
      <c r="A15" s="1473"/>
      <c r="B15" s="442" t="s">
        <v>267</v>
      </c>
      <c r="C15" s="97">
        <v>84</v>
      </c>
      <c r="D15" s="97">
        <v>90</v>
      </c>
      <c r="E15" s="97">
        <v>1057</v>
      </c>
      <c r="F15" s="97">
        <v>865</v>
      </c>
      <c r="G15" s="97">
        <v>65</v>
      </c>
      <c r="H15" s="97">
        <v>51</v>
      </c>
      <c r="I15" s="97">
        <v>21</v>
      </c>
      <c r="J15" s="97">
        <v>26</v>
      </c>
      <c r="K15" s="97">
        <v>7</v>
      </c>
      <c r="L15" s="97">
        <v>2</v>
      </c>
      <c r="M15" s="97">
        <v>13</v>
      </c>
      <c r="N15" s="97">
        <v>2</v>
      </c>
      <c r="O15" s="780">
        <f t="shared" si="0"/>
        <v>1247</v>
      </c>
      <c r="P15" s="780">
        <f t="shared" si="1"/>
        <v>1036</v>
      </c>
      <c r="Q15" s="780">
        <f t="shared" si="2"/>
        <v>2283</v>
      </c>
      <c r="R15" s="456" t="s">
        <v>291</v>
      </c>
      <c r="S15" s="1220"/>
    </row>
    <row r="16" spans="1:19" ht="20.100000000000001" customHeight="1">
      <c r="A16" s="1473"/>
      <c r="B16" s="442" t="s">
        <v>268</v>
      </c>
      <c r="C16" s="97">
        <v>158</v>
      </c>
      <c r="D16" s="97">
        <v>109</v>
      </c>
      <c r="E16" s="97">
        <v>1835</v>
      </c>
      <c r="F16" s="97">
        <v>1321</v>
      </c>
      <c r="G16" s="97">
        <v>117</v>
      </c>
      <c r="H16" s="97">
        <v>67</v>
      </c>
      <c r="I16" s="97">
        <v>14</v>
      </c>
      <c r="J16" s="97">
        <v>11</v>
      </c>
      <c r="K16" s="97">
        <v>8</v>
      </c>
      <c r="L16" s="97">
        <v>0</v>
      </c>
      <c r="M16" s="97">
        <v>3</v>
      </c>
      <c r="N16" s="97">
        <v>2</v>
      </c>
      <c r="O16" s="780">
        <f t="shared" si="0"/>
        <v>2135</v>
      </c>
      <c r="P16" s="780">
        <f t="shared" si="1"/>
        <v>1510</v>
      </c>
      <c r="Q16" s="780">
        <f t="shared" si="2"/>
        <v>3645</v>
      </c>
      <c r="R16" s="456" t="s">
        <v>292</v>
      </c>
      <c r="S16" s="1220"/>
    </row>
    <row r="17" spans="1:19" ht="20.100000000000001" customHeight="1">
      <c r="A17" s="1473"/>
      <c r="B17" s="442" t="s">
        <v>269</v>
      </c>
      <c r="C17" s="97">
        <v>94</v>
      </c>
      <c r="D17" s="97">
        <v>73</v>
      </c>
      <c r="E17" s="97">
        <v>1117</v>
      </c>
      <c r="F17" s="97">
        <v>808</v>
      </c>
      <c r="G17" s="97">
        <v>76</v>
      </c>
      <c r="H17" s="97">
        <v>31</v>
      </c>
      <c r="I17" s="97">
        <v>10</v>
      </c>
      <c r="J17" s="97">
        <v>3</v>
      </c>
      <c r="K17" s="97">
        <v>3</v>
      </c>
      <c r="L17" s="97">
        <v>4</v>
      </c>
      <c r="M17" s="97">
        <v>0</v>
      </c>
      <c r="N17" s="97">
        <v>0</v>
      </c>
      <c r="O17" s="780">
        <f t="shared" si="0"/>
        <v>1300</v>
      </c>
      <c r="P17" s="780">
        <f t="shared" si="1"/>
        <v>919</v>
      </c>
      <c r="Q17" s="780">
        <f t="shared" si="2"/>
        <v>2219</v>
      </c>
      <c r="R17" s="456" t="s">
        <v>293</v>
      </c>
      <c r="S17" s="1220"/>
    </row>
    <row r="18" spans="1:19" ht="20.100000000000001" customHeight="1">
      <c r="A18" s="248" t="s">
        <v>63</v>
      </c>
      <c r="B18" s="437"/>
      <c r="C18" s="96">
        <v>99</v>
      </c>
      <c r="D18" s="97">
        <v>71</v>
      </c>
      <c r="E18" s="97">
        <v>969</v>
      </c>
      <c r="F18" s="97">
        <v>622</v>
      </c>
      <c r="G18" s="97">
        <v>81</v>
      </c>
      <c r="H18" s="97">
        <v>49</v>
      </c>
      <c r="I18" s="97">
        <v>22</v>
      </c>
      <c r="J18" s="97">
        <v>23</v>
      </c>
      <c r="K18" s="97">
        <v>12</v>
      </c>
      <c r="L18" s="97">
        <v>18</v>
      </c>
      <c r="M18" s="97">
        <v>9</v>
      </c>
      <c r="N18" s="97">
        <v>9</v>
      </c>
      <c r="O18" s="780">
        <f t="shared" si="0"/>
        <v>1192</v>
      </c>
      <c r="P18" s="780">
        <f t="shared" si="1"/>
        <v>792</v>
      </c>
      <c r="Q18" s="780">
        <f t="shared" si="2"/>
        <v>1984</v>
      </c>
      <c r="R18" s="1178" t="s">
        <v>281</v>
      </c>
      <c r="S18" s="1178"/>
    </row>
    <row r="19" spans="1:19" ht="20.100000000000001" customHeight="1">
      <c r="A19" s="1394" t="s">
        <v>64</v>
      </c>
      <c r="B19" s="1394"/>
      <c r="C19" s="97">
        <v>302</v>
      </c>
      <c r="D19" s="97">
        <v>175</v>
      </c>
      <c r="E19" s="97">
        <v>1574</v>
      </c>
      <c r="F19" s="841">
        <v>947</v>
      </c>
      <c r="G19" s="97">
        <v>290</v>
      </c>
      <c r="H19" s="97">
        <v>167</v>
      </c>
      <c r="I19" s="97">
        <v>31</v>
      </c>
      <c r="J19" s="97">
        <v>26</v>
      </c>
      <c r="K19" s="97">
        <v>7</v>
      </c>
      <c r="L19" s="97">
        <v>3</v>
      </c>
      <c r="M19" s="97">
        <v>2</v>
      </c>
      <c r="N19" s="97">
        <v>4</v>
      </c>
      <c r="O19" s="780">
        <f t="shared" si="0"/>
        <v>2206</v>
      </c>
      <c r="P19" s="780">
        <f t="shared" si="1"/>
        <v>1322</v>
      </c>
      <c r="Q19" s="780">
        <f t="shared" si="2"/>
        <v>3528</v>
      </c>
      <c r="R19" s="1178" t="s">
        <v>177</v>
      </c>
      <c r="S19" s="1178"/>
    </row>
    <row r="20" spans="1:19" ht="20.100000000000001" customHeight="1">
      <c r="A20" s="1466" t="s">
        <v>111</v>
      </c>
      <c r="B20" s="1466"/>
      <c r="C20" s="97">
        <v>205</v>
      </c>
      <c r="D20" s="97">
        <v>125</v>
      </c>
      <c r="E20" s="97">
        <v>2151</v>
      </c>
      <c r="F20" s="97">
        <v>1300</v>
      </c>
      <c r="G20" s="97">
        <v>209</v>
      </c>
      <c r="H20" s="97">
        <v>85</v>
      </c>
      <c r="I20" s="97">
        <v>13</v>
      </c>
      <c r="J20" s="97">
        <v>12</v>
      </c>
      <c r="K20" s="97">
        <v>9</v>
      </c>
      <c r="L20" s="97">
        <v>6</v>
      </c>
      <c r="M20" s="97">
        <v>3</v>
      </c>
      <c r="N20" s="97">
        <v>3</v>
      </c>
      <c r="O20" s="780">
        <f t="shared" si="0"/>
        <v>2590</v>
      </c>
      <c r="P20" s="780">
        <f t="shared" si="1"/>
        <v>1531</v>
      </c>
      <c r="Q20" s="780">
        <f t="shared" si="2"/>
        <v>4121</v>
      </c>
      <c r="R20" s="1178" t="s">
        <v>178</v>
      </c>
      <c r="S20" s="1178"/>
    </row>
    <row r="21" spans="1:19" ht="20.100000000000001" customHeight="1">
      <c r="A21" s="1466" t="s">
        <v>112</v>
      </c>
      <c r="B21" s="1466"/>
      <c r="C21" s="97">
        <v>214</v>
      </c>
      <c r="D21" s="97">
        <v>140</v>
      </c>
      <c r="E21" s="97">
        <v>3319</v>
      </c>
      <c r="F21" s="97">
        <v>1647</v>
      </c>
      <c r="G21" s="97">
        <v>501</v>
      </c>
      <c r="H21" s="97">
        <v>361</v>
      </c>
      <c r="I21" s="97">
        <v>97</v>
      </c>
      <c r="J21" s="97">
        <v>34</v>
      </c>
      <c r="K21" s="97">
        <v>25</v>
      </c>
      <c r="L21" s="97">
        <v>6</v>
      </c>
      <c r="M21" s="97">
        <v>1</v>
      </c>
      <c r="N21" s="97">
        <v>1</v>
      </c>
      <c r="O21" s="780">
        <f t="shared" si="0"/>
        <v>4157</v>
      </c>
      <c r="P21" s="780">
        <f t="shared" si="1"/>
        <v>2189</v>
      </c>
      <c r="Q21" s="780">
        <f t="shared" si="2"/>
        <v>6346</v>
      </c>
      <c r="R21" s="1178" t="s">
        <v>285</v>
      </c>
      <c r="S21" s="1178"/>
    </row>
    <row r="22" spans="1:19" ht="20.100000000000001" customHeight="1">
      <c r="A22" s="1394" t="s">
        <v>133</v>
      </c>
      <c r="B22" s="1394"/>
      <c r="C22" s="97">
        <v>62</v>
      </c>
      <c r="D22" s="97">
        <v>28</v>
      </c>
      <c r="E22" s="97">
        <v>951</v>
      </c>
      <c r="F22" s="97">
        <v>457</v>
      </c>
      <c r="G22" s="97">
        <v>104</v>
      </c>
      <c r="H22" s="97">
        <v>66</v>
      </c>
      <c r="I22" s="97">
        <v>14</v>
      </c>
      <c r="J22" s="97">
        <v>8</v>
      </c>
      <c r="K22" s="97">
        <v>1</v>
      </c>
      <c r="L22" s="97">
        <v>2</v>
      </c>
      <c r="M22" s="97">
        <v>10</v>
      </c>
      <c r="N22" s="97">
        <v>1</v>
      </c>
      <c r="O22" s="780">
        <f t="shared" si="0"/>
        <v>1142</v>
      </c>
      <c r="P22" s="780">
        <f t="shared" si="1"/>
        <v>562</v>
      </c>
      <c r="Q22" s="780">
        <f t="shared" si="2"/>
        <v>1704</v>
      </c>
      <c r="R22" s="1178" t="s">
        <v>853</v>
      </c>
      <c r="S22" s="1178"/>
    </row>
    <row r="23" spans="1:19" ht="20.100000000000001" customHeight="1">
      <c r="A23" s="1394" t="s">
        <v>68</v>
      </c>
      <c r="B23" s="1394"/>
      <c r="C23" s="97">
        <v>59</v>
      </c>
      <c r="D23" s="97">
        <v>41</v>
      </c>
      <c r="E23" s="97">
        <v>730</v>
      </c>
      <c r="F23" s="97">
        <v>359</v>
      </c>
      <c r="G23" s="97">
        <v>70</v>
      </c>
      <c r="H23" s="97">
        <v>36</v>
      </c>
      <c r="I23" s="97">
        <v>9</v>
      </c>
      <c r="J23" s="97">
        <v>1</v>
      </c>
      <c r="K23" s="97">
        <v>0</v>
      </c>
      <c r="L23" s="97">
        <v>2</v>
      </c>
      <c r="M23" s="97">
        <v>0</v>
      </c>
      <c r="N23" s="97">
        <v>0</v>
      </c>
      <c r="O23" s="780">
        <f t="shared" si="0"/>
        <v>868</v>
      </c>
      <c r="P23" s="780">
        <f t="shared" si="1"/>
        <v>439</v>
      </c>
      <c r="Q23" s="780">
        <f t="shared" si="2"/>
        <v>1307</v>
      </c>
      <c r="R23" s="1178" t="s">
        <v>287</v>
      </c>
      <c r="S23" s="1178"/>
    </row>
    <row r="24" spans="1:19" ht="20.100000000000001" customHeight="1">
      <c r="A24" s="1394" t="s">
        <v>69</v>
      </c>
      <c r="B24" s="1394"/>
      <c r="C24" s="97">
        <v>42</v>
      </c>
      <c r="D24" s="97">
        <v>27</v>
      </c>
      <c r="E24" s="97">
        <v>679</v>
      </c>
      <c r="F24" s="97">
        <v>303</v>
      </c>
      <c r="G24" s="97">
        <v>56</v>
      </c>
      <c r="H24" s="97">
        <v>23</v>
      </c>
      <c r="I24" s="97">
        <v>18</v>
      </c>
      <c r="J24" s="97">
        <v>4</v>
      </c>
      <c r="K24" s="97">
        <v>2</v>
      </c>
      <c r="L24" s="97">
        <v>0</v>
      </c>
      <c r="M24" s="97">
        <v>0</v>
      </c>
      <c r="N24" s="97">
        <v>0</v>
      </c>
      <c r="O24" s="780">
        <f t="shared" si="0"/>
        <v>797</v>
      </c>
      <c r="P24" s="780">
        <f t="shared" si="1"/>
        <v>357</v>
      </c>
      <c r="Q24" s="780">
        <f t="shared" si="2"/>
        <v>1154</v>
      </c>
      <c r="R24" s="1178" t="s">
        <v>182</v>
      </c>
      <c r="S24" s="1178"/>
    </row>
    <row r="25" spans="1:19" ht="20.100000000000001" customHeight="1">
      <c r="A25" s="1394" t="s">
        <v>70</v>
      </c>
      <c r="B25" s="1394"/>
      <c r="C25" s="97">
        <v>218</v>
      </c>
      <c r="D25" s="97">
        <v>148</v>
      </c>
      <c r="E25" s="97">
        <v>2073</v>
      </c>
      <c r="F25" s="97">
        <v>1173</v>
      </c>
      <c r="G25" s="97">
        <v>225</v>
      </c>
      <c r="H25" s="97">
        <v>105</v>
      </c>
      <c r="I25" s="97">
        <v>38</v>
      </c>
      <c r="J25" s="97">
        <v>20</v>
      </c>
      <c r="K25" s="97">
        <v>8</v>
      </c>
      <c r="L25" s="97">
        <v>2</v>
      </c>
      <c r="M25" s="97">
        <v>1</v>
      </c>
      <c r="N25" s="97">
        <v>1</v>
      </c>
      <c r="O25" s="780">
        <f t="shared" si="0"/>
        <v>2563</v>
      </c>
      <c r="P25" s="780">
        <f t="shared" si="1"/>
        <v>1449</v>
      </c>
      <c r="Q25" s="780">
        <f t="shared" si="2"/>
        <v>4012</v>
      </c>
      <c r="R25" s="1178" t="s">
        <v>183</v>
      </c>
      <c r="S25" s="1178"/>
    </row>
    <row r="26" spans="1:19" ht="20.100000000000001" customHeight="1">
      <c r="A26" s="1394" t="s">
        <v>71</v>
      </c>
      <c r="B26" s="1394"/>
      <c r="C26" s="97">
        <v>33</v>
      </c>
      <c r="D26" s="97">
        <v>15</v>
      </c>
      <c r="E26" s="97">
        <v>317</v>
      </c>
      <c r="F26" s="97">
        <v>134</v>
      </c>
      <c r="G26" s="97">
        <v>37</v>
      </c>
      <c r="H26" s="97">
        <v>13</v>
      </c>
      <c r="I26" s="97">
        <v>6</v>
      </c>
      <c r="J26" s="97">
        <v>0</v>
      </c>
      <c r="K26" s="97">
        <v>1</v>
      </c>
      <c r="L26" s="97">
        <v>0</v>
      </c>
      <c r="M26" s="97">
        <v>0</v>
      </c>
      <c r="N26" s="97">
        <v>0</v>
      </c>
      <c r="O26" s="780">
        <f t="shared" si="0"/>
        <v>394</v>
      </c>
      <c r="P26" s="780">
        <f t="shared" si="1"/>
        <v>162</v>
      </c>
      <c r="Q26" s="780">
        <f t="shared" si="2"/>
        <v>556</v>
      </c>
      <c r="R26" s="1178" t="s">
        <v>671</v>
      </c>
      <c r="S26" s="1178"/>
    </row>
    <row r="27" spans="1:19" ht="20.100000000000001" customHeight="1" thickBot="1">
      <c r="A27" s="1435" t="s">
        <v>72</v>
      </c>
      <c r="B27" s="1435"/>
      <c r="C27" s="802">
        <v>771</v>
      </c>
      <c r="D27" s="802">
        <v>477</v>
      </c>
      <c r="E27" s="802">
        <v>6405</v>
      </c>
      <c r="F27" s="802">
        <v>3708</v>
      </c>
      <c r="G27" s="802">
        <v>668</v>
      </c>
      <c r="H27" s="802">
        <v>338</v>
      </c>
      <c r="I27" s="802">
        <v>100</v>
      </c>
      <c r="J27" s="802">
        <v>60</v>
      </c>
      <c r="K27" s="802">
        <v>22</v>
      </c>
      <c r="L27" s="802">
        <v>5</v>
      </c>
      <c r="M27" s="802">
        <v>4</v>
      </c>
      <c r="N27" s="802">
        <v>4</v>
      </c>
      <c r="O27" s="244">
        <f t="shared" si="0"/>
        <v>7970</v>
      </c>
      <c r="P27" s="244">
        <f t="shared" si="1"/>
        <v>4592</v>
      </c>
      <c r="Q27" s="244">
        <f t="shared" si="2"/>
        <v>12562</v>
      </c>
      <c r="R27" s="1258" t="s">
        <v>282</v>
      </c>
      <c r="S27" s="1258"/>
    </row>
    <row r="28" spans="1:19" ht="20.100000000000001" customHeight="1" thickBot="1">
      <c r="A28" s="1436" t="s">
        <v>32</v>
      </c>
      <c r="B28" s="1436"/>
      <c r="C28" s="803">
        <f>SUM(C8:C27)</f>
        <v>3440</v>
      </c>
      <c r="D28" s="803">
        <f t="shared" ref="D28:Q28" si="3">SUM(D8:D27)</f>
        <v>2263</v>
      </c>
      <c r="E28" s="803">
        <f t="shared" si="3"/>
        <v>33009</v>
      </c>
      <c r="F28" s="803">
        <f t="shared" si="3"/>
        <v>20095</v>
      </c>
      <c r="G28" s="803">
        <f t="shared" si="3"/>
        <v>3518</v>
      </c>
      <c r="H28" s="803">
        <f t="shared" si="3"/>
        <v>1894</v>
      </c>
      <c r="I28" s="803">
        <f t="shared" si="3"/>
        <v>535</v>
      </c>
      <c r="J28" s="803">
        <f t="shared" si="3"/>
        <v>288</v>
      </c>
      <c r="K28" s="803">
        <f t="shared" si="3"/>
        <v>157</v>
      </c>
      <c r="L28" s="803">
        <f t="shared" si="3"/>
        <v>65</v>
      </c>
      <c r="M28" s="803">
        <f t="shared" si="3"/>
        <v>65</v>
      </c>
      <c r="N28" s="803">
        <f t="shared" si="3"/>
        <v>35</v>
      </c>
      <c r="O28" s="803">
        <f t="shared" si="3"/>
        <v>40724</v>
      </c>
      <c r="P28" s="803">
        <f t="shared" si="3"/>
        <v>24640</v>
      </c>
      <c r="Q28" s="803">
        <f t="shared" si="3"/>
        <v>65364</v>
      </c>
      <c r="R28" s="1260" t="s">
        <v>169</v>
      </c>
      <c r="S28" s="1260"/>
    </row>
    <row r="29" spans="1:19" ht="18.75" thickTop="1">
      <c r="A29" s="205"/>
      <c r="B29" s="205"/>
      <c r="C29" s="302"/>
      <c r="D29" s="302"/>
      <c r="E29" s="302"/>
      <c r="F29" s="302"/>
      <c r="G29" s="302"/>
      <c r="H29" s="302"/>
      <c r="I29" s="302"/>
      <c r="J29" s="302"/>
      <c r="K29" s="302"/>
      <c r="L29" s="302"/>
      <c r="M29" s="302"/>
      <c r="N29" s="302"/>
      <c r="O29" s="302"/>
      <c r="P29" s="302"/>
      <c r="Q29" s="302"/>
      <c r="R29" s="205"/>
      <c r="S29" s="205"/>
    </row>
    <row r="117" spans="3:15">
      <c r="C117" s="140"/>
      <c r="D117" s="140"/>
      <c r="E117" s="140"/>
      <c r="F117" s="140"/>
      <c r="G117" s="140"/>
      <c r="H117" s="140"/>
      <c r="I117" s="140"/>
      <c r="J117" s="140"/>
      <c r="K117" s="140"/>
      <c r="L117" s="140"/>
      <c r="M117" s="140"/>
      <c r="N117" s="140"/>
      <c r="O117" s="140"/>
    </row>
    <row r="118" spans="3:15">
      <c r="C118" s="140"/>
      <c r="D118" s="140"/>
      <c r="E118" s="140"/>
      <c r="F118" s="140"/>
      <c r="G118" s="140"/>
      <c r="H118" s="140"/>
      <c r="I118" s="140"/>
      <c r="J118" s="140"/>
      <c r="K118" s="140"/>
      <c r="L118" s="140"/>
      <c r="M118" s="140"/>
      <c r="N118" s="140"/>
      <c r="O118" s="140"/>
    </row>
    <row r="119" spans="3:15">
      <c r="C119" s="140"/>
      <c r="D119" s="140"/>
      <c r="E119" s="140"/>
      <c r="F119" s="140"/>
      <c r="G119" s="140"/>
      <c r="H119" s="140"/>
      <c r="I119" s="140"/>
      <c r="J119" s="140"/>
      <c r="K119" s="140"/>
      <c r="L119" s="140"/>
      <c r="M119" s="140"/>
      <c r="N119" s="140"/>
      <c r="O119" s="140"/>
    </row>
    <row r="120" spans="3:15">
      <c r="C120" s="140"/>
      <c r="D120" s="140"/>
      <c r="E120" s="140"/>
      <c r="F120" s="140"/>
      <c r="G120" s="140"/>
      <c r="H120" s="140"/>
      <c r="I120" s="140"/>
      <c r="J120" s="140"/>
      <c r="K120" s="140"/>
      <c r="L120" s="140"/>
      <c r="M120" s="140"/>
      <c r="N120" s="140"/>
      <c r="O120" s="140"/>
    </row>
  </sheetData>
  <customSheetViews>
    <customSheetView guid="{95018BEE-3C9F-4B61-A7BF-FBFA21A07B6A}" showPageBreaks="1" printArea="1" view="pageBreakPreview">
      <selection activeCell="A2" sqref="A2:Q26"/>
      <rowBreaks count="7" manualBreakCount="7">
        <brk id="34" max="16" man="1"/>
        <brk id="67" max="16" man="1"/>
        <brk id="93" max="17" man="1"/>
        <brk id="122" max="16383" man="1"/>
        <brk id="155" max="16" man="1"/>
        <brk id="188" max="16" man="1"/>
        <brk id="220" max="16" man="1"/>
      </rowBreaks>
      <pageMargins left="0.59055118110236227" right="0.59055118110236227" top="0.98425196850393704" bottom="0.59055118110236227" header="0.98425196850393704" footer="0.59055118110236227"/>
      <printOptions horizontalCentered="1"/>
      <pageSetup paperSize="9" scale="87" firstPageNumber="70" orientation="landscape" useFirstPageNumber="1" r:id="rId1"/>
      <headerFooter alignWithMargins="0">
        <oddFooter>&amp;C &amp;P</oddFooter>
      </headerFooter>
    </customSheetView>
  </customSheetViews>
  <mergeCells count="50">
    <mergeCell ref="A1:S1"/>
    <mergeCell ref="A2:S2"/>
    <mergeCell ref="R18:S18"/>
    <mergeCell ref="R19:S19"/>
    <mergeCell ref="R20:S20"/>
    <mergeCell ref="C4:D4"/>
    <mergeCell ref="E4:F4"/>
    <mergeCell ref="G4:H4"/>
    <mergeCell ref="A19:B19"/>
    <mergeCell ref="I4:J4"/>
    <mergeCell ref="K4:L4"/>
    <mergeCell ref="M4:N4"/>
    <mergeCell ref="A3:B3"/>
    <mergeCell ref="Q3:S3"/>
    <mergeCell ref="C5:D5"/>
    <mergeCell ref="E5:F5"/>
    <mergeCell ref="A27:B27"/>
    <mergeCell ref="A28:B28"/>
    <mergeCell ref="A25:B25"/>
    <mergeCell ref="A26:B26"/>
    <mergeCell ref="R25:S25"/>
    <mergeCell ref="R28:S28"/>
    <mergeCell ref="R26:S26"/>
    <mergeCell ref="R27:S27"/>
    <mergeCell ref="R24:S24"/>
    <mergeCell ref="A20:B20"/>
    <mergeCell ref="A21:B21"/>
    <mergeCell ref="R21:S21"/>
    <mergeCell ref="R22:S22"/>
    <mergeCell ref="R23:S23"/>
    <mergeCell ref="A22:B22"/>
    <mergeCell ref="A23:B23"/>
    <mergeCell ref="A24:B24"/>
    <mergeCell ref="R10:S10"/>
    <mergeCell ref="R11:S11"/>
    <mergeCell ref="S12:S17"/>
    <mergeCell ref="R4:S7"/>
    <mergeCell ref="R9:S9"/>
    <mergeCell ref="A12:A17"/>
    <mergeCell ref="A10:B10"/>
    <mergeCell ref="A11:B11"/>
    <mergeCell ref="O5:Q5"/>
    <mergeCell ref="A4:B7"/>
    <mergeCell ref="M5:N5"/>
    <mergeCell ref="K5:L5"/>
    <mergeCell ref="A9:B9"/>
    <mergeCell ref="O4:Q4"/>
    <mergeCell ref="A8:B8"/>
    <mergeCell ref="G5:H5"/>
    <mergeCell ref="I5:J5"/>
  </mergeCells>
  <phoneticPr fontId="3" type="noConversion"/>
  <printOptions horizontalCentered="1"/>
  <pageMargins left="1" right="1" top="1" bottom="1" header="1" footer="1"/>
  <pageSetup paperSize="9" scale="80" firstPageNumber="83" orientation="landscape" useFirstPageNumber="1"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FF0000"/>
  </sheetPr>
  <dimension ref="A1:AE119"/>
  <sheetViews>
    <sheetView rightToLeft="1" view="pageBreakPreview" topLeftCell="A52" zoomScale="75" zoomScaleNormal="75" zoomScaleSheetLayoutView="75" workbookViewId="0">
      <selection activeCell="A59" sqref="A59:Y59"/>
    </sheetView>
  </sheetViews>
  <sheetFormatPr defaultRowHeight="12.75"/>
  <cols>
    <col min="1" max="1" width="3" style="82" customWidth="1"/>
    <col min="2" max="2" width="10.42578125" style="82" customWidth="1"/>
    <col min="3" max="3" width="7" style="82" customWidth="1"/>
    <col min="4" max="4" width="6.42578125" style="82" customWidth="1"/>
    <col min="5" max="5" width="7.28515625" style="82" customWidth="1"/>
    <col min="6" max="6" width="8" style="82" customWidth="1"/>
    <col min="7" max="7" width="9" style="82" customWidth="1"/>
    <col min="8" max="8" width="10.140625" style="82" customWidth="1"/>
    <col min="9" max="9" width="11.28515625" style="82" customWidth="1"/>
    <col min="10" max="10" width="10.5703125" style="82" customWidth="1"/>
    <col min="11" max="11" width="10.5703125" style="82" bestFit="1" customWidth="1"/>
    <col min="12" max="12" width="10.42578125" style="82" customWidth="1"/>
    <col min="13" max="13" width="7.7109375" style="82" customWidth="1"/>
    <col min="14" max="14" width="9.42578125" style="82" customWidth="1"/>
    <col min="15" max="15" width="9.5703125" style="82" customWidth="1"/>
    <col min="16" max="16" width="8" style="82" customWidth="1"/>
    <col min="17" max="18" width="7.5703125" style="82" customWidth="1"/>
    <col min="19" max="19" width="7.42578125" style="82" customWidth="1"/>
    <col min="20" max="20" width="6.7109375" style="82" customWidth="1"/>
    <col min="21" max="21" width="9" style="82" customWidth="1"/>
    <col min="22" max="22" width="5.85546875" style="82" customWidth="1"/>
    <col min="23" max="23" width="9" style="82" customWidth="1"/>
    <col min="24" max="24" width="12.85546875" style="82" customWidth="1"/>
    <col min="25" max="25" width="3.5703125" style="82" customWidth="1"/>
    <col min="26" max="16384" width="9.140625" style="82"/>
  </cols>
  <sheetData>
    <row r="1" spans="1:31" ht="21" customHeight="1">
      <c r="A1" s="1152" t="s">
        <v>1332</v>
      </c>
      <c r="B1" s="1152"/>
      <c r="C1" s="1152"/>
      <c r="D1" s="1152"/>
      <c r="E1" s="1152"/>
      <c r="F1" s="1152"/>
      <c r="G1" s="1152"/>
      <c r="H1" s="1152"/>
      <c r="I1" s="1152"/>
      <c r="J1" s="1152"/>
      <c r="K1" s="1152"/>
      <c r="L1" s="1152"/>
      <c r="M1" s="1152"/>
      <c r="N1" s="1152"/>
      <c r="O1" s="1152"/>
      <c r="P1" s="1152"/>
      <c r="Q1" s="1152"/>
      <c r="R1" s="1152"/>
      <c r="S1" s="1152"/>
      <c r="T1" s="1152"/>
      <c r="U1" s="1152"/>
      <c r="V1" s="1152"/>
      <c r="W1" s="1152"/>
      <c r="X1" s="1152"/>
      <c r="Y1" s="1152"/>
      <c r="Z1" s="575"/>
      <c r="AA1" s="575"/>
      <c r="AB1" s="575"/>
      <c r="AC1" s="575"/>
      <c r="AD1" s="575"/>
      <c r="AE1" s="575"/>
    </row>
    <row r="2" spans="1:31" ht="40.5" customHeight="1">
      <c r="A2" s="1152" t="s">
        <v>677</v>
      </c>
      <c r="B2" s="1152"/>
      <c r="C2" s="1152"/>
      <c r="D2" s="1152"/>
      <c r="E2" s="1152"/>
      <c r="F2" s="1152"/>
      <c r="G2" s="1152"/>
      <c r="H2" s="1152"/>
      <c r="I2" s="1152"/>
      <c r="J2" s="1152"/>
      <c r="K2" s="1152"/>
      <c r="L2" s="1152"/>
      <c r="M2" s="1152"/>
      <c r="N2" s="1152"/>
      <c r="O2" s="1152"/>
      <c r="P2" s="1152"/>
      <c r="Q2" s="1152"/>
      <c r="R2" s="1152"/>
      <c r="S2" s="1152"/>
      <c r="T2" s="1152"/>
      <c r="U2" s="1152"/>
      <c r="V2" s="1152"/>
      <c r="W2" s="1152"/>
      <c r="X2" s="1152"/>
      <c r="Y2" s="1152"/>
      <c r="Z2" s="575"/>
      <c r="AA2" s="575"/>
      <c r="AB2" s="575"/>
      <c r="AC2" s="575"/>
      <c r="AD2" s="575"/>
      <c r="AE2" s="575"/>
    </row>
    <row r="3" spans="1:31" ht="21" customHeight="1" thickBot="1">
      <c r="A3" s="1153" t="s">
        <v>864</v>
      </c>
      <c r="B3" s="1153"/>
      <c r="C3" s="1153"/>
      <c r="D3" s="563"/>
      <c r="E3" s="563"/>
      <c r="F3" s="563"/>
      <c r="G3" s="563"/>
      <c r="H3" s="563"/>
      <c r="I3" s="563"/>
      <c r="J3" s="563"/>
      <c r="K3" s="563"/>
      <c r="L3" s="563"/>
      <c r="M3" s="563"/>
      <c r="N3" s="563"/>
      <c r="O3" s="563"/>
      <c r="P3" s="563"/>
      <c r="Q3" s="563"/>
      <c r="R3" s="563"/>
      <c r="S3" s="563"/>
      <c r="T3" s="563"/>
      <c r="U3" s="563"/>
      <c r="V3" s="563"/>
      <c r="W3" s="563"/>
      <c r="X3" s="1154" t="s">
        <v>599</v>
      </c>
      <c r="Y3" s="1154"/>
      <c r="Z3" s="575"/>
      <c r="AA3" s="575"/>
      <c r="AB3" s="575"/>
      <c r="AC3" s="575"/>
      <c r="AD3" s="575"/>
      <c r="AE3" s="575"/>
    </row>
    <row r="4" spans="1:31" ht="20.25" customHeight="1" thickTop="1">
      <c r="A4" s="1140" t="s">
        <v>40</v>
      </c>
      <c r="B4" s="1140"/>
      <c r="C4" s="1155" t="s">
        <v>107</v>
      </c>
      <c r="D4" s="1155"/>
      <c r="E4" s="1155"/>
      <c r="F4" s="1155"/>
      <c r="G4" s="1155" t="s">
        <v>128</v>
      </c>
      <c r="H4" s="1155"/>
      <c r="I4" s="1155"/>
      <c r="J4" s="1155" t="s">
        <v>108</v>
      </c>
      <c r="K4" s="1155"/>
      <c r="L4" s="1155"/>
      <c r="M4" s="1140" t="s">
        <v>129</v>
      </c>
      <c r="N4" s="1140"/>
      <c r="O4" s="1140"/>
      <c r="P4" s="1140" t="s">
        <v>306</v>
      </c>
      <c r="Q4" s="1140"/>
      <c r="R4" s="1156"/>
      <c r="S4" s="1140" t="s">
        <v>307</v>
      </c>
      <c r="T4" s="1140"/>
      <c r="U4" s="1140"/>
      <c r="V4" s="1140"/>
      <c r="W4" s="1140"/>
      <c r="X4" s="1164" t="s">
        <v>168</v>
      </c>
      <c r="Y4" s="1164"/>
    </row>
    <row r="5" spans="1:31" ht="18" customHeight="1">
      <c r="A5" s="1141"/>
      <c r="B5" s="1141"/>
      <c r="C5" s="1167" t="s">
        <v>303</v>
      </c>
      <c r="D5" s="1167"/>
      <c r="E5" s="1167"/>
      <c r="F5" s="1167"/>
      <c r="G5" s="1167" t="s">
        <v>852</v>
      </c>
      <c r="H5" s="1167"/>
      <c r="I5" s="1167"/>
      <c r="J5" s="1167" t="s">
        <v>309</v>
      </c>
      <c r="K5" s="1167"/>
      <c r="L5" s="1167"/>
      <c r="M5" s="1165" t="s">
        <v>310</v>
      </c>
      <c r="N5" s="1165"/>
      <c r="O5" s="1165"/>
      <c r="P5" s="1168" t="s">
        <v>311</v>
      </c>
      <c r="Q5" s="1168"/>
      <c r="R5" s="1169"/>
      <c r="S5" s="1165" t="s">
        <v>312</v>
      </c>
      <c r="T5" s="1165"/>
      <c r="U5" s="1165"/>
      <c r="V5" s="1165"/>
      <c r="W5" s="1165"/>
      <c r="X5" s="1165"/>
      <c r="Y5" s="1165"/>
    </row>
    <row r="6" spans="1:31" s="83" customFormat="1" ht="33.75" customHeight="1">
      <c r="A6" s="1141"/>
      <c r="B6" s="1141"/>
      <c r="C6" s="823" t="s">
        <v>127</v>
      </c>
      <c r="D6" s="817" t="s">
        <v>34</v>
      </c>
      <c r="E6" s="817" t="s">
        <v>109</v>
      </c>
      <c r="F6" s="817" t="s">
        <v>35</v>
      </c>
      <c r="G6" s="823" t="s">
        <v>127</v>
      </c>
      <c r="H6" s="817" t="s">
        <v>34</v>
      </c>
      <c r="I6" s="817" t="s">
        <v>35</v>
      </c>
      <c r="J6" s="823" t="s">
        <v>127</v>
      </c>
      <c r="K6" s="817" t="s">
        <v>34</v>
      </c>
      <c r="L6" s="817" t="s">
        <v>35</v>
      </c>
      <c r="M6" s="823" t="s">
        <v>102</v>
      </c>
      <c r="N6" s="817" t="s">
        <v>103</v>
      </c>
      <c r="O6" s="817" t="s">
        <v>35</v>
      </c>
      <c r="P6" s="817" t="s">
        <v>313</v>
      </c>
      <c r="Q6" s="817" t="s">
        <v>314</v>
      </c>
      <c r="R6" s="817" t="s">
        <v>35</v>
      </c>
      <c r="S6" s="817" t="s">
        <v>120</v>
      </c>
      <c r="T6" s="817" t="s">
        <v>315</v>
      </c>
      <c r="U6" s="823" t="s">
        <v>316</v>
      </c>
      <c r="V6" s="817" t="s">
        <v>317</v>
      </c>
      <c r="W6" s="817" t="s">
        <v>32</v>
      </c>
      <c r="X6" s="1165"/>
      <c r="Y6" s="1165"/>
    </row>
    <row r="7" spans="1:31" s="83" customFormat="1" ht="61.5" customHeight="1" thickBot="1">
      <c r="A7" s="1142"/>
      <c r="B7" s="1142"/>
      <c r="C7" s="882" t="s">
        <v>173</v>
      </c>
      <c r="D7" s="882" t="s">
        <v>172</v>
      </c>
      <c r="E7" s="882" t="s">
        <v>208</v>
      </c>
      <c r="F7" s="882" t="s">
        <v>169</v>
      </c>
      <c r="G7" s="882" t="s">
        <v>173</v>
      </c>
      <c r="H7" s="882" t="s">
        <v>172</v>
      </c>
      <c r="I7" s="882" t="s">
        <v>169</v>
      </c>
      <c r="J7" s="882" t="s">
        <v>173</v>
      </c>
      <c r="K7" s="882" t="s">
        <v>172</v>
      </c>
      <c r="L7" s="882" t="s">
        <v>169</v>
      </c>
      <c r="M7" s="882" t="s">
        <v>318</v>
      </c>
      <c r="N7" s="882" t="s">
        <v>319</v>
      </c>
      <c r="O7" s="882" t="s">
        <v>169</v>
      </c>
      <c r="P7" s="882" t="s">
        <v>320</v>
      </c>
      <c r="Q7" s="882" t="s">
        <v>321</v>
      </c>
      <c r="R7" s="882" t="s">
        <v>169</v>
      </c>
      <c r="S7" s="882" t="s">
        <v>322</v>
      </c>
      <c r="T7" s="882" t="s">
        <v>323</v>
      </c>
      <c r="U7" s="889" t="s">
        <v>621</v>
      </c>
      <c r="V7" s="882" t="s">
        <v>325</v>
      </c>
      <c r="W7" s="882" t="s">
        <v>169</v>
      </c>
      <c r="X7" s="1166"/>
      <c r="Y7" s="1166"/>
    </row>
    <row r="8" spans="1:31" s="83" customFormat="1" ht="18.75" customHeight="1">
      <c r="A8" s="1157" t="s">
        <v>52</v>
      </c>
      <c r="B8" s="1157"/>
      <c r="C8" s="329">
        <f>C37+C66</f>
        <v>456</v>
      </c>
      <c r="D8" s="329">
        <f t="shared" ref="D8:W8" si="0">D37+D66</f>
        <v>385</v>
      </c>
      <c r="E8" s="329">
        <f t="shared" si="0"/>
        <v>797</v>
      </c>
      <c r="F8" s="329">
        <f t="shared" si="0"/>
        <v>1638</v>
      </c>
      <c r="G8" s="329">
        <f t="shared" si="0"/>
        <v>55856</v>
      </c>
      <c r="H8" s="329">
        <f t="shared" si="0"/>
        <v>53374</v>
      </c>
      <c r="I8" s="329">
        <f t="shared" si="0"/>
        <v>109230</v>
      </c>
      <c r="J8" s="329">
        <f t="shared" si="0"/>
        <v>325947</v>
      </c>
      <c r="K8" s="329">
        <f t="shared" si="0"/>
        <v>288126</v>
      </c>
      <c r="L8" s="329">
        <f t="shared" si="0"/>
        <v>614073</v>
      </c>
      <c r="M8" s="329">
        <f t="shared" si="0"/>
        <v>7114</v>
      </c>
      <c r="N8" s="329">
        <f t="shared" si="0"/>
        <v>8874</v>
      </c>
      <c r="O8" s="329">
        <f t="shared" si="0"/>
        <v>15988</v>
      </c>
      <c r="P8" s="329">
        <f t="shared" si="0"/>
        <v>1244</v>
      </c>
      <c r="Q8" s="329">
        <f t="shared" si="0"/>
        <v>394</v>
      </c>
      <c r="R8" s="329">
        <f>SUM(P8:Q8)</f>
        <v>1638</v>
      </c>
      <c r="S8" s="329">
        <f t="shared" si="0"/>
        <v>1192</v>
      </c>
      <c r="T8" s="329">
        <f t="shared" si="0"/>
        <v>393</v>
      </c>
      <c r="U8" s="329">
        <f t="shared" si="0"/>
        <v>52</v>
      </c>
      <c r="V8" s="329">
        <f t="shared" si="0"/>
        <v>1</v>
      </c>
      <c r="W8" s="329">
        <f t="shared" si="0"/>
        <v>1638</v>
      </c>
      <c r="X8" s="1158" t="s">
        <v>583</v>
      </c>
      <c r="Y8" s="1158"/>
    </row>
    <row r="9" spans="1:31" ht="18.75" customHeight="1">
      <c r="A9" s="567" t="s">
        <v>53</v>
      </c>
      <c r="B9" s="567"/>
      <c r="C9" s="813">
        <f t="shared" ref="C9:W21" si="1">C38+C67</f>
        <v>383</v>
      </c>
      <c r="D9" s="813">
        <f t="shared" si="1"/>
        <v>366</v>
      </c>
      <c r="E9" s="813">
        <f t="shared" si="1"/>
        <v>611</v>
      </c>
      <c r="F9" s="813">
        <f t="shared" si="1"/>
        <v>1360</v>
      </c>
      <c r="G9" s="813">
        <f t="shared" si="1"/>
        <v>35174</v>
      </c>
      <c r="H9" s="813">
        <f t="shared" si="1"/>
        <v>32176</v>
      </c>
      <c r="I9" s="813">
        <f t="shared" si="1"/>
        <v>67350</v>
      </c>
      <c r="J9" s="813">
        <f>J38+J67</f>
        <v>185706</v>
      </c>
      <c r="K9" s="813">
        <f t="shared" si="1"/>
        <v>165409</v>
      </c>
      <c r="L9" s="813">
        <f t="shared" si="1"/>
        <v>351115</v>
      </c>
      <c r="M9" s="813">
        <f t="shared" si="1"/>
        <v>5453</v>
      </c>
      <c r="N9" s="813">
        <f t="shared" si="1"/>
        <v>8792</v>
      </c>
      <c r="O9" s="813">
        <f t="shared" si="1"/>
        <v>14245</v>
      </c>
      <c r="P9" s="813">
        <f t="shared" si="1"/>
        <v>1004</v>
      </c>
      <c r="Q9" s="813">
        <v>356</v>
      </c>
      <c r="R9" s="930">
        <f t="shared" ref="R9:R28" si="2">SUM(P9:Q9)</f>
        <v>1360</v>
      </c>
      <c r="S9" s="813">
        <f t="shared" si="1"/>
        <v>593</v>
      </c>
      <c r="T9" s="813">
        <f t="shared" si="1"/>
        <v>28</v>
      </c>
      <c r="U9" s="813">
        <f t="shared" si="1"/>
        <v>736</v>
      </c>
      <c r="V9" s="813">
        <f t="shared" si="1"/>
        <v>3</v>
      </c>
      <c r="W9" s="813">
        <f t="shared" si="1"/>
        <v>1360</v>
      </c>
      <c r="X9" s="1159" t="s">
        <v>284</v>
      </c>
      <c r="Y9" s="1159"/>
      <c r="Z9" s="83"/>
      <c r="AA9" s="83"/>
    </row>
    <row r="10" spans="1:31" ht="18.75" customHeight="1">
      <c r="A10" s="567" t="s">
        <v>54</v>
      </c>
      <c r="B10" s="567"/>
      <c r="C10" s="813">
        <f t="shared" si="1"/>
        <v>120</v>
      </c>
      <c r="D10" s="813">
        <f t="shared" si="1"/>
        <v>94</v>
      </c>
      <c r="E10" s="813">
        <f t="shared" si="1"/>
        <v>904</v>
      </c>
      <c r="F10" s="813">
        <f t="shared" si="1"/>
        <v>1118</v>
      </c>
      <c r="G10" s="813">
        <f t="shared" si="1"/>
        <v>24794</v>
      </c>
      <c r="H10" s="813">
        <f t="shared" si="1"/>
        <v>23644</v>
      </c>
      <c r="I10" s="813">
        <f t="shared" si="1"/>
        <v>48438</v>
      </c>
      <c r="J10" s="813">
        <f t="shared" si="1"/>
        <v>142426</v>
      </c>
      <c r="K10" s="813">
        <f t="shared" si="1"/>
        <v>130776</v>
      </c>
      <c r="L10" s="813">
        <f t="shared" si="1"/>
        <v>273202</v>
      </c>
      <c r="M10" s="813">
        <f t="shared" si="1"/>
        <v>3856</v>
      </c>
      <c r="N10" s="813">
        <f t="shared" si="1"/>
        <v>7045</v>
      </c>
      <c r="O10" s="813">
        <f t="shared" si="1"/>
        <v>10901</v>
      </c>
      <c r="P10" s="813">
        <f t="shared" si="1"/>
        <v>814</v>
      </c>
      <c r="Q10" s="813">
        <f t="shared" si="1"/>
        <v>304</v>
      </c>
      <c r="R10" s="930">
        <f t="shared" si="2"/>
        <v>1118</v>
      </c>
      <c r="S10" s="813">
        <f t="shared" si="1"/>
        <v>570</v>
      </c>
      <c r="T10" s="813">
        <f t="shared" si="1"/>
        <v>21</v>
      </c>
      <c r="U10" s="813">
        <f t="shared" si="1"/>
        <v>524</v>
      </c>
      <c r="V10" s="813">
        <f t="shared" si="1"/>
        <v>3</v>
      </c>
      <c r="W10" s="813">
        <f t="shared" si="1"/>
        <v>1118</v>
      </c>
      <c r="X10" s="1159" t="s">
        <v>175</v>
      </c>
      <c r="Y10" s="1159"/>
      <c r="Z10" s="83"/>
      <c r="AA10" s="83"/>
    </row>
    <row r="11" spans="1:31" ht="18.75" customHeight="1">
      <c r="A11" s="567" t="s">
        <v>55</v>
      </c>
      <c r="B11" s="567"/>
      <c r="C11" s="813">
        <f t="shared" si="1"/>
        <v>143</v>
      </c>
      <c r="D11" s="813">
        <f t="shared" si="1"/>
        <v>141</v>
      </c>
      <c r="E11" s="813">
        <f t="shared" si="1"/>
        <v>733</v>
      </c>
      <c r="F11" s="813">
        <f t="shared" si="1"/>
        <v>1017</v>
      </c>
      <c r="G11" s="813">
        <f t="shared" si="1"/>
        <v>25967</v>
      </c>
      <c r="H11" s="813">
        <f t="shared" si="1"/>
        <v>25029</v>
      </c>
      <c r="I11" s="813">
        <f t="shared" si="1"/>
        <v>50996</v>
      </c>
      <c r="J11" s="813">
        <f t="shared" si="1"/>
        <v>162874</v>
      </c>
      <c r="K11" s="813">
        <f t="shared" si="1"/>
        <v>149490</v>
      </c>
      <c r="L11" s="813">
        <f t="shared" si="1"/>
        <v>312364</v>
      </c>
      <c r="M11" s="813">
        <f t="shared" si="1"/>
        <v>6489</v>
      </c>
      <c r="N11" s="813">
        <f t="shared" si="1"/>
        <v>11788</v>
      </c>
      <c r="O11" s="813">
        <f t="shared" si="1"/>
        <v>18277</v>
      </c>
      <c r="P11" s="813">
        <f t="shared" si="1"/>
        <v>821</v>
      </c>
      <c r="Q11" s="813">
        <f t="shared" si="1"/>
        <v>196</v>
      </c>
      <c r="R11" s="930">
        <f t="shared" si="2"/>
        <v>1017</v>
      </c>
      <c r="S11" s="813">
        <f t="shared" si="1"/>
        <v>457</v>
      </c>
      <c r="T11" s="813">
        <f t="shared" si="1"/>
        <v>34</v>
      </c>
      <c r="U11" s="813">
        <f t="shared" si="1"/>
        <v>526</v>
      </c>
      <c r="V11" s="813">
        <f t="shared" si="1"/>
        <v>0</v>
      </c>
      <c r="W11" s="813">
        <f t="shared" si="1"/>
        <v>1017</v>
      </c>
      <c r="X11" s="1159" t="s">
        <v>676</v>
      </c>
      <c r="Y11" s="1159"/>
      <c r="Z11" s="83"/>
      <c r="AA11" s="83"/>
    </row>
    <row r="12" spans="1:31" ht="18.75" customHeight="1">
      <c r="A12" s="1160" t="s">
        <v>326</v>
      </c>
      <c r="B12" s="570" t="s">
        <v>250</v>
      </c>
      <c r="C12" s="813">
        <f t="shared" si="1"/>
        <v>82</v>
      </c>
      <c r="D12" s="813">
        <f t="shared" si="1"/>
        <v>90</v>
      </c>
      <c r="E12" s="813">
        <f t="shared" si="1"/>
        <v>314</v>
      </c>
      <c r="F12" s="813">
        <f t="shared" si="1"/>
        <v>486</v>
      </c>
      <c r="G12" s="813">
        <f t="shared" si="1"/>
        <v>21760</v>
      </c>
      <c r="H12" s="813">
        <f t="shared" si="1"/>
        <v>20934</v>
      </c>
      <c r="I12" s="813">
        <f t="shared" si="1"/>
        <v>42694</v>
      </c>
      <c r="J12" s="813">
        <f t="shared" si="1"/>
        <v>130511</v>
      </c>
      <c r="K12" s="813">
        <f t="shared" si="1"/>
        <v>125254</v>
      </c>
      <c r="L12" s="813">
        <f t="shared" si="1"/>
        <v>255765</v>
      </c>
      <c r="M12" s="813">
        <f t="shared" si="1"/>
        <v>2023</v>
      </c>
      <c r="N12" s="813">
        <f t="shared" si="1"/>
        <v>10462</v>
      </c>
      <c r="O12" s="813">
        <f t="shared" si="1"/>
        <v>12485</v>
      </c>
      <c r="P12" s="813">
        <f t="shared" si="1"/>
        <v>338</v>
      </c>
      <c r="Q12" s="813">
        <f t="shared" si="1"/>
        <v>148</v>
      </c>
      <c r="R12" s="930">
        <f t="shared" si="2"/>
        <v>486</v>
      </c>
      <c r="S12" s="813">
        <f t="shared" si="1"/>
        <v>195</v>
      </c>
      <c r="T12" s="813">
        <f t="shared" si="1"/>
        <v>24</v>
      </c>
      <c r="U12" s="813">
        <f t="shared" si="1"/>
        <v>266</v>
      </c>
      <c r="V12" s="813">
        <f t="shared" si="1"/>
        <v>1</v>
      </c>
      <c r="W12" s="813">
        <f t="shared" si="1"/>
        <v>486</v>
      </c>
      <c r="X12" s="574" t="s">
        <v>288</v>
      </c>
      <c r="Y12" s="1163" t="s">
        <v>167</v>
      </c>
      <c r="Z12" s="83"/>
      <c r="AA12" s="83"/>
    </row>
    <row r="13" spans="1:31" ht="18.75" customHeight="1">
      <c r="A13" s="1161"/>
      <c r="B13" s="570" t="s">
        <v>251</v>
      </c>
      <c r="C13" s="813">
        <f t="shared" si="1"/>
        <v>142</v>
      </c>
      <c r="D13" s="813">
        <f t="shared" si="1"/>
        <v>80</v>
      </c>
      <c r="E13" s="813">
        <f t="shared" si="1"/>
        <v>583</v>
      </c>
      <c r="F13" s="813">
        <f t="shared" si="1"/>
        <v>805</v>
      </c>
      <c r="G13" s="813">
        <f t="shared" si="1"/>
        <v>43439</v>
      </c>
      <c r="H13" s="813">
        <f t="shared" si="1"/>
        <v>40941</v>
      </c>
      <c r="I13" s="813">
        <f t="shared" si="1"/>
        <v>84380</v>
      </c>
      <c r="J13" s="813">
        <f t="shared" si="1"/>
        <v>257409</v>
      </c>
      <c r="K13" s="813">
        <f t="shared" si="1"/>
        <v>235797</v>
      </c>
      <c r="L13" s="813">
        <f t="shared" si="1"/>
        <v>493206</v>
      </c>
      <c r="M13" s="813">
        <f t="shared" si="1"/>
        <v>3193</v>
      </c>
      <c r="N13" s="813">
        <f t="shared" si="1"/>
        <v>12780</v>
      </c>
      <c r="O13" s="813">
        <f t="shared" si="1"/>
        <v>15973</v>
      </c>
      <c r="P13" s="813">
        <f t="shared" si="1"/>
        <v>603</v>
      </c>
      <c r="Q13" s="813">
        <f t="shared" si="1"/>
        <v>202</v>
      </c>
      <c r="R13" s="930">
        <f t="shared" si="2"/>
        <v>805</v>
      </c>
      <c r="S13" s="813">
        <f t="shared" si="1"/>
        <v>366</v>
      </c>
      <c r="T13" s="813">
        <f t="shared" si="1"/>
        <v>21</v>
      </c>
      <c r="U13" s="813">
        <f t="shared" si="1"/>
        <v>418</v>
      </c>
      <c r="V13" s="813">
        <f t="shared" si="1"/>
        <v>0</v>
      </c>
      <c r="W13" s="813">
        <f t="shared" si="1"/>
        <v>805</v>
      </c>
      <c r="X13" s="574" t="s">
        <v>289</v>
      </c>
      <c r="Y13" s="1163"/>
      <c r="Z13" s="83"/>
      <c r="AA13" s="83"/>
    </row>
    <row r="14" spans="1:31" ht="18.75" customHeight="1">
      <c r="A14" s="1161"/>
      <c r="B14" s="570" t="s">
        <v>252</v>
      </c>
      <c r="C14" s="813">
        <f t="shared" si="1"/>
        <v>158</v>
      </c>
      <c r="D14" s="813">
        <f t="shared" si="1"/>
        <v>140</v>
      </c>
      <c r="E14" s="813">
        <f t="shared" si="1"/>
        <v>85</v>
      </c>
      <c r="F14" s="813">
        <f t="shared" si="1"/>
        <v>383</v>
      </c>
      <c r="G14" s="813">
        <f t="shared" si="1"/>
        <v>17291</v>
      </c>
      <c r="H14" s="813">
        <f t="shared" si="1"/>
        <v>17384</v>
      </c>
      <c r="I14" s="813">
        <f t="shared" si="1"/>
        <v>34675</v>
      </c>
      <c r="J14" s="813">
        <f t="shared" si="1"/>
        <v>107135</v>
      </c>
      <c r="K14" s="813">
        <f t="shared" si="1"/>
        <v>102344</v>
      </c>
      <c r="L14" s="813">
        <f t="shared" si="1"/>
        <v>209479</v>
      </c>
      <c r="M14" s="813">
        <f t="shared" si="1"/>
        <v>2533</v>
      </c>
      <c r="N14" s="813">
        <f t="shared" si="1"/>
        <v>5604</v>
      </c>
      <c r="O14" s="813">
        <f t="shared" si="1"/>
        <v>8137</v>
      </c>
      <c r="P14" s="813">
        <f t="shared" si="1"/>
        <v>246</v>
      </c>
      <c r="Q14" s="813">
        <f t="shared" si="1"/>
        <v>137</v>
      </c>
      <c r="R14" s="930">
        <f t="shared" si="2"/>
        <v>383</v>
      </c>
      <c r="S14" s="813">
        <f t="shared" si="1"/>
        <v>80</v>
      </c>
      <c r="T14" s="813">
        <f t="shared" si="1"/>
        <v>45</v>
      </c>
      <c r="U14" s="813">
        <f t="shared" si="1"/>
        <v>258</v>
      </c>
      <c r="V14" s="813">
        <f t="shared" si="1"/>
        <v>0</v>
      </c>
      <c r="W14" s="813">
        <f t="shared" si="1"/>
        <v>383</v>
      </c>
      <c r="X14" s="574" t="s">
        <v>290</v>
      </c>
      <c r="Y14" s="1163"/>
      <c r="Z14" s="83"/>
      <c r="AA14" s="83"/>
    </row>
    <row r="15" spans="1:31" ht="18.75" customHeight="1">
      <c r="A15" s="1161"/>
      <c r="B15" s="570" t="s">
        <v>253</v>
      </c>
      <c r="C15" s="813">
        <f t="shared" si="1"/>
        <v>37</v>
      </c>
      <c r="D15" s="813">
        <f t="shared" si="1"/>
        <v>36</v>
      </c>
      <c r="E15" s="813">
        <f t="shared" si="1"/>
        <v>329</v>
      </c>
      <c r="F15" s="813">
        <f t="shared" si="1"/>
        <v>402</v>
      </c>
      <c r="G15" s="813">
        <f t="shared" si="1"/>
        <v>13913</v>
      </c>
      <c r="H15" s="813">
        <f t="shared" si="1"/>
        <v>13483</v>
      </c>
      <c r="I15" s="813">
        <f t="shared" si="1"/>
        <v>27396</v>
      </c>
      <c r="J15" s="813">
        <f t="shared" si="1"/>
        <v>85345</v>
      </c>
      <c r="K15" s="813">
        <f t="shared" si="1"/>
        <v>78095</v>
      </c>
      <c r="L15" s="813">
        <f t="shared" si="1"/>
        <v>163440</v>
      </c>
      <c r="M15" s="813">
        <f t="shared" si="1"/>
        <v>2086</v>
      </c>
      <c r="N15" s="813">
        <f t="shared" si="1"/>
        <v>8771</v>
      </c>
      <c r="O15" s="813">
        <f t="shared" si="1"/>
        <v>10857</v>
      </c>
      <c r="P15" s="813">
        <f t="shared" si="1"/>
        <v>354</v>
      </c>
      <c r="Q15" s="813">
        <f t="shared" si="1"/>
        <v>48</v>
      </c>
      <c r="R15" s="930">
        <f t="shared" si="2"/>
        <v>402</v>
      </c>
      <c r="S15" s="813">
        <f t="shared" si="1"/>
        <v>276</v>
      </c>
      <c r="T15" s="813">
        <f t="shared" si="1"/>
        <v>3</v>
      </c>
      <c r="U15" s="813">
        <f t="shared" si="1"/>
        <v>123</v>
      </c>
      <c r="V15" s="813">
        <f t="shared" si="1"/>
        <v>0</v>
      </c>
      <c r="W15" s="813">
        <f t="shared" si="1"/>
        <v>402</v>
      </c>
      <c r="X15" s="574" t="s">
        <v>291</v>
      </c>
      <c r="Y15" s="1163"/>
      <c r="Z15" s="83"/>
      <c r="AA15" s="83"/>
    </row>
    <row r="16" spans="1:31" ht="18.75" customHeight="1">
      <c r="A16" s="1161"/>
      <c r="B16" s="570" t="s">
        <v>254</v>
      </c>
      <c r="C16" s="813">
        <f t="shared" si="1"/>
        <v>54</v>
      </c>
      <c r="D16" s="813">
        <f t="shared" si="1"/>
        <v>32</v>
      </c>
      <c r="E16" s="813">
        <f t="shared" si="1"/>
        <v>569</v>
      </c>
      <c r="F16" s="813">
        <f t="shared" si="1"/>
        <v>655</v>
      </c>
      <c r="G16" s="813">
        <f t="shared" si="1"/>
        <v>25341</v>
      </c>
      <c r="H16" s="813">
        <f t="shared" si="1"/>
        <v>23814</v>
      </c>
      <c r="I16" s="813">
        <f t="shared" si="1"/>
        <v>49155</v>
      </c>
      <c r="J16" s="813">
        <f t="shared" si="1"/>
        <v>159877</v>
      </c>
      <c r="K16" s="813">
        <f t="shared" si="1"/>
        <v>146436</v>
      </c>
      <c r="L16" s="813">
        <f t="shared" si="1"/>
        <v>306313</v>
      </c>
      <c r="M16" s="813">
        <f t="shared" si="1"/>
        <v>2848</v>
      </c>
      <c r="N16" s="813">
        <f t="shared" si="1"/>
        <v>12209</v>
      </c>
      <c r="O16" s="813">
        <f t="shared" si="1"/>
        <v>15057</v>
      </c>
      <c r="P16" s="813">
        <f t="shared" si="1"/>
        <v>497</v>
      </c>
      <c r="Q16" s="813">
        <f t="shared" si="1"/>
        <v>158</v>
      </c>
      <c r="R16" s="930">
        <f t="shared" si="2"/>
        <v>655</v>
      </c>
      <c r="S16" s="813">
        <f t="shared" si="1"/>
        <v>300</v>
      </c>
      <c r="T16" s="813">
        <f t="shared" si="1"/>
        <v>11</v>
      </c>
      <c r="U16" s="813">
        <f t="shared" si="1"/>
        <v>344</v>
      </c>
      <c r="V16" s="813">
        <f t="shared" si="1"/>
        <v>0</v>
      </c>
      <c r="W16" s="813">
        <f t="shared" si="1"/>
        <v>655</v>
      </c>
      <c r="X16" s="574" t="s">
        <v>292</v>
      </c>
      <c r="Y16" s="1163"/>
      <c r="Z16" s="83"/>
      <c r="AA16" s="83"/>
    </row>
    <row r="17" spans="1:28" ht="18.75" customHeight="1">
      <c r="A17" s="1162"/>
      <c r="B17" s="570" t="s">
        <v>255</v>
      </c>
      <c r="C17" s="813">
        <f t="shared" si="1"/>
        <v>76</v>
      </c>
      <c r="D17" s="813">
        <f t="shared" si="1"/>
        <v>80</v>
      </c>
      <c r="E17" s="813">
        <f t="shared" si="1"/>
        <v>213</v>
      </c>
      <c r="F17" s="813">
        <f t="shared" si="1"/>
        <v>369</v>
      </c>
      <c r="G17" s="813">
        <f t="shared" si="1"/>
        <v>17559</v>
      </c>
      <c r="H17" s="813">
        <f t="shared" si="1"/>
        <v>16764</v>
      </c>
      <c r="I17" s="813">
        <f t="shared" si="1"/>
        <v>34323</v>
      </c>
      <c r="J17" s="813">
        <f t="shared" si="1"/>
        <v>111785</v>
      </c>
      <c r="K17" s="813">
        <f t="shared" si="1"/>
        <v>103471</v>
      </c>
      <c r="L17" s="813">
        <f t="shared" si="1"/>
        <v>215256</v>
      </c>
      <c r="M17" s="813">
        <f t="shared" si="1"/>
        <v>2435</v>
      </c>
      <c r="N17" s="813">
        <f t="shared" si="1"/>
        <v>7049</v>
      </c>
      <c r="O17" s="813">
        <f t="shared" si="1"/>
        <v>9484</v>
      </c>
      <c r="P17" s="813">
        <f t="shared" si="1"/>
        <v>310</v>
      </c>
      <c r="Q17" s="813">
        <f t="shared" si="1"/>
        <v>59</v>
      </c>
      <c r="R17" s="930">
        <f t="shared" si="2"/>
        <v>369</v>
      </c>
      <c r="S17" s="813">
        <f t="shared" si="1"/>
        <v>156</v>
      </c>
      <c r="T17" s="813">
        <f t="shared" si="1"/>
        <v>11</v>
      </c>
      <c r="U17" s="813">
        <f t="shared" si="1"/>
        <v>200</v>
      </c>
      <c r="V17" s="813">
        <f t="shared" si="1"/>
        <v>2</v>
      </c>
      <c r="W17" s="813">
        <f t="shared" si="1"/>
        <v>369</v>
      </c>
      <c r="X17" s="574" t="s">
        <v>293</v>
      </c>
      <c r="Y17" s="1163"/>
      <c r="Z17" s="83"/>
      <c r="AA17" s="83"/>
      <c r="AB17" s="575"/>
    </row>
    <row r="18" spans="1:28" ht="18.75" customHeight="1">
      <c r="A18" s="1171" t="s">
        <v>63</v>
      </c>
      <c r="B18" s="1171"/>
      <c r="C18" s="887">
        <f t="shared" si="1"/>
        <v>468</v>
      </c>
      <c r="D18" s="813">
        <f t="shared" si="1"/>
        <v>427</v>
      </c>
      <c r="E18" s="813">
        <f t="shared" si="1"/>
        <v>424</v>
      </c>
      <c r="F18" s="813">
        <f t="shared" si="1"/>
        <v>1319</v>
      </c>
      <c r="G18" s="813">
        <f t="shared" si="1"/>
        <v>35513</v>
      </c>
      <c r="H18" s="813">
        <f t="shared" si="1"/>
        <v>33841</v>
      </c>
      <c r="I18" s="813">
        <f t="shared" si="1"/>
        <v>69354</v>
      </c>
      <c r="J18" s="813">
        <f t="shared" si="1"/>
        <v>207784</v>
      </c>
      <c r="K18" s="813">
        <f t="shared" si="1"/>
        <v>190914</v>
      </c>
      <c r="L18" s="813">
        <f t="shared" si="1"/>
        <v>398698</v>
      </c>
      <c r="M18" s="813">
        <f t="shared" si="1"/>
        <v>7592</v>
      </c>
      <c r="N18" s="813">
        <f t="shared" si="1"/>
        <v>11003</v>
      </c>
      <c r="O18" s="813">
        <f t="shared" si="1"/>
        <v>18595</v>
      </c>
      <c r="P18" s="813">
        <f t="shared" si="1"/>
        <v>902</v>
      </c>
      <c r="Q18" s="813">
        <f t="shared" si="1"/>
        <v>417</v>
      </c>
      <c r="R18" s="930">
        <f t="shared" si="2"/>
        <v>1319</v>
      </c>
      <c r="S18" s="813">
        <f t="shared" si="1"/>
        <v>571</v>
      </c>
      <c r="T18" s="813">
        <f t="shared" si="1"/>
        <v>77</v>
      </c>
      <c r="U18" s="813">
        <f t="shared" si="1"/>
        <v>668</v>
      </c>
      <c r="V18" s="813">
        <f t="shared" si="1"/>
        <v>3</v>
      </c>
      <c r="W18" s="813">
        <f t="shared" si="1"/>
        <v>1319</v>
      </c>
      <c r="X18" s="1159" t="s">
        <v>281</v>
      </c>
      <c r="Y18" s="1159"/>
      <c r="Z18" s="83"/>
      <c r="AA18" s="83"/>
    </row>
    <row r="19" spans="1:28" ht="18.75" customHeight="1">
      <c r="A19" s="1170" t="s">
        <v>64</v>
      </c>
      <c r="B19" s="1170"/>
      <c r="C19" s="887">
        <f t="shared" si="1"/>
        <v>308</v>
      </c>
      <c r="D19" s="813">
        <f t="shared" si="1"/>
        <v>296</v>
      </c>
      <c r="E19" s="813">
        <f t="shared" si="1"/>
        <v>410</v>
      </c>
      <c r="F19" s="813">
        <f t="shared" si="1"/>
        <v>1014</v>
      </c>
      <c r="G19" s="813">
        <f t="shared" si="1"/>
        <v>35641</v>
      </c>
      <c r="H19" s="813">
        <f t="shared" si="1"/>
        <v>33712</v>
      </c>
      <c r="I19" s="813">
        <f t="shared" si="1"/>
        <v>69353</v>
      </c>
      <c r="J19" s="813">
        <f t="shared" si="1"/>
        <v>222748</v>
      </c>
      <c r="K19" s="813">
        <f t="shared" si="1"/>
        <v>202476</v>
      </c>
      <c r="L19" s="813">
        <f t="shared" si="1"/>
        <v>425224</v>
      </c>
      <c r="M19" s="813">
        <f t="shared" si="1"/>
        <v>6240</v>
      </c>
      <c r="N19" s="813">
        <f t="shared" si="1"/>
        <v>12578</v>
      </c>
      <c r="O19" s="813">
        <f t="shared" si="1"/>
        <v>18818</v>
      </c>
      <c r="P19" s="813">
        <f t="shared" si="1"/>
        <v>721</v>
      </c>
      <c r="Q19" s="813">
        <f t="shared" si="1"/>
        <v>293</v>
      </c>
      <c r="R19" s="930">
        <f t="shared" si="2"/>
        <v>1014</v>
      </c>
      <c r="S19" s="813">
        <f t="shared" si="1"/>
        <v>284</v>
      </c>
      <c r="T19" s="813">
        <f t="shared" si="1"/>
        <v>14</v>
      </c>
      <c r="U19" s="813">
        <f t="shared" si="1"/>
        <v>716</v>
      </c>
      <c r="V19" s="813">
        <f t="shared" si="1"/>
        <v>0</v>
      </c>
      <c r="W19" s="813">
        <f t="shared" si="1"/>
        <v>1014</v>
      </c>
      <c r="X19" s="1159" t="s">
        <v>177</v>
      </c>
      <c r="Y19" s="1159"/>
      <c r="Z19" s="83"/>
      <c r="AA19" s="83"/>
    </row>
    <row r="20" spans="1:28" ht="18.75" customHeight="1">
      <c r="A20" s="1170" t="s">
        <v>65</v>
      </c>
      <c r="B20" s="1170"/>
      <c r="C20" s="887">
        <f t="shared" si="1"/>
        <v>272</v>
      </c>
      <c r="D20" s="813">
        <f t="shared" si="1"/>
        <v>249</v>
      </c>
      <c r="E20" s="813">
        <f t="shared" si="1"/>
        <v>118</v>
      </c>
      <c r="F20" s="813">
        <f t="shared" si="1"/>
        <v>639</v>
      </c>
      <c r="G20" s="813">
        <f t="shared" si="1"/>
        <v>21920</v>
      </c>
      <c r="H20" s="813">
        <f t="shared" si="1"/>
        <v>21497</v>
      </c>
      <c r="I20" s="813">
        <f t="shared" si="1"/>
        <v>43417</v>
      </c>
      <c r="J20" s="813">
        <f t="shared" si="1"/>
        <v>148591</v>
      </c>
      <c r="K20" s="813">
        <f t="shared" si="1"/>
        <v>135959</v>
      </c>
      <c r="L20" s="813">
        <f t="shared" si="1"/>
        <v>284550</v>
      </c>
      <c r="M20" s="813">
        <f t="shared" si="1"/>
        <v>3335</v>
      </c>
      <c r="N20" s="813">
        <f t="shared" si="1"/>
        <v>9108</v>
      </c>
      <c r="O20" s="813">
        <f t="shared" si="1"/>
        <v>12443</v>
      </c>
      <c r="P20" s="813">
        <f t="shared" si="1"/>
        <v>386</v>
      </c>
      <c r="Q20" s="813">
        <f t="shared" si="1"/>
        <v>253</v>
      </c>
      <c r="R20" s="930">
        <f t="shared" si="2"/>
        <v>639</v>
      </c>
      <c r="S20" s="813">
        <f t="shared" si="1"/>
        <v>148</v>
      </c>
      <c r="T20" s="813">
        <f t="shared" si="1"/>
        <v>29</v>
      </c>
      <c r="U20" s="813">
        <f t="shared" si="1"/>
        <v>462</v>
      </c>
      <c r="V20" s="813">
        <f t="shared" si="1"/>
        <v>0</v>
      </c>
      <c r="W20" s="813">
        <f t="shared" si="1"/>
        <v>639</v>
      </c>
      <c r="X20" s="1159" t="s">
        <v>178</v>
      </c>
      <c r="Y20" s="1159"/>
      <c r="Z20" s="83"/>
      <c r="AA20" s="83"/>
    </row>
    <row r="21" spans="1:28" ht="18.75" customHeight="1">
      <c r="A21" s="1170" t="s">
        <v>66</v>
      </c>
      <c r="B21" s="1170"/>
      <c r="C21" s="887">
        <f t="shared" si="1"/>
        <v>305</v>
      </c>
      <c r="D21" s="813">
        <f t="shared" si="1"/>
        <v>288</v>
      </c>
      <c r="E21" s="813">
        <f t="shared" si="1"/>
        <v>214</v>
      </c>
      <c r="F21" s="813">
        <f t="shared" ref="F21:W21" si="3">F50+F79</f>
        <v>807</v>
      </c>
      <c r="G21" s="813">
        <f t="shared" si="3"/>
        <v>26279</v>
      </c>
      <c r="H21" s="813">
        <f t="shared" si="3"/>
        <v>25918</v>
      </c>
      <c r="I21" s="813">
        <f t="shared" si="3"/>
        <v>52197</v>
      </c>
      <c r="J21" s="813">
        <f t="shared" si="3"/>
        <v>168619</v>
      </c>
      <c r="K21" s="813">
        <f t="shared" si="3"/>
        <v>153856</v>
      </c>
      <c r="L21" s="813">
        <f t="shared" si="3"/>
        <v>322475</v>
      </c>
      <c r="M21" s="813">
        <f t="shared" si="3"/>
        <v>4744</v>
      </c>
      <c r="N21" s="813">
        <f t="shared" si="3"/>
        <v>9522</v>
      </c>
      <c r="O21" s="813">
        <f t="shared" si="3"/>
        <v>14266</v>
      </c>
      <c r="P21" s="813">
        <f t="shared" si="3"/>
        <v>549</v>
      </c>
      <c r="Q21" s="813">
        <f t="shared" si="3"/>
        <v>258</v>
      </c>
      <c r="R21" s="930">
        <f t="shared" si="2"/>
        <v>807</v>
      </c>
      <c r="S21" s="813">
        <f t="shared" si="3"/>
        <v>530</v>
      </c>
      <c r="T21" s="813">
        <f t="shared" si="3"/>
        <v>258</v>
      </c>
      <c r="U21" s="813">
        <f t="shared" si="3"/>
        <v>19</v>
      </c>
      <c r="V21" s="813">
        <f t="shared" si="3"/>
        <v>0</v>
      </c>
      <c r="W21" s="813">
        <f t="shared" si="3"/>
        <v>807</v>
      </c>
      <c r="X21" s="1159" t="s">
        <v>285</v>
      </c>
      <c r="Y21" s="1159"/>
      <c r="Z21" s="83"/>
      <c r="AA21" s="83"/>
    </row>
    <row r="22" spans="1:28" ht="18.75" customHeight="1">
      <c r="A22" s="1170" t="s">
        <v>133</v>
      </c>
      <c r="B22" s="1170"/>
      <c r="C22" s="887">
        <f t="shared" ref="C22:W27" si="4">C51+C80</f>
        <v>193</v>
      </c>
      <c r="D22" s="813">
        <f t="shared" si="4"/>
        <v>151</v>
      </c>
      <c r="E22" s="813">
        <f t="shared" si="4"/>
        <v>451</v>
      </c>
      <c r="F22" s="813">
        <f t="shared" si="4"/>
        <v>795</v>
      </c>
      <c r="G22" s="813">
        <f t="shared" si="4"/>
        <v>22552</v>
      </c>
      <c r="H22" s="813">
        <f t="shared" si="4"/>
        <v>20503</v>
      </c>
      <c r="I22" s="813">
        <f t="shared" si="4"/>
        <v>43055</v>
      </c>
      <c r="J22" s="813">
        <f t="shared" si="4"/>
        <v>138224</v>
      </c>
      <c r="K22" s="813">
        <f t="shared" si="4"/>
        <v>119984</v>
      </c>
      <c r="L22" s="813">
        <f t="shared" si="4"/>
        <v>258208</v>
      </c>
      <c r="M22" s="813">
        <f t="shared" si="4"/>
        <v>5254</v>
      </c>
      <c r="N22" s="813">
        <v>8725</v>
      </c>
      <c r="O22" s="813">
        <f t="shared" si="4"/>
        <v>13979</v>
      </c>
      <c r="P22" s="813">
        <f t="shared" si="4"/>
        <v>607</v>
      </c>
      <c r="Q22" s="813">
        <f t="shared" si="4"/>
        <v>188</v>
      </c>
      <c r="R22" s="930">
        <f t="shared" si="2"/>
        <v>795</v>
      </c>
      <c r="S22" s="813">
        <f t="shared" si="4"/>
        <v>383</v>
      </c>
      <c r="T22" s="813">
        <f t="shared" si="4"/>
        <v>8</v>
      </c>
      <c r="U22" s="813">
        <f t="shared" si="4"/>
        <v>404</v>
      </c>
      <c r="V22" s="813">
        <f t="shared" si="4"/>
        <v>0</v>
      </c>
      <c r="W22" s="813">
        <f t="shared" si="4"/>
        <v>795</v>
      </c>
      <c r="X22" s="1159" t="s">
        <v>853</v>
      </c>
      <c r="Y22" s="1159"/>
      <c r="Z22" s="83"/>
      <c r="AA22" s="83"/>
    </row>
    <row r="23" spans="1:28" ht="18.75" customHeight="1">
      <c r="A23" s="1170" t="s">
        <v>68</v>
      </c>
      <c r="B23" s="1170"/>
      <c r="C23" s="887">
        <f t="shared" si="4"/>
        <v>104</v>
      </c>
      <c r="D23" s="813">
        <f t="shared" si="4"/>
        <v>95</v>
      </c>
      <c r="E23" s="813">
        <f t="shared" si="4"/>
        <v>343</v>
      </c>
      <c r="F23" s="813">
        <f t="shared" si="4"/>
        <v>542</v>
      </c>
      <c r="G23" s="813">
        <f t="shared" si="4"/>
        <v>15317</v>
      </c>
      <c r="H23" s="813">
        <f t="shared" si="4"/>
        <v>14259</v>
      </c>
      <c r="I23" s="813">
        <f t="shared" si="4"/>
        <v>29576</v>
      </c>
      <c r="J23" s="813">
        <f t="shared" si="4"/>
        <v>96271</v>
      </c>
      <c r="K23" s="813">
        <f t="shared" si="4"/>
        <v>82466</v>
      </c>
      <c r="L23" s="813">
        <f t="shared" si="4"/>
        <v>178737</v>
      </c>
      <c r="M23" s="813">
        <f t="shared" si="4"/>
        <v>3184</v>
      </c>
      <c r="N23" s="813">
        <f t="shared" si="4"/>
        <v>5291</v>
      </c>
      <c r="O23" s="813">
        <f t="shared" si="4"/>
        <v>8475</v>
      </c>
      <c r="P23" s="813">
        <f t="shared" si="4"/>
        <v>433</v>
      </c>
      <c r="Q23" s="813">
        <f t="shared" si="4"/>
        <v>109</v>
      </c>
      <c r="R23" s="930">
        <f t="shared" si="2"/>
        <v>542</v>
      </c>
      <c r="S23" s="813">
        <f t="shared" si="4"/>
        <v>306</v>
      </c>
      <c r="T23" s="813">
        <f t="shared" si="4"/>
        <v>13</v>
      </c>
      <c r="U23" s="813">
        <f t="shared" si="4"/>
        <v>223</v>
      </c>
      <c r="V23" s="813">
        <f t="shared" si="4"/>
        <v>0</v>
      </c>
      <c r="W23" s="813">
        <f t="shared" si="4"/>
        <v>542</v>
      </c>
      <c r="X23" s="1159" t="s">
        <v>287</v>
      </c>
      <c r="Y23" s="1159"/>
      <c r="Z23" s="83"/>
      <c r="AA23" s="83"/>
    </row>
    <row r="24" spans="1:28" ht="18.75" customHeight="1">
      <c r="A24" s="1170" t="s">
        <v>69</v>
      </c>
      <c r="B24" s="1170"/>
      <c r="C24" s="887">
        <f t="shared" si="4"/>
        <v>235</v>
      </c>
      <c r="D24" s="813">
        <f t="shared" si="4"/>
        <v>205</v>
      </c>
      <c r="E24" s="813">
        <f t="shared" si="4"/>
        <v>509</v>
      </c>
      <c r="F24" s="813">
        <f t="shared" si="4"/>
        <v>949</v>
      </c>
      <c r="G24" s="813">
        <f t="shared" si="4"/>
        <v>24289</v>
      </c>
      <c r="H24" s="813">
        <f t="shared" si="4"/>
        <v>22731</v>
      </c>
      <c r="I24" s="813">
        <f t="shared" si="4"/>
        <v>47020</v>
      </c>
      <c r="J24" s="813">
        <f t="shared" si="4"/>
        <v>149263</v>
      </c>
      <c r="K24" s="813">
        <f t="shared" si="4"/>
        <v>127106</v>
      </c>
      <c r="L24" s="813">
        <f t="shared" si="4"/>
        <v>276369</v>
      </c>
      <c r="M24" s="813">
        <f t="shared" si="4"/>
        <v>5667</v>
      </c>
      <c r="N24" s="813">
        <f t="shared" si="4"/>
        <v>8431</v>
      </c>
      <c r="O24" s="813">
        <f t="shared" si="4"/>
        <v>14098</v>
      </c>
      <c r="P24" s="813">
        <f t="shared" si="4"/>
        <v>725</v>
      </c>
      <c r="Q24" s="813">
        <f t="shared" si="4"/>
        <v>224</v>
      </c>
      <c r="R24" s="930">
        <f t="shared" si="2"/>
        <v>949</v>
      </c>
      <c r="S24" s="813">
        <f t="shared" si="4"/>
        <v>495</v>
      </c>
      <c r="T24" s="813">
        <f t="shared" si="4"/>
        <v>23</v>
      </c>
      <c r="U24" s="813">
        <f t="shared" si="4"/>
        <v>431</v>
      </c>
      <c r="V24" s="813">
        <f t="shared" si="4"/>
        <v>0</v>
      </c>
      <c r="W24" s="813">
        <f t="shared" si="4"/>
        <v>949</v>
      </c>
      <c r="X24" s="1159" t="s">
        <v>182</v>
      </c>
      <c r="Y24" s="1159"/>
      <c r="Z24" s="83"/>
      <c r="AA24" s="83"/>
    </row>
    <row r="25" spans="1:28" ht="18.75" customHeight="1">
      <c r="A25" s="1170" t="s">
        <v>70</v>
      </c>
      <c r="B25" s="1170"/>
      <c r="C25" s="887">
        <f t="shared" si="4"/>
        <v>387</v>
      </c>
      <c r="D25" s="813">
        <f t="shared" si="4"/>
        <v>339</v>
      </c>
      <c r="E25" s="813">
        <f t="shared" si="4"/>
        <v>734</v>
      </c>
      <c r="F25" s="813">
        <f t="shared" si="4"/>
        <v>1460</v>
      </c>
      <c r="G25" s="813">
        <f t="shared" si="4"/>
        <v>37819</v>
      </c>
      <c r="H25" s="813">
        <f t="shared" si="4"/>
        <v>35339</v>
      </c>
      <c r="I25" s="813">
        <f t="shared" si="4"/>
        <v>73158</v>
      </c>
      <c r="J25" s="813">
        <f t="shared" si="4"/>
        <v>231819</v>
      </c>
      <c r="K25" s="813">
        <f t="shared" si="4"/>
        <v>202835</v>
      </c>
      <c r="L25" s="813">
        <f t="shared" si="4"/>
        <v>434654</v>
      </c>
      <c r="M25" s="813">
        <f t="shared" si="4"/>
        <v>10112</v>
      </c>
      <c r="N25" s="813">
        <f t="shared" si="4"/>
        <v>13078</v>
      </c>
      <c r="O25" s="813">
        <f t="shared" si="4"/>
        <v>23190</v>
      </c>
      <c r="P25" s="813">
        <f t="shared" si="4"/>
        <v>1034</v>
      </c>
      <c r="Q25" s="813">
        <f t="shared" si="4"/>
        <v>426</v>
      </c>
      <c r="R25" s="930">
        <f t="shared" si="2"/>
        <v>1460</v>
      </c>
      <c r="S25" s="813">
        <f t="shared" si="4"/>
        <v>568</v>
      </c>
      <c r="T25" s="813">
        <f t="shared" si="4"/>
        <v>132</v>
      </c>
      <c r="U25" s="813">
        <f t="shared" si="4"/>
        <v>756</v>
      </c>
      <c r="V25" s="813">
        <f t="shared" si="4"/>
        <v>4</v>
      </c>
      <c r="W25" s="813">
        <f t="shared" si="4"/>
        <v>1460</v>
      </c>
      <c r="X25" s="1159" t="s">
        <v>183</v>
      </c>
      <c r="Y25" s="1159"/>
      <c r="Z25" s="83"/>
      <c r="AA25" s="83"/>
    </row>
    <row r="26" spans="1:28" ht="18.75" customHeight="1">
      <c r="A26" s="1170" t="s">
        <v>71</v>
      </c>
      <c r="B26" s="1170"/>
      <c r="C26" s="887">
        <f t="shared" si="4"/>
        <v>199</v>
      </c>
      <c r="D26" s="813">
        <f t="shared" si="4"/>
        <v>177</v>
      </c>
      <c r="E26" s="813">
        <f t="shared" si="4"/>
        <v>325</v>
      </c>
      <c r="F26" s="813">
        <f t="shared" si="4"/>
        <v>701</v>
      </c>
      <c r="G26" s="813">
        <f t="shared" si="4"/>
        <v>32891</v>
      </c>
      <c r="H26" s="813">
        <f t="shared" si="4"/>
        <v>26863</v>
      </c>
      <c r="I26" s="813">
        <f t="shared" si="4"/>
        <v>59754</v>
      </c>
      <c r="J26" s="813">
        <f t="shared" si="4"/>
        <v>141340</v>
      </c>
      <c r="K26" s="813">
        <f t="shared" si="4"/>
        <v>106545</v>
      </c>
      <c r="L26" s="813">
        <f t="shared" si="4"/>
        <v>247885</v>
      </c>
      <c r="M26" s="813">
        <f t="shared" si="4"/>
        <v>5138</v>
      </c>
      <c r="N26" s="813">
        <f>O26-M26</f>
        <v>7417</v>
      </c>
      <c r="O26" s="813">
        <f t="shared" si="4"/>
        <v>12555</v>
      </c>
      <c r="P26" s="813">
        <f t="shared" si="4"/>
        <v>537</v>
      </c>
      <c r="Q26" s="813">
        <f t="shared" si="4"/>
        <v>164</v>
      </c>
      <c r="R26" s="930">
        <f t="shared" si="2"/>
        <v>701</v>
      </c>
      <c r="S26" s="813">
        <f t="shared" si="4"/>
        <v>381</v>
      </c>
      <c r="T26" s="813">
        <f t="shared" si="4"/>
        <v>4</v>
      </c>
      <c r="U26" s="813">
        <f t="shared" si="4"/>
        <v>314</v>
      </c>
      <c r="V26" s="813">
        <f t="shared" si="4"/>
        <v>2</v>
      </c>
      <c r="W26" s="813">
        <f t="shared" si="4"/>
        <v>701</v>
      </c>
      <c r="X26" s="1159" t="s">
        <v>671</v>
      </c>
      <c r="Y26" s="1159"/>
      <c r="Z26" s="83"/>
      <c r="AA26" s="83"/>
    </row>
    <row r="27" spans="1:28" ht="18.75" customHeight="1" thickBot="1">
      <c r="A27" s="1172" t="s">
        <v>72</v>
      </c>
      <c r="B27" s="1172"/>
      <c r="C27" s="76">
        <f t="shared" si="4"/>
        <v>501</v>
      </c>
      <c r="D27" s="817">
        <f t="shared" si="4"/>
        <v>404</v>
      </c>
      <c r="E27" s="817">
        <f t="shared" si="4"/>
        <v>581</v>
      </c>
      <c r="F27" s="817">
        <f t="shared" si="4"/>
        <v>1486</v>
      </c>
      <c r="G27" s="817">
        <f t="shared" si="4"/>
        <v>53079</v>
      </c>
      <c r="H27" s="817">
        <f t="shared" si="4"/>
        <v>52847</v>
      </c>
      <c r="I27" s="817">
        <f t="shared" si="4"/>
        <v>105926</v>
      </c>
      <c r="J27" s="817">
        <f t="shared" si="4"/>
        <v>316315</v>
      </c>
      <c r="K27" s="817">
        <f t="shared" si="4"/>
        <v>299799</v>
      </c>
      <c r="L27" s="817">
        <f t="shared" si="4"/>
        <v>616114</v>
      </c>
      <c r="M27" s="817">
        <f t="shared" si="4"/>
        <v>6130</v>
      </c>
      <c r="N27" s="817">
        <f t="shared" si="4"/>
        <v>17951</v>
      </c>
      <c r="O27" s="817">
        <f t="shared" si="4"/>
        <v>24081</v>
      </c>
      <c r="P27" s="817">
        <f t="shared" si="4"/>
        <v>996</v>
      </c>
      <c r="Q27" s="817">
        <f t="shared" si="4"/>
        <v>490</v>
      </c>
      <c r="R27" s="931">
        <f t="shared" si="2"/>
        <v>1486</v>
      </c>
      <c r="S27" s="817">
        <f t="shared" si="4"/>
        <v>526</v>
      </c>
      <c r="T27" s="817">
        <f t="shared" si="4"/>
        <v>53</v>
      </c>
      <c r="U27" s="817">
        <f t="shared" si="4"/>
        <v>907</v>
      </c>
      <c r="V27" s="817">
        <f t="shared" si="4"/>
        <v>0</v>
      </c>
      <c r="W27" s="817">
        <f t="shared" si="4"/>
        <v>1486</v>
      </c>
      <c r="X27" s="1173" t="s">
        <v>327</v>
      </c>
      <c r="Y27" s="1173"/>
      <c r="Z27" s="83"/>
      <c r="AA27" s="83"/>
    </row>
    <row r="28" spans="1:28" ht="19.5" customHeight="1" thickBot="1">
      <c r="A28" s="1174" t="s">
        <v>32</v>
      </c>
      <c r="B28" s="1174"/>
      <c r="C28" s="819">
        <f>SUM(C8:C27)</f>
        <v>4623</v>
      </c>
      <c r="D28" s="819">
        <f t="shared" ref="D28:W28" si="5">SUM(D8:D27)</f>
        <v>4075</v>
      </c>
      <c r="E28" s="819">
        <f t="shared" si="5"/>
        <v>9247</v>
      </c>
      <c r="F28" s="819">
        <f t="shared" si="5"/>
        <v>17945</v>
      </c>
      <c r="G28" s="819">
        <f t="shared" si="5"/>
        <v>586394</v>
      </c>
      <c r="H28" s="819">
        <f t="shared" si="5"/>
        <v>555053</v>
      </c>
      <c r="I28" s="819">
        <f t="shared" si="5"/>
        <v>1141447</v>
      </c>
      <c r="J28" s="819">
        <f t="shared" si="5"/>
        <v>3489989</v>
      </c>
      <c r="K28" s="819">
        <f t="shared" si="5"/>
        <v>3147138</v>
      </c>
      <c r="L28" s="819">
        <f t="shared" si="5"/>
        <v>6637127</v>
      </c>
      <c r="M28" s="819">
        <f t="shared" si="5"/>
        <v>95426</v>
      </c>
      <c r="N28" s="819">
        <f t="shared" si="5"/>
        <v>196478</v>
      </c>
      <c r="O28" s="819">
        <f t="shared" si="5"/>
        <v>291904</v>
      </c>
      <c r="P28" s="819">
        <f t="shared" si="5"/>
        <v>13121</v>
      </c>
      <c r="Q28" s="819">
        <f t="shared" si="5"/>
        <v>4824</v>
      </c>
      <c r="R28" s="932">
        <f t="shared" si="2"/>
        <v>17945</v>
      </c>
      <c r="S28" s="819">
        <f t="shared" si="5"/>
        <v>8377</v>
      </c>
      <c r="T28" s="819">
        <f t="shared" si="5"/>
        <v>1202</v>
      </c>
      <c r="U28" s="819">
        <f t="shared" si="5"/>
        <v>8347</v>
      </c>
      <c r="V28" s="819">
        <f t="shared" si="5"/>
        <v>19</v>
      </c>
      <c r="W28" s="819">
        <f t="shared" si="5"/>
        <v>17945</v>
      </c>
      <c r="X28" s="1175" t="s">
        <v>169</v>
      </c>
      <c r="Y28" s="1175"/>
      <c r="Z28" s="83"/>
      <c r="AA28" s="83"/>
    </row>
    <row r="29" spans="1:28" ht="3" customHeight="1" thickTop="1">
      <c r="A29" s="150"/>
      <c r="B29" s="150"/>
      <c r="C29" s="150"/>
      <c r="D29" s="150"/>
      <c r="E29" s="150"/>
      <c r="F29" s="150"/>
      <c r="G29" s="150"/>
      <c r="H29" s="150"/>
      <c r="I29" s="150"/>
      <c r="J29" s="150"/>
      <c r="K29" s="150"/>
      <c r="L29" s="150"/>
      <c r="M29" s="150"/>
      <c r="N29" s="150"/>
      <c r="O29" s="150"/>
      <c r="P29" s="84"/>
      <c r="Q29" s="84"/>
      <c r="R29" s="84"/>
      <c r="S29" s="84"/>
      <c r="T29" s="84"/>
      <c r="U29" s="84"/>
      <c r="V29" s="84"/>
      <c r="W29" s="84"/>
      <c r="X29" s="84"/>
      <c r="Y29" s="84"/>
    </row>
    <row r="30" spans="1:28" ht="21" customHeight="1">
      <c r="A30" s="1152" t="s">
        <v>1333</v>
      </c>
      <c r="B30" s="1152"/>
      <c r="C30" s="1152"/>
      <c r="D30" s="1152"/>
      <c r="E30" s="1152"/>
      <c r="F30" s="1152"/>
      <c r="G30" s="1152"/>
      <c r="H30" s="1152"/>
      <c r="I30" s="1152"/>
      <c r="J30" s="1152"/>
      <c r="K30" s="1152"/>
      <c r="L30" s="1152"/>
      <c r="M30" s="1152"/>
      <c r="N30" s="1152"/>
      <c r="O30" s="1152"/>
      <c r="P30" s="1152"/>
      <c r="Q30" s="1152"/>
      <c r="R30" s="1152"/>
      <c r="S30" s="1152"/>
      <c r="T30" s="1152"/>
      <c r="U30" s="1152"/>
      <c r="V30" s="1152"/>
      <c r="W30" s="1152"/>
      <c r="X30" s="1152"/>
      <c r="Y30" s="1152"/>
    </row>
    <row r="31" spans="1:28" ht="40.5" customHeight="1">
      <c r="A31" s="1152" t="s">
        <v>678</v>
      </c>
      <c r="B31" s="1152"/>
      <c r="C31" s="1152"/>
      <c r="D31" s="1152"/>
      <c r="E31" s="1152"/>
      <c r="F31" s="1152"/>
      <c r="G31" s="1152"/>
      <c r="H31" s="1152"/>
      <c r="I31" s="1152"/>
      <c r="J31" s="1152"/>
      <c r="K31" s="1152"/>
      <c r="L31" s="1152"/>
      <c r="M31" s="1152"/>
      <c r="N31" s="1152"/>
      <c r="O31" s="1152"/>
      <c r="P31" s="1152"/>
      <c r="Q31" s="1152"/>
      <c r="R31" s="1152"/>
      <c r="S31" s="1152"/>
      <c r="T31" s="1152"/>
      <c r="U31" s="1152"/>
      <c r="V31" s="1152"/>
      <c r="W31" s="1152"/>
      <c r="X31" s="1152"/>
      <c r="Y31" s="1152"/>
    </row>
    <row r="32" spans="1:28" ht="21" customHeight="1" thickBot="1">
      <c r="A32" s="1176" t="s">
        <v>865</v>
      </c>
      <c r="B32" s="1176"/>
      <c r="C32" s="573"/>
      <c r="D32" s="573"/>
      <c r="E32" s="573"/>
      <c r="F32" s="573"/>
      <c r="G32" s="573"/>
      <c r="H32" s="573"/>
      <c r="I32" s="573"/>
      <c r="J32" s="573"/>
      <c r="K32" s="573"/>
      <c r="L32" s="573"/>
      <c r="M32" s="573"/>
      <c r="N32" s="573"/>
      <c r="O32" s="573"/>
      <c r="P32" s="573"/>
      <c r="Q32" s="573"/>
      <c r="R32" s="573"/>
      <c r="S32" s="573"/>
      <c r="T32" s="573"/>
      <c r="U32" s="573"/>
      <c r="V32" s="84"/>
      <c r="W32" s="1177" t="s">
        <v>597</v>
      </c>
      <c r="X32" s="1177"/>
      <c r="Y32" s="1177"/>
    </row>
    <row r="33" spans="1:25" ht="18" customHeight="1" thickTop="1">
      <c r="A33" s="1140" t="s">
        <v>40</v>
      </c>
      <c r="B33" s="1140"/>
      <c r="C33" s="1155" t="s">
        <v>107</v>
      </c>
      <c r="D33" s="1155"/>
      <c r="E33" s="1155"/>
      <c r="F33" s="1155"/>
      <c r="G33" s="1155" t="s">
        <v>128</v>
      </c>
      <c r="H33" s="1155"/>
      <c r="I33" s="1155"/>
      <c r="J33" s="1155" t="s">
        <v>108</v>
      </c>
      <c r="K33" s="1155"/>
      <c r="L33" s="1155"/>
      <c r="M33" s="1140" t="s">
        <v>129</v>
      </c>
      <c r="N33" s="1140"/>
      <c r="O33" s="1140"/>
      <c r="P33" s="1140" t="s">
        <v>306</v>
      </c>
      <c r="Q33" s="1140"/>
      <c r="R33" s="1140"/>
      <c r="S33" s="1140" t="s">
        <v>307</v>
      </c>
      <c r="T33" s="1140"/>
      <c r="U33" s="1140"/>
      <c r="V33" s="1140"/>
      <c r="W33" s="1140"/>
      <c r="X33" s="1164" t="s">
        <v>168</v>
      </c>
      <c r="Y33" s="1164"/>
    </row>
    <row r="34" spans="1:25" ht="27.75" customHeight="1">
      <c r="A34" s="1141"/>
      <c r="B34" s="1141"/>
      <c r="C34" s="1168" t="s">
        <v>303</v>
      </c>
      <c r="D34" s="1168"/>
      <c r="E34" s="1168"/>
      <c r="F34" s="1168"/>
      <c r="G34" s="1167" t="s">
        <v>852</v>
      </c>
      <c r="H34" s="1167"/>
      <c r="I34" s="1167"/>
      <c r="J34" s="1167" t="s">
        <v>309</v>
      </c>
      <c r="K34" s="1167"/>
      <c r="L34" s="1167"/>
      <c r="M34" s="1165" t="s">
        <v>310</v>
      </c>
      <c r="N34" s="1165"/>
      <c r="O34" s="1165"/>
      <c r="P34" s="1168" t="s">
        <v>311</v>
      </c>
      <c r="Q34" s="1168"/>
      <c r="R34" s="1168"/>
      <c r="S34" s="1165" t="s">
        <v>312</v>
      </c>
      <c r="T34" s="1165"/>
      <c r="U34" s="1165"/>
      <c r="V34" s="1165"/>
      <c r="W34" s="1165"/>
      <c r="X34" s="1165"/>
      <c r="Y34" s="1165"/>
    </row>
    <row r="35" spans="1:25" ht="30.75" customHeight="1">
      <c r="A35" s="1141"/>
      <c r="B35" s="1141"/>
      <c r="C35" s="823" t="s">
        <v>127</v>
      </c>
      <c r="D35" s="817" t="s">
        <v>34</v>
      </c>
      <c r="E35" s="817" t="s">
        <v>109</v>
      </c>
      <c r="F35" s="817" t="s">
        <v>35</v>
      </c>
      <c r="G35" s="823" t="s">
        <v>127</v>
      </c>
      <c r="H35" s="817" t="s">
        <v>34</v>
      </c>
      <c r="I35" s="817" t="s">
        <v>35</v>
      </c>
      <c r="J35" s="823" t="s">
        <v>127</v>
      </c>
      <c r="K35" s="817" t="s">
        <v>34</v>
      </c>
      <c r="L35" s="817" t="s">
        <v>35</v>
      </c>
      <c r="M35" s="823" t="s">
        <v>102</v>
      </c>
      <c r="N35" s="817" t="s">
        <v>103</v>
      </c>
      <c r="O35" s="817" t="s">
        <v>35</v>
      </c>
      <c r="P35" s="817" t="s">
        <v>313</v>
      </c>
      <c r="Q35" s="817" t="s">
        <v>314</v>
      </c>
      <c r="R35" s="817" t="s">
        <v>35</v>
      </c>
      <c r="S35" s="817" t="s">
        <v>120</v>
      </c>
      <c r="T35" s="817" t="s">
        <v>315</v>
      </c>
      <c r="U35" s="823" t="s">
        <v>316</v>
      </c>
      <c r="V35" s="817" t="s">
        <v>317</v>
      </c>
      <c r="W35" s="817" t="s">
        <v>32</v>
      </c>
      <c r="X35" s="1165"/>
      <c r="Y35" s="1165"/>
    </row>
    <row r="36" spans="1:25" ht="65.25" thickBot="1">
      <c r="A36" s="1142"/>
      <c r="B36" s="1142"/>
      <c r="C36" s="882" t="s">
        <v>173</v>
      </c>
      <c r="D36" s="882" t="s">
        <v>172</v>
      </c>
      <c r="E36" s="882" t="s">
        <v>208</v>
      </c>
      <c r="F36" s="882" t="s">
        <v>169</v>
      </c>
      <c r="G36" s="882" t="s">
        <v>173</v>
      </c>
      <c r="H36" s="882" t="s">
        <v>172</v>
      </c>
      <c r="I36" s="882" t="s">
        <v>169</v>
      </c>
      <c r="J36" s="882" t="s">
        <v>173</v>
      </c>
      <c r="K36" s="882" t="s">
        <v>172</v>
      </c>
      <c r="L36" s="882" t="s">
        <v>169</v>
      </c>
      <c r="M36" s="882" t="s">
        <v>318</v>
      </c>
      <c r="N36" s="882" t="s">
        <v>319</v>
      </c>
      <c r="O36" s="882" t="s">
        <v>169</v>
      </c>
      <c r="P36" s="882" t="s">
        <v>320</v>
      </c>
      <c r="Q36" s="882" t="s">
        <v>321</v>
      </c>
      <c r="R36" s="882" t="s">
        <v>169</v>
      </c>
      <c r="S36" s="882" t="s">
        <v>322</v>
      </c>
      <c r="T36" s="889" t="s">
        <v>323</v>
      </c>
      <c r="U36" s="889" t="s">
        <v>621</v>
      </c>
      <c r="V36" s="882" t="s">
        <v>325</v>
      </c>
      <c r="W36" s="882" t="s">
        <v>169</v>
      </c>
      <c r="X36" s="1166"/>
      <c r="Y36" s="1166"/>
    </row>
    <row r="37" spans="1:25" ht="20.100000000000001" customHeight="1">
      <c r="A37" s="1183" t="s">
        <v>52</v>
      </c>
      <c r="B37" s="1183"/>
      <c r="C37" s="329">
        <v>329</v>
      </c>
      <c r="D37" s="329">
        <v>271</v>
      </c>
      <c r="E37" s="329">
        <v>178</v>
      </c>
      <c r="F37" s="329">
        <f>SUM(C37:E37)</f>
        <v>778</v>
      </c>
      <c r="G37" s="329">
        <v>32771</v>
      </c>
      <c r="H37" s="329">
        <v>32283</v>
      </c>
      <c r="I37" s="329">
        <f>SUM(G37:H37)</f>
        <v>65054</v>
      </c>
      <c r="J37" s="329">
        <v>197857</v>
      </c>
      <c r="K37" s="329">
        <v>182469</v>
      </c>
      <c r="L37" s="329">
        <f>SUM(J37:K37)</f>
        <v>380326</v>
      </c>
      <c r="M37" s="329">
        <v>3613</v>
      </c>
      <c r="N37" s="329">
        <v>7392</v>
      </c>
      <c r="O37" s="329">
        <f>SUM(M37:N37)</f>
        <v>11005</v>
      </c>
      <c r="P37" s="329">
        <v>486</v>
      </c>
      <c r="Q37" s="329">
        <v>292</v>
      </c>
      <c r="R37" s="329">
        <f>SUM(P37:Q37)</f>
        <v>778</v>
      </c>
      <c r="S37" s="329">
        <v>475</v>
      </c>
      <c r="T37" s="329">
        <v>292</v>
      </c>
      <c r="U37" s="329">
        <v>10</v>
      </c>
      <c r="V37" s="329">
        <v>1</v>
      </c>
      <c r="W37" s="329">
        <f>SUM(S37:V37)</f>
        <v>778</v>
      </c>
      <c r="X37" s="1158" t="s">
        <v>583</v>
      </c>
      <c r="Y37" s="1158"/>
    </row>
    <row r="38" spans="1:25" ht="20.100000000000001" customHeight="1">
      <c r="A38" s="1183" t="s">
        <v>53</v>
      </c>
      <c r="B38" s="1183"/>
      <c r="C38" s="813">
        <v>181</v>
      </c>
      <c r="D38" s="813">
        <v>180</v>
      </c>
      <c r="E38" s="813">
        <v>62</v>
      </c>
      <c r="F38" s="813">
        <f t="shared" ref="F38:F57" si="6">SUM(C38:E38)</f>
        <v>423</v>
      </c>
      <c r="G38" s="813">
        <v>14398</v>
      </c>
      <c r="H38" s="813">
        <v>13512</v>
      </c>
      <c r="I38" s="813">
        <f t="shared" ref="I38:I57" si="7">SUM(G38:H38)</f>
        <v>27910</v>
      </c>
      <c r="J38" s="813">
        <v>78171</v>
      </c>
      <c r="K38" s="813">
        <v>72603</v>
      </c>
      <c r="L38" s="813">
        <f t="shared" ref="L38:L57" si="8">SUM(J38:K38)</f>
        <v>150774</v>
      </c>
      <c r="M38" s="813">
        <v>1323</v>
      </c>
      <c r="N38" s="813">
        <v>5726</v>
      </c>
      <c r="O38" s="813">
        <f t="shared" ref="O38:O57" si="9">SUM(M38:N38)</f>
        <v>7049</v>
      </c>
      <c r="P38" s="813">
        <v>252</v>
      </c>
      <c r="Q38" s="813">
        <v>171</v>
      </c>
      <c r="R38" s="813">
        <f t="shared" ref="R38:R57" si="10">SUM(P38:Q38)</f>
        <v>423</v>
      </c>
      <c r="S38" s="813">
        <v>101</v>
      </c>
      <c r="T38" s="813">
        <v>14</v>
      </c>
      <c r="U38" s="813">
        <v>305</v>
      </c>
      <c r="V38" s="813">
        <v>3</v>
      </c>
      <c r="W38" s="813">
        <f t="shared" ref="W38:W57" si="11">SUM(S38:V38)</f>
        <v>423</v>
      </c>
      <c r="X38" s="1159" t="s">
        <v>284</v>
      </c>
      <c r="Y38" s="1159"/>
    </row>
    <row r="39" spans="1:25" ht="20.100000000000001" customHeight="1">
      <c r="A39" s="1170" t="s">
        <v>54</v>
      </c>
      <c r="B39" s="1170"/>
      <c r="C39" s="813">
        <v>66</v>
      </c>
      <c r="D39" s="813">
        <v>46</v>
      </c>
      <c r="E39" s="813">
        <v>463</v>
      </c>
      <c r="F39" s="813">
        <f t="shared" si="6"/>
        <v>575</v>
      </c>
      <c r="G39" s="813">
        <v>16943</v>
      </c>
      <c r="H39" s="813">
        <v>16307</v>
      </c>
      <c r="I39" s="813">
        <f t="shared" si="7"/>
        <v>33250</v>
      </c>
      <c r="J39" s="813">
        <v>97766</v>
      </c>
      <c r="K39" s="813">
        <v>92051</v>
      </c>
      <c r="L39" s="813">
        <f t="shared" si="8"/>
        <v>189817</v>
      </c>
      <c r="M39" s="813">
        <v>1764</v>
      </c>
      <c r="N39" s="813">
        <v>6396</v>
      </c>
      <c r="O39" s="813">
        <f t="shared" si="9"/>
        <v>8160</v>
      </c>
      <c r="P39" s="813">
        <v>324</v>
      </c>
      <c r="Q39" s="813">
        <v>251</v>
      </c>
      <c r="R39" s="813">
        <f t="shared" si="10"/>
        <v>575</v>
      </c>
      <c r="S39" s="813">
        <v>133</v>
      </c>
      <c r="T39" s="813">
        <v>20</v>
      </c>
      <c r="U39" s="813">
        <v>419</v>
      </c>
      <c r="V39" s="813">
        <v>3</v>
      </c>
      <c r="W39" s="813">
        <f t="shared" si="11"/>
        <v>575</v>
      </c>
      <c r="X39" s="1178" t="s">
        <v>175</v>
      </c>
      <c r="Y39" s="1178"/>
    </row>
    <row r="40" spans="1:25" ht="20.100000000000001" customHeight="1">
      <c r="A40" s="1170" t="s">
        <v>55</v>
      </c>
      <c r="B40" s="1170"/>
      <c r="C40" s="813">
        <v>86</v>
      </c>
      <c r="D40" s="813">
        <v>88</v>
      </c>
      <c r="E40" s="813">
        <v>184</v>
      </c>
      <c r="F40" s="813">
        <f t="shared" si="6"/>
        <v>358</v>
      </c>
      <c r="G40" s="813">
        <v>12468</v>
      </c>
      <c r="H40" s="813">
        <v>12097</v>
      </c>
      <c r="I40" s="813">
        <f t="shared" si="7"/>
        <v>24565</v>
      </c>
      <c r="J40" s="813">
        <v>77234</v>
      </c>
      <c r="K40" s="813">
        <v>72173</v>
      </c>
      <c r="L40" s="813">
        <f t="shared" si="8"/>
        <v>149407</v>
      </c>
      <c r="M40" s="813">
        <v>1656</v>
      </c>
      <c r="N40" s="813">
        <v>6879</v>
      </c>
      <c r="O40" s="813">
        <f t="shared" si="9"/>
        <v>8535</v>
      </c>
      <c r="P40" s="813">
        <v>235</v>
      </c>
      <c r="Q40" s="813">
        <v>123</v>
      </c>
      <c r="R40" s="813">
        <f t="shared" si="10"/>
        <v>358</v>
      </c>
      <c r="S40" s="813">
        <v>83</v>
      </c>
      <c r="T40" s="813">
        <v>21</v>
      </c>
      <c r="U40" s="813">
        <v>254</v>
      </c>
      <c r="V40" s="813">
        <v>0</v>
      </c>
      <c r="W40" s="813">
        <f t="shared" si="11"/>
        <v>358</v>
      </c>
      <c r="X40" s="1178" t="s">
        <v>676</v>
      </c>
      <c r="Y40" s="1178"/>
    </row>
    <row r="41" spans="1:25" ht="20.100000000000001" customHeight="1">
      <c r="A41" s="1160" t="s">
        <v>279</v>
      </c>
      <c r="B41" s="570" t="s">
        <v>250</v>
      </c>
      <c r="C41" s="813">
        <v>77</v>
      </c>
      <c r="D41" s="813">
        <v>84</v>
      </c>
      <c r="E41" s="813">
        <v>289</v>
      </c>
      <c r="F41" s="813">
        <f t="shared" si="6"/>
        <v>450</v>
      </c>
      <c r="G41" s="813">
        <v>20295</v>
      </c>
      <c r="H41" s="813">
        <v>19446</v>
      </c>
      <c r="I41" s="813">
        <f t="shared" si="7"/>
        <v>39741</v>
      </c>
      <c r="J41" s="813">
        <v>121266</v>
      </c>
      <c r="K41" s="813">
        <v>116238</v>
      </c>
      <c r="L41" s="813">
        <f t="shared" si="8"/>
        <v>237504</v>
      </c>
      <c r="M41" s="813">
        <v>1744</v>
      </c>
      <c r="N41" s="813">
        <v>9909</v>
      </c>
      <c r="O41" s="813">
        <f t="shared" si="9"/>
        <v>11653</v>
      </c>
      <c r="P41" s="813">
        <v>314</v>
      </c>
      <c r="Q41" s="813">
        <v>136</v>
      </c>
      <c r="R41" s="813">
        <f t="shared" si="10"/>
        <v>450</v>
      </c>
      <c r="S41" s="813">
        <v>183</v>
      </c>
      <c r="T41" s="813">
        <v>19</v>
      </c>
      <c r="U41" s="813">
        <v>247</v>
      </c>
      <c r="V41" s="813">
        <v>1</v>
      </c>
      <c r="W41" s="813">
        <f t="shared" si="11"/>
        <v>450</v>
      </c>
      <c r="X41" s="913" t="s">
        <v>288</v>
      </c>
      <c r="Y41" s="1179" t="s">
        <v>167</v>
      </c>
    </row>
    <row r="42" spans="1:25" ht="20.100000000000001" customHeight="1">
      <c r="A42" s="1161"/>
      <c r="B42" s="570" t="s">
        <v>251</v>
      </c>
      <c r="C42" s="813">
        <v>120</v>
      </c>
      <c r="D42" s="813">
        <v>64</v>
      </c>
      <c r="E42" s="813">
        <v>491</v>
      </c>
      <c r="F42" s="813">
        <f t="shared" si="6"/>
        <v>675</v>
      </c>
      <c r="G42" s="813">
        <v>36459</v>
      </c>
      <c r="H42" s="813">
        <v>35943</v>
      </c>
      <c r="I42" s="813">
        <f t="shared" si="7"/>
        <v>72402</v>
      </c>
      <c r="J42" s="813">
        <v>216031</v>
      </c>
      <c r="K42" s="813">
        <v>197023</v>
      </c>
      <c r="L42" s="813">
        <f t="shared" si="8"/>
        <v>413054</v>
      </c>
      <c r="M42" s="813">
        <v>2203</v>
      </c>
      <c r="N42" s="813">
        <v>12005</v>
      </c>
      <c r="O42" s="813">
        <f t="shared" si="9"/>
        <v>14208</v>
      </c>
      <c r="P42" s="813">
        <v>500</v>
      </c>
      <c r="Q42" s="813">
        <v>175</v>
      </c>
      <c r="R42" s="813">
        <f t="shared" si="10"/>
        <v>675</v>
      </c>
      <c r="S42" s="813">
        <v>302</v>
      </c>
      <c r="T42" s="813">
        <v>19</v>
      </c>
      <c r="U42" s="813">
        <v>354</v>
      </c>
      <c r="V42" s="813">
        <v>0</v>
      </c>
      <c r="W42" s="813">
        <f t="shared" si="11"/>
        <v>675</v>
      </c>
      <c r="X42" s="913" t="s">
        <v>289</v>
      </c>
      <c r="Y42" s="1180"/>
    </row>
    <row r="43" spans="1:25" ht="20.100000000000001" customHeight="1">
      <c r="A43" s="1161"/>
      <c r="B43" s="570" t="s">
        <v>252</v>
      </c>
      <c r="C43" s="813">
        <v>158</v>
      </c>
      <c r="D43" s="813">
        <v>140</v>
      </c>
      <c r="E43" s="813">
        <v>85</v>
      </c>
      <c r="F43" s="813">
        <f t="shared" si="6"/>
        <v>383</v>
      </c>
      <c r="G43" s="813">
        <v>17291</v>
      </c>
      <c r="H43" s="813">
        <v>17384</v>
      </c>
      <c r="I43" s="813">
        <f t="shared" si="7"/>
        <v>34675</v>
      </c>
      <c r="J43" s="813">
        <v>107135</v>
      </c>
      <c r="K43" s="813">
        <v>102344</v>
      </c>
      <c r="L43" s="813">
        <f t="shared" si="8"/>
        <v>209479</v>
      </c>
      <c r="M43" s="813">
        <v>2533</v>
      </c>
      <c r="N43" s="813">
        <v>5604</v>
      </c>
      <c r="O43" s="813">
        <f t="shared" si="9"/>
        <v>8137</v>
      </c>
      <c r="P43" s="813">
        <v>246</v>
      </c>
      <c r="Q43" s="813">
        <v>137</v>
      </c>
      <c r="R43" s="813">
        <f t="shared" si="10"/>
        <v>383</v>
      </c>
      <c r="S43" s="813">
        <v>80</v>
      </c>
      <c r="T43" s="813">
        <v>45</v>
      </c>
      <c r="U43" s="813">
        <v>258</v>
      </c>
      <c r="V43" s="813">
        <v>0</v>
      </c>
      <c r="W43" s="813">
        <f t="shared" si="11"/>
        <v>383</v>
      </c>
      <c r="X43" s="913" t="s">
        <v>290</v>
      </c>
      <c r="Y43" s="1180"/>
    </row>
    <row r="44" spans="1:25" ht="20.100000000000001" customHeight="1">
      <c r="A44" s="1161"/>
      <c r="B44" s="570" t="s">
        <v>253</v>
      </c>
      <c r="C44" s="813">
        <v>32</v>
      </c>
      <c r="D44" s="813">
        <v>33</v>
      </c>
      <c r="E44" s="813">
        <v>232</v>
      </c>
      <c r="F44" s="813">
        <f t="shared" si="6"/>
        <v>297</v>
      </c>
      <c r="G44" s="813">
        <v>10756</v>
      </c>
      <c r="H44" s="813">
        <v>10548</v>
      </c>
      <c r="I44" s="813">
        <f t="shared" si="7"/>
        <v>21304</v>
      </c>
      <c r="J44" s="813">
        <v>66020</v>
      </c>
      <c r="K44" s="813">
        <v>62154</v>
      </c>
      <c r="L44" s="813">
        <f t="shared" si="8"/>
        <v>128174</v>
      </c>
      <c r="M44" s="813">
        <v>1130</v>
      </c>
      <c r="N44" s="813">
        <v>8333</v>
      </c>
      <c r="O44" s="813">
        <f t="shared" si="9"/>
        <v>9463</v>
      </c>
      <c r="P44" s="813">
        <v>256</v>
      </c>
      <c r="Q44" s="813">
        <v>41</v>
      </c>
      <c r="R44" s="813">
        <f t="shared" si="10"/>
        <v>297</v>
      </c>
      <c r="S44" s="813">
        <v>202</v>
      </c>
      <c r="T44" s="813">
        <v>3</v>
      </c>
      <c r="U44" s="813">
        <v>92</v>
      </c>
      <c r="V44" s="813">
        <v>0</v>
      </c>
      <c r="W44" s="813">
        <f t="shared" si="11"/>
        <v>297</v>
      </c>
      <c r="X44" s="913" t="s">
        <v>291</v>
      </c>
      <c r="Y44" s="1180"/>
    </row>
    <row r="45" spans="1:25" ht="20.100000000000001" customHeight="1">
      <c r="A45" s="1161"/>
      <c r="B45" s="570" t="s">
        <v>254</v>
      </c>
      <c r="C45" s="813">
        <v>48</v>
      </c>
      <c r="D45" s="813">
        <v>27</v>
      </c>
      <c r="E45" s="813">
        <v>348</v>
      </c>
      <c r="F45" s="813">
        <f t="shared" si="6"/>
        <v>423</v>
      </c>
      <c r="G45" s="813">
        <v>18253</v>
      </c>
      <c r="H45" s="813">
        <v>17262</v>
      </c>
      <c r="I45" s="813">
        <f t="shared" si="7"/>
        <v>35515</v>
      </c>
      <c r="J45" s="813">
        <v>113493</v>
      </c>
      <c r="K45" s="813">
        <v>106369</v>
      </c>
      <c r="L45" s="813">
        <f t="shared" si="8"/>
        <v>219862</v>
      </c>
      <c r="M45" s="813">
        <v>1073</v>
      </c>
      <c r="N45" s="813">
        <v>10199</v>
      </c>
      <c r="O45" s="813">
        <f t="shared" si="9"/>
        <v>11272</v>
      </c>
      <c r="P45" s="813">
        <v>283</v>
      </c>
      <c r="Q45" s="813">
        <v>140</v>
      </c>
      <c r="R45" s="813">
        <f t="shared" si="10"/>
        <v>423</v>
      </c>
      <c r="S45" s="813">
        <v>126</v>
      </c>
      <c r="T45" s="813">
        <v>10</v>
      </c>
      <c r="U45" s="813">
        <v>287</v>
      </c>
      <c r="V45" s="813">
        <v>0</v>
      </c>
      <c r="W45" s="813">
        <f t="shared" si="11"/>
        <v>423</v>
      </c>
      <c r="X45" s="913" t="s">
        <v>292</v>
      </c>
      <c r="Y45" s="1180"/>
    </row>
    <row r="46" spans="1:25" ht="20.100000000000001" customHeight="1">
      <c r="A46" s="1162"/>
      <c r="B46" s="570" t="s">
        <v>255</v>
      </c>
      <c r="C46" s="813">
        <v>55</v>
      </c>
      <c r="D46" s="813">
        <v>58</v>
      </c>
      <c r="E46" s="813">
        <v>138</v>
      </c>
      <c r="F46" s="813">
        <f t="shared" si="6"/>
        <v>251</v>
      </c>
      <c r="G46" s="813">
        <v>11709</v>
      </c>
      <c r="H46" s="813">
        <v>11180</v>
      </c>
      <c r="I46" s="813">
        <f t="shared" si="7"/>
        <v>22889</v>
      </c>
      <c r="J46" s="813">
        <v>73763</v>
      </c>
      <c r="K46" s="813">
        <v>68932</v>
      </c>
      <c r="L46" s="813">
        <f t="shared" si="8"/>
        <v>142695</v>
      </c>
      <c r="M46" s="813">
        <v>1262</v>
      </c>
      <c r="N46" s="813">
        <v>5916</v>
      </c>
      <c r="O46" s="813">
        <f t="shared" si="9"/>
        <v>7178</v>
      </c>
      <c r="P46" s="813">
        <v>210</v>
      </c>
      <c r="Q46" s="813">
        <v>41</v>
      </c>
      <c r="R46" s="813">
        <f t="shared" si="10"/>
        <v>251</v>
      </c>
      <c r="S46" s="813">
        <v>94</v>
      </c>
      <c r="T46" s="813">
        <v>6</v>
      </c>
      <c r="U46" s="813">
        <v>149</v>
      </c>
      <c r="V46" s="813">
        <v>2</v>
      </c>
      <c r="W46" s="813">
        <f t="shared" si="11"/>
        <v>251</v>
      </c>
      <c r="X46" s="913" t="s">
        <v>293</v>
      </c>
      <c r="Y46" s="1181"/>
    </row>
    <row r="47" spans="1:25" ht="20.100000000000001" customHeight="1">
      <c r="A47" s="1182" t="s">
        <v>63</v>
      </c>
      <c r="B47" s="1182"/>
      <c r="C47" s="887">
        <v>271</v>
      </c>
      <c r="D47" s="813">
        <v>236</v>
      </c>
      <c r="E47" s="813">
        <v>104</v>
      </c>
      <c r="F47" s="813">
        <f t="shared" si="6"/>
        <v>611</v>
      </c>
      <c r="G47" s="813">
        <v>17749</v>
      </c>
      <c r="H47" s="813">
        <v>17127</v>
      </c>
      <c r="I47" s="813">
        <f t="shared" si="7"/>
        <v>34876</v>
      </c>
      <c r="J47" s="813">
        <v>105105</v>
      </c>
      <c r="K47" s="813">
        <v>97465</v>
      </c>
      <c r="L47" s="813">
        <f t="shared" si="8"/>
        <v>202570</v>
      </c>
      <c r="M47" s="813">
        <v>2661</v>
      </c>
      <c r="N47" s="813">
        <v>7653</v>
      </c>
      <c r="O47" s="813">
        <f t="shared" si="9"/>
        <v>10314</v>
      </c>
      <c r="P47" s="813">
        <v>368</v>
      </c>
      <c r="Q47" s="813">
        <v>243</v>
      </c>
      <c r="R47" s="813">
        <f t="shared" si="10"/>
        <v>611</v>
      </c>
      <c r="S47" s="813">
        <v>175</v>
      </c>
      <c r="T47" s="813">
        <v>43</v>
      </c>
      <c r="U47" s="813">
        <v>390</v>
      </c>
      <c r="V47" s="813">
        <v>3</v>
      </c>
      <c r="W47" s="813">
        <f t="shared" si="11"/>
        <v>611</v>
      </c>
      <c r="X47" s="1178" t="s">
        <v>281</v>
      </c>
      <c r="Y47" s="1178"/>
    </row>
    <row r="48" spans="1:25" ht="20.100000000000001" customHeight="1">
      <c r="A48" s="1170" t="s">
        <v>64</v>
      </c>
      <c r="B48" s="1170"/>
      <c r="C48" s="887">
        <v>174</v>
      </c>
      <c r="D48" s="813">
        <v>163</v>
      </c>
      <c r="E48" s="813">
        <v>65</v>
      </c>
      <c r="F48" s="813">
        <f t="shared" si="6"/>
        <v>402</v>
      </c>
      <c r="G48" s="813">
        <v>17070</v>
      </c>
      <c r="H48" s="813">
        <v>16342</v>
      </c>
      <c r="I48" s="813">
        <f t="shared" si="7"/>
        <v>33412</v>
      </c>
      <c r="J48" s="813">
        <v>105042</v>
      </c>
      <c r="K48" s="813">
        <v>98252</v>
      </c>
      <c r="L48" s="813">
        <f t="shared" si="8"/>
        <v>203294</v>
      </c>
      <c r="M48" s="813">
        <v>1513</v>
      </c>
      <c r="N48" s="813">
        <v>7816</v>
      </c>
      <c r="O48" s="813">
        <f t="shared" si="9"/>
        <v>9329</v>
      </c>
      <c r="P48" s="813">
        <v>251</v>
      </c>
      <c r="Q48" s="813">
        <v>151</v>
      </c>
      <c r="R48" s="813">
        <f t="shared" si="10"/>
        <v>402</v>
      </c>
      <c r="S48" s="813">
        <v>73</v>
      </c>
      <c r="T48" s="813">
        <v>5</v>
      </c>
      <c r="U48" s="813">
        <v>324</v>
      </c>
      <c r="V48" s="813">
        <v>0</v>
      </c>
      <c r="W48" s="813">
        <f t="shared" si="11"/>
        <v>402</v>
      </c>
      <c r="X48" s="1178" t="s">
        <v>177</v>
      </c>
      <c r="Y48" s="1178"/>
    </row>
    <row r="49" spans="1:25" ht="20.100000000000001" customHeight="1">
      <c r="A49" s="1170" t="s">
        <v>65</v>
      </c>
      <c r="B49" s="1170"/>
      <c r="C49" s="887">
        <v>171</v>
      </c>
      <c r="D49" s="813">
        <v>152</v>
      </c>
      <c r="E49" s="813">
        <v>57</v>
      </c>
      <c r="F49" s="813">
        <f t="shared" si="6"/>
        <v>380</v>
      </c>
      <c r="G49" s="813">
        <v>14271</v>
      </c>
      <c r="H49" s="813">
        <v>13852</v>
      </c>
      <c r="I49" s="813">
        <f t="shared" si="7"/>
        <v>28123</v>
      </c>
      <c r="J49" s="813">
        <v>95546</v>
      </c>
      <c r="K49" s="813">
        <v>86782</v>
      </c>
      <c r="L49" s="813">
        <f t="shared" si="8"/>
        <v>182328</v>
      </c>
      <c r="M49" s="813">
        <v>1989</v>
      </c>
      <c r="N49" s="813">
        <v>6720</v>
      </c>
      <c r="O49" s="813">
        <f t="shared" si="9"/>
        <v>8709</v>
      </c>
      <c r="P49" s="813">
        <v>229</v>
      </c>
      <c r="Q49" s="813">
        <v>151</v>
      </c>
      <c r="R49" s="813">
        <f t="shared" si="10"/>
        <v>380</v>
      </c>
      <c r="S49" s="813">
        <v>89</v>
      </c>
      <c r="T49" s="813">
        <v>16</v>
      </c>
      <c r="U49" s="813">
        <v>275</v>
      </c>
      <c r="V49" s="813">
        <v>0</v>
      </c>
      <c r="W49" s="813">
        <f t="shared" si="11"/>
        <v>380</v>
      </c>
      <c r="X49" s="1178" t="s">
        <v>178</v>
      </c>
      <c r="Y49" s="1178"/>
    </row>
    <row r="50" spans="1:25" ht="20.100000000000001" customHeight="1">
      <c r="A50" s="1170" t="s">
        <v>66</v>
      </c>
      <c r="B50" s="1170"/>
      <c r="C50" s="887">
        <v>236</v>
      </c>
      <c r="D50" s="813">
        <v>225</v>
      </c>
      <c r="E50" s="813">
        <v>79</v>
      </c>
      <c r="F50" s="813">
        <f t="shared" si="6"/>
        <v>540</v>
      </c>
      <c r="G50" s="813">
        <v>18577</v>
      </c>
      <c r="H50" s="813">
        <v>18867</v>
      </c>
      <c r="I50" s="813">
        <f t="shared" si="7"/>
        <v>37444</v>
      </c>
      <c r="J50" s="813">
        <v>120253</v>
      </c>
      <c r="K50" s="813">
        <v>112722</v>
      </c>
      <c r="L50" s="813">
        <f t="shared" si="8"/>
        <v>232975</v>
      </c>
      <c r="M50" s="813">
        <v>2172</v>
      </c>
      <c r="N50" s="813">
        <v>7754</v>
      </c>
      <c r="O50" s="813">
        <f t="shared" si="9"/>
        <v>9926</v>
      </c>
      <c r="P50" s="813">
        <v>337</v>
      </c>
      <c r="Q50" s="813">
        <v>203</v>
      </c>
      <c r="R50" s="813">
        <f t="shared" si="10"/>
        <v>540</v>
      </c>
      <c r="S50" s="813">
        <v>319</v>
      </c>
      <c r="T50" s="813">
        <v>203</v>
      </c>
      <c r="U50" s="813">
        <v>18</v>
      </c>
      <c r="V50" s="813">
        <v>0</v>
      </c>
      <c r="W50" s="813">
        <f t="shared" si="11"/>
        <v>540</v>
      </c>
      <c r="X50" s="1178" t="s">
        <v>285</v>
      </c>
      <c r="Y50" s="1178"/>
    </row>
    <row r="51" spans="1:25" ht="20.100000000000001" customHeight="1">
      <c r="A51" s="1170" t="s">
        <v>133</v>
      </c>
      <c r="B51" s="1170"/>
      <c r="C51" s="887">
        <v>164</v>
      </c>
      <c r="D51" s="813">
        <v>126</v>
      </c>
      <c r="E51" s="813">
        <v>94</v>
      </c>
      <c r="F51" s="813">
        <f t="shared" si="6"/>
        <v>384</v>
      </c>
      <c r="G51" s="813">
        <v>13094</v>
      </c>
      <c r="H51" s="813">
        <v>12206</v>
      </c>
      <c r="I51" s="813">
        <f t="shared" si="7"/>
        <v>25300</v>
      </c>
      <c r="J51" s="813">
        <v>82089</v>
      </c>
      <c r="K51" s="813">
        <v>73519</v>
      </c>
      <c r="L51" s="813">
        <f t="shared" si="8"/>
        <v>155608</v>
      </c>
      <c r="M51" s="813">
        <v>1870</v>
      </c>
      <c r="N51" s="813">
        <v>6879</v>
      </c>
      <c r="O51" s="813">
        <f t="shared" si="9"/>
        <v>8749</v>
      </c>
      <c r="P51" s="813">
        <v>239</v>
      </c>
      <c r="Q51" s="813">
        <v>145</v>
      </c>
      <c r="R51" s="813">
        <f t="shared" si="10"/>
        <v>384</v>
      </c>
      <c r="S51" s="813">
        <v>96</v>
      </c>
      <c r="T51" s="813">
        <v>7</v>
      </c>
      <c r="U51" s="813">
        <v>281</v>
      </c>
      <c r="V51" s="813">
        <v>0</v>
      </c>
      <c r="W51" s="813">
        <f t="shared" si="11"/>
        <v>384</v>
      </c>
      <c r="X51" s="1178" t="s">
        <v>853</v>
      </c>
      <c r="Y51" s="1178"/>
    </row>
    <row r="52" spans="1:25" ht="20.100000000000001" customHeight="1">
      <c r="A52" s="1170" t="s">
        <v>68</v>
      </c>
      <c r="B52" s="1170"/>
      <c r="C52" s="887">
        <v>86</v>
      </c>
      <c r="D52" s="813">
        <v>76</v>
      </c>
      <c r="E52" s="813">
        <v>44</v>
      </c>
      <c r="F52" s="813">
        <f t="shared" si="6"/>
        <v>206</v>
      </c>
      <c r="G52" s="813">
        <v>6138</v>
      </c>
      <c r="H52" s="813">
        <v>5638</v>
      </c>
      <c r="I52" s="813">
        <f t="shared" si="7"/>
        <v>11776</v>
      </c>
      <c r="J52" s="813">
        <v>39060</v>
      </c>
      <c r="K52" s="813">
        <v>34392</v>
      </c>
      <c r="L52" s="813">
        <f t="shared" si="8"/>
        <v>73452</v>
      </c>
      <c r="M52" s="813">
        <v>578</v>
      </c>
      <c r="N52" s="813">
        <v>3065</v>
      </c>
      <c r="O52" s="813">
        <f t="shared" si="9"/>
        <v>3643</v>
      </c>
      <c r="P52" s="813">
        <v>142</v>
      </c>
      <c r="Q52" s="813">
        <v>64</v>
      </c>
      <c r="R52" s="813">
        <f t="shared" si="10"/>
        <v>206</v>
      </c>
      <c r="S52" s="813">
        <v>84</v>
      </c>
      <c r="T52" s="813">
        <v>11</v>
      </c>
      <c r="U52" s="813">
        <v>111</v>
      </c>
      <c r="V52" s="813">
        <v>0</v>
      </c>
      <c r="W52" s="813">
        <f t="shared" si="11"/>
        <v>206</v>
      </c>
      <c r="X52" s="1178" t="s">
        <v>287</v>
      </c>
      <c r="Y52" s="1178"/>
    </row>
    <row r="53" spans="1:25" ht="20.100000000000001" customHeight="1">
      <c r="A53" s="1170" t="s">
        <v>69</v>
      </c>
      <c r="B53" s="1170"/>
      <c r="C53" s="887">
        <v>198</v>
      </c>
      <c r="D53" s="813">
        <v>163</v>
      </c>
      <c r="E53" s="813">
        <v>40</v>
      </c>
      <c r="F53" s="813">
        <f t="shared" si="6"/>
        <v>401</v>
      </c>
      <c r="G53" s="813">
        <v>12768</v>
      </c>
      <c r="H53" s="813">
        <v>11428</v>
      </c>
      <c r="I53" s="813">
        <f t="shared" si="7"/>
        <v>24196</v>
      </c>
      <c r="J53" s="813">
        <v>80090</v>
      </c>
      <c r="K53" s="813">
        <v>66941</v>
      </c>
      <c r="L53" s="813">
        <f t="shared" si="8"/>
        <v>147031</v>
      </c>
      <c r="M53" s="813">
        <v>1708</v>
      </c>
      <c r="N53" s="813">
        <v>5926</v>
      </c>
      <c r="O53" s="813">
        <f t="shared" si="9"/>
        <v>7634</v>
      </c>
      <c r="P53" s="813">
        <v>243</v>
      </c>
      <c r="Q53" s="813">
        <v>158</v>
      </c>
      <c r="R53" s="813">
        <f t="shared" si="10"/>
        <v>401</v>
      </c>
      <c r="S53" s="813">
        <v>95</v>
      </c>
      <c r="T53" s="813">
        <v>15</v>
      </c>
      <c r="U53" s="813">
        <v>291</v>
      </c>
      <c r="V53" s="813">
        <v>0</v>
      </c>
      <c r="W53" s="813">
        <f t="shared" si="11"/>
        <v>401</v>
      </c>
      <c r="X53" s="1178" t="s">
        <v>182</v>
      </c>
      <c r="Y53" s="1178"/>
    </row>
    <row r="54" spans="1:25" ht="20.100000000000001" customHeight="1">
      <c r="A54" s="1170" t="s">
        <v>70</v>
      </c>
      <c r="B54" s="1170"/>
      <c r="C54" s="887">
        <v>278</v>
      </c>
      <c r="D54" s="813">
        <v>237</v>
      </c>
      <c r="E54" s="813">
        <v>139</v>
      </c>
      <c r="F54" s="813">
        <f t="shared" si="6"/>
        <v>654</v>
      </c>
      <c r="G54" s="813">
        <v>21649</v>
      </c>
      <c r="H54" s="813">
        <v>20650</v>
      </c>
      <c r="I54" s="813">
        <f t="shared" si="7"/>
        <v>42299</v>
      </c>
      <c r="J54" s="813">
        <v>132804</v>
      </c>
      <c r="K54" s="813">
        <v>120792</v>
      </c>
      <c r="L54" s="813">
        <f t="shared" si="8"/>
        <v>253596</v>
      </c>
      <c r="M54" s="813">
        <v>3426</v>
      </c>
      <c r="N54" s="813">
        <v>9956</v>
      </c>
      <c r="O54" s="813">
        <f t="shared" si="9"/>
        <v>13382</v>
      </c>
      <c r="P54" s="813">
        <v>352</v>
      </c>
      <c r="Q54" s="813">
        <v>302</v>
      </c>
      <c r="R54" s="813">
        <f t="shared" si="10"/>
        <v>654</v>
      </c>
      <c r="S54" s="813">
        <v>117</v>
      </c>
      <c r="T54" s="813">
        <v>100</v>
      </c>
      <c r="U54" s="813">
        <v>433</v>
      </c>
      <c r="V54" s="813">
        <v>4</v>
      </c>
      <c r="W54" s="813">
        <f t="shared" si="11"/>
        <v>654</v>
      </c>
      <c r="X54" s="1178" t="s">
        <v>183</v>
      </c>
      <c r="Y54" s="1178"/>
    </row>
    <row r="55" spans="1:25" ht="20.100000000000001" customHeight="1">
      <c r="A55" s="1170" t="s">
        <v>71</v>
      </c>
      <c r="B55" s="1170"/>
      <c r="C55" s="887">
        <v>193</v>
      </c>
      <c r="D55" s="813">
        <v>170</v>
      </c>
      <c r="E55" s="813">
        <v>34</v>
      </c>
      <c r="F55" s="813">
        <f t="shared" si="6"/>
        <v>397</v>
      </c>
      <c r="G55" s="813">
        <v>20914</v>
      </c>
      <c r="H55" s="813">
        <v>17019</v>
      </c>
      <c r="I55" s="813">
        <f t="shared" si="7"/>
        <v>37933</v>
      </c>
      <c r="J55" s="813">
        <v>100274</v>
      </c>
      <c r="K55" s="813">
        <v>75057</v>
      </c>
      <c r="L55" s="813">
        <f t="shared" si="8"/>
        <v>175331</v>
      </c>
      <c r="M55" s="813">
        <v>3824</v>
      </c>
      <c r="N55" s="813">
        <v>4732</v>
      </c>
      <c r="O55" s="813">
        <f t="shared" si="9"/>
        <v>8556</v>
      </c>
      <c r="P55" s="813">
        <v>238</v>
      </c>
      <c r="Q55" s="813">
        <v>159</v>
      </c>
      <c r="R55" s="813">
        <f t="shared" si="10"/>
        <v>397</v>
      </c>
      <c r="S55" s="813">
        <v>87</v>
      </c>
      <c r="T55" s="813">
        <v>3</v>
      </c>
      <c r="U55" s="813">
        <v>305</v>
      </c>
      <c r="V55" s="813">
        <v>2</v>
      </c>
      <c r="W55" s="813">
        <f t="shared" si="11"/>
        <v>397</v>
      </c>
      <c r="X55" s="1178" t="s">
        <v>671</v>
      </c>
      <c r="Y55" s="1178"/>
    </row>
    <row r="56" spans="1:25" ht="20.100000000000001" customHeight="1" thickBot="1">
      <c r="A56" s="1172" t="s">
        <v>72</v>
      </c>
      <c r="B56" s="1172"/>
      <c r="C56" s="76">
        <v>402</v>
      </c>
      <c r="D56" s="817">
        <v>313</v>
      </c>
      <c r="E56" s="817">
        <v>415</v>
      </c>
      <c r="F56" s="817">
        <f t="shared" si="6"/>
        <v>1130</v>
      </c>
      <c r="G56" s="817">
        <v>40613</v>
      </c>
      <c r="H56" s="817">
        <v>39438</v>
      </c>
      <c r="I56" s="817">
        <f t="shared" si="7"/>
        <v>80051</v>
      </c>
      <c r="J56" s="817">
        <v>241445</v>
      </c>
      <c r="K56" s="817">
        <v>225211</v>
      </c>
      <c r="L56" s="817">
        <f t="shared" si="8"/>
        <v>466656</v>
      </c>
      <c r="M56" s="817">
        <v>3704</v>
      </c>
      <c r="N56" s="817">
        <v>15749</v>
      </c>
      <c r="O56" s="817">
        <f t="shared" si="9"/>
        <v>19453</v>
      </c>
      <c r="P56" s="817">
        <v>750</v>
      </c>
      <c r="Q56" s="817">
        <v>380</v>
      </c>
      <c r="R56" s="817">
        <f t="shared" si="10"/>
        <v>1130</v>
      </c>
      <c r="S56" s="817">
        <v>403</v>
      </c>
      <c r="T56" s="817">
        <v>49</v>
      </c>
      <c r="U56" s="817">
        <v>678</v>
      </c>
      <c r="V56" s="817">
        <v>0</v>
      </c>
      <c r="W56" s="817">
        <f t="shared" si="11"/>
        <v>1130</v>
      </c>
      <c r="X56" s="1173" t="s">
        <v>327</v>
      </c>
      <c r="Y56" s="1173"/>
    </row>
    <row r="57" spans="1:25" ht="20.100000000000001" customHeight="1" thickBot="1">
      <c r="A57" s="1174" t="s">
        <v>32</v>
      </c>
      <c r="B57" s="1174"/>
      <c r="C57" s="819">
        <f>SUM(C37:C56)</f>
        <v>3325</v>
      </c>
      <c r="D57" s="819">
        <f t="shared" ref="D57:V57" si="12">SUM(D37:D56)</f>
        <v>2852</v>
      </c>
      <c r="E57" s="819">
        <f t="shared" si="12"/>
        <v>3541</v>
      </c>
      <c r="F57" s="819">
        <f t="shared" si="6"/>
        <v>9718</v>
      </c>
      <c r="G57" s="819">
        <f t="shared" si="12"/>
        <v>374186</v>
      </c>
      <c r="H57" s="819">
        <f t="shared" si="12"/>
        <v>358529</v>
      </c>
      <c r="I57" s="819">
        <f t="shared" si="7"/>
        <v>732715</v>
      </c>
      <c r="J57" s="819">
        <f t="shared" si="12"/>
        <v>2250444</v>
      </c>
      <c r="K57" s="819">
        <f t="shared" si="12"/>
        <v>2063489</v>
      </c>
      <c r="L57" s="819">
        <f t="shared" si="8"/>
        <v>4313933</v>
      </c>
      <c r="M57" s="819">
        <f t="shared" si="12"/>
        <v>41746</v>
      </c>
      <c r="N57" s="819">
        <f t="shared" si="12"/>
        <v>154609</v>
      </c>
      <c r="O57" s="819">
        <f t="shared" si="9"/>
        <v>196355</v>
      </c>
      <c r="P57" s="819">
        <f t="shared" si="12"/>
        <v>6255</v>
      </c>
      <c r="Q57" s="819">
        <f t="shared" si="12"/>
        <v>3463</v>
      </c>
      <c r="R57" s="819">
        <f t="shared" si="10"/>
        <v>9718</v>
      </c>
      <c r="S57" s="819">
        <f t="shared" si="12"/>
        <v>3317</v>
      </c>
      <c r="T57" s="819">
        <f t="shared" si="12"/>
        <v>901</v>
      </c>
      <c r="U57" s="819">
        <f t="shared" si="12"/>
        <v>5481</v>
      </c>
      <c r="V57" s="819">
        <f t="shared" si="12"/>
        <v>19</v>
      </c>
      <c r="W57" s="819">
        <f t="shared" si="11"/>
        <v>9718</v>
      </c>
      <c r="X57" s="1175" t="s">
        <v>169</v>
      </c>
      <c r="Y57" s="1175"/>
    </row>
    <row r="58" spans="1:25" ht="6.75" customHeight="1" thickTop="1">
      <c r="A58" s="564"/>
      <c r="B58" s="564"/>
      <c r="C58" s="569"/>
      <c r="D58" s="569"/>
      <c r="E58" s="569"/>
      <c r="F58" s="569"/>
      <c r="G58" s="569"/>
      <c r="H58" s="569"/>
      <c r="I58" s="569"/>
      <c r="J58" s="569"/>
      <c r="K58" s="569"/>
      <c r="L58" s="569"/>
      <c r="M58" s="569"/>
      <c r="N58" s="569"/>
      <c r="O58" s="569"/>
      <c r="P58" s="569"/>
      <c r="Q58" s="569"/>
      <c r="R58" s="569"/>
      <c r="S58" s="569"/>
      <c r="T58" s="569"/>
      <c r="U58" s="569"/>
      <c r="V58" s="569"/>
      <c r="W58" s="569"/>
      <c r="X58" s="571"/>
      <c r="Y58" s="152"/>
    </row>
    <row r="59" spans="1:25" ht="21.75" customHeight="1">
      <c r="A59" s="1152" t="s">
        <v>1334</v>
      </c>
      <c r="B59" s="1152"/>
      <c r="C59" s="1152"/>
      <c r="D59" s="1152"/>
      <c r="E59" s="1152"/>
      <c r="F59" s="1152"/>
      <c r="G59" s="1152"/>
      <c r="H59" s="1152"/>
      <c r="I59" s="1152"/>
      <c r="J59" s="1152"/>
      <c r="K59" s="1152"/>
      <c r="L59" s="1152"/>
      <c r="M59" s="1152"/>
      <c r="N59" s="1152"/>
      <c r="O59" s="1152"/>
      <c r="P59" s="1152"/>
      <c r="Q59" s="1152"/>
      <c r="R59" s="1152"/>
      <c r="S59" s="1152"/>
      <c r="T59" s="1152"/>
      <c r="U59" s="1152"/>
      <c r="V59" s="1152"/>
      <c r="W59" s="1152"/>
      <c r="X59" s="1152"/>
      <c r="Y59" s="1152"/>
    </row>
    <row r="60" spans="1:25" ht="39.75" customHeight="1">
      <c r="A60" s="1152" t="s">
        <v>679</v>
      </c>
      <c r="B60" s="1152"/>
      <c r="C60" s="1152"/>
      <c r="D60" s="1152"/>
      <c r="E60" s="1152"/>
      <c r="F60" s="1152"/>
      <c r="G60" s="1152"/>
      <c r="H60" s="1152"/>
      <c r="I60" s="1152"/>
      <c r="J60" s="1152"/>
      <c r="K60" s="1152"/>
      <c r="L60" s="1152"/>
      <c r="M60" s="1152"/>
      <c r="N60" s="1152"/>
      <c r="O60" s="1152"/>
      <c r="P60" s="1152"/>
      <c r="Q60" s="1152"/>
      <c r="R60" s="1152"/>
      <c r="S60" s="1152"/>
      <c r="T60" s="1152"/>
      <c r="U60" s="1152"/>
      <c r="V60" s="1152"/>
      <c r="W60" s="1152"/>
      <c r="X60" s="1152"/>
      <c r="Y60" s="1152"/>
    </row>
    <row r="61" spans="1:25" ht="21" customHeight="1" thickBot="1">
      <c r="A61" s="1176" t="s">
        <v>986</v>
      </c>
      <c r="B61" s="1176"/>
      <c r="C61" s="573"/>
      <c r="D61" s="573"/>
      <c r="E61" s="573"/>
      <c r="F61" s="573"/>
      <c r="G61" s="573"/>
      <c r="H61" s="573"/>
      <c r="I61" s="573"/>
      <c r="J61" s="573"/>
      <c r="K61" s="573"/>
      <c r="L61" s="573"/>
      <c r="M61" s="573"/>
      <c r="N61" s="573"/>
      <c r="O61" s="573"/>
      <c r="P61" s="573"/>
      <c r="Q61" s="573"/>
      <c r="R61" s="573"/>
      <c r="S61" s="573"/>
      <c r="T61" s="573"/>
      <c r="U61" s="573"/>
      <c r="V61" s="84"/>
      <c r="W61" s="1177" t="s">
        <v>866</v>
      </c>
      <c r="X61" s="1177"/>
      <c r="Y61" s="1177"/>
    </row>
    <row r="62" spans="1:25" ht="26.25" customHeight="1" thickTop="1">
      <c r="A62" s="1140" t="s">
        <v>40</v>
      </c>
      <c r="B62" s="1140"/>
      <c r="C62" s="1188" t="s">
        <v>107</v>
      </c>
      <c r="D62" s="1188"/>
      <c r="E62" s="1188"/>
      <c r="F62" s="1188"/>
      <c r="G62" s="1155" t="s">
        <v>128</v>
      </c>
      <c r="H62" s="1155"/>
      <c r="I62" s="1155"/>
      <c r="J62" s="1155" t="s">
        <v>108</v>
      </c>
      <c r="K62" s="1155"/>
      <c r="L62" s="1155"/>
      <c r="M62" s="1140" t="s">
        <v>129</v>
      </c>
      <c r="N62" s="1140"/>
      <c r="O62" s="1140"/>
      <c r="P62" s="1140" t="s">
        <v>306</v>
      </c>
      <c r="Q62" s="1140"/>
      <c r="R62" s="1140"/>
      <c r="S62" s="1140" t="s">
        <v>307</v>
      </c>
      <c r="T62" s="1140"/>
      <c r="U62" s="1140"/>
      <c r="V62" s="1140"/>
      <c r="W62" s="1140"/>
      <c r="X62" s="1140" t="s">
        <v>168</v>
      </c>
      <c r="Y62" s="1140"/>
    </row>
    <row r="63" spans="1:25" ht="33" customHeight="1">
      <c r="A63" s="1141"/>
      <c r="B63" s="1141"/>
      <c r="C63" s="1168" t="s">
        <v>303</v>
      </c>
      <c r="D63" s="1168"/>
      <c r="E63" s="1168"/>
      <c r="F63" s="1168"/>
      <c r="G63" s="1167" t="s">
        <v>852</v>
      </c>
      <c r="H63" s="1167"/>
      <c r="I63" s="1167"/>
      <c r="J63" s="1167" t="s">
        <v>309</v>
      </c>
      <c r="K63" s="1167"/>
      <c r="L63" s="1167"/>
      <c r="M63" s="1165" t="s">
        <v>310</v>
      </c>
      <c r="N63" s="1165"/>
      <c r="O63" s="1165"/>
      <c r="P63" s="1168" t="s">
        <v>311</v>
      </c>
      <c r="Q63" s="1168"/>
      <c r="R63" s="1168"/>
      <c r="S63" s="1165" t="s">
        <v>312</v>
      </c>
      <c r="T63" s="1165"/>
      <c r="U63" s="1165"/>
      <c r="V63" s="1165"/>
      <c r="W63" s="1165"/>
      <c r="X63" s="1141"/>
      <c r="Y63" s="1141"/>
    </row>
    <row r="64" spans="1:25" ht="42.75" customHeight="1">
      <c r="A64" s="1141"/>
      <c r="B64" s="1141"/>
      <c r="C64" s="823" t="s">
        <v>127</v>
      </c>
      <c r="D64" s="817" t="s">
        <v>34</v>
      </c>
      <c r="E64" s="817" t="s">
        <v>109</v>
      </c>
      <c r="F64" s="817" t="s">
        <v>35</v>
      </c>
      <c r="G64" s="823" t="s">
        <v>127</v>
      </c>
      <c r="H64" s="817" t="s">
        <v>34</v>
      </c>
      <c r="I64" s="817" t="s">
        <v>35</v>
      </c>
      <c r="J64" s="823" t="s">
        <v>127</v>
      </c>
      <c r="K64" s="817" t="s">
        <v>34</v>
      </c>
      <c r="L64" s="817" t="s">
        <v>35</v>
      </c>
      <c r="M64" s="823" t="s">
        <v>102</v>
      </c>
      <c r="N64" s="817" t="s">
        <v>103</v>
      </c>
      <c r="O64" s="817" t="s">
        <v>35</v>
      </c>
      <c r="P64" s="817" t="s">
        <v>313</v>
      </c>
      <c r="Q64" s="817" t="s">
        <v>314</v>
      </c>
      <c r="R64" s="817" t="s">
        <v>35</v>
      </c>
      <c r="S64" s="817" t="s">
        <v>120</v>
      </c>
      <c r="T64" s="817" t="s">
        <v>315</v>
      </c>
      <c r="U64" s="823" t="s">
        <v>316</v>
      </c>
      <c r="V64" s="817" t="s">
        <v>317</v>
      </c>
      <c r="W64" s="817" t="s">
        <v>32</v>
      </c>
      <c r="X64" s="1141"/>
      <c r="Y64" s="1141"/>
    </row>
    <row r="65" spans="1:28" ht="59.25" customHeight="1" thickBot="1">
      <c r="A65" s="1143"/>
      <c r="B65" s="1143"/>
      <c r="C65" s="882" t="s">
        <v>173</v>
      </c>
      <c r="D65" s="882" t="s">
        <v>172</v>
      </c>
      <c r="E65" s="882" t="s">
        <v>208</v>
      </c>
      <c r="F65" s="882" t="s">
        <v>169</v>
      </c>
      <c r="G65" s="882" t="s">
        <v>173</v>
      </c>
      <c r="H65" s="882" t="s">
        <v>172</v>
      </c>
      <c r="I65" s="882" t="s">
        <v>169</v>
      </c>
      <c r="J65" s="882" t="s">
        <v>173</v>
      </c>
      <c r="K65" s="882" t="s">
        <v>172</v>
      </c>
      <c r="L65" s="882" t="s">
        <v>169</v>
      </c>
      <c r="M65" s="882" t="s">
        <v>318</v>
      </c>
      <c r="N65" s="882" t="s">
        <v>319</v>
      </c>
      <c r="O65" s="882" t="s">
        <v>169</v>
      </c>
      <c r="P65" s="882" t="s">
        <v>320</v>
      </c>
      <c r="Q65" s="882" t="s">
        <v>321</v>
      </c>
      <c r="R65" s="882" t="s">
        <v>169</v>
      </c>
      <c r="S65" s="882" t="s">
        <v>322</v>
      </c>
      <c r="T65" s="882" t="s">
        <v>323</v>
      </c>
      <c r="U65" s="889" t="s">
        <v>621</v>
      </c>
      <c r="V65" s="882" t="s">
        <v>325</v>
      </c>
      <c r="W65" s="882" t="s">
        <v>169</v>
      </c>
      <c r="X65" s="1143"/>
      <c r="Y65" s="1143"/>
    </row>
    <row r="66" spans="1:28" ht="18.95" customHeight="1" thickTop="1">
      <c r="A66" s="1184" t="s">
        <v>52</v>
      </c>
      <c r="B66" s="1184"/>
      <c r="C66" s="888">
        <v>127</v>
      </c>
      <c r="D66" s="888">
        <v>114</v>
      </c>
      <c r="E66" s="888">
        <v>619</v>
      </c>
      <c r="F66" s="888">
        <f>SUM(C66:E66)</f>
        <v>860</v>
      </c>
      <c r="G66" s="888">
        <v>23085</v>
      </c>
      <c r="H66" s="888">
        <v>21091</v>
      </c>
      <c r="I66" s="888">
        <f>SUM(G66:H66)</f>
        <v>44176</v>
      </c>
      <c r="J66" s="888">
        <v>128090</v>
      </c>
      <c r="K66" s="888">
        <v>105657</v>
      </c>
      <c r="L66" s="888">
        <f>SUM(J66:K66)</f>
        <v>233747</v>
      </c>
      <c r="M66" s="888">
        <v>3501</v>
      </c>
      <c r="N66" s="888">
        <v>1482</v>
      </c>
      <c r="O66" s="888">
        <f>SUM(M66:N66)</f>
        <v>4983</v>
      </c>
      <c r="P66" s="888">
        <v>758</v>
      </c>
      <c r="Q66" s="888">
        <v>102</v>
      </c>
      <c r="R66" s="888">
        <f>SUM(P66:Q66)</f>
        <v>860</v>
      </c>
      <c r="S66" s="888">
        <v>717</v>
      </c>
      <c r="T66" s="888">
        <v>101</v>
      </c>
      <c r="U66" s="888">
        <v>42</v>
      </c>
      <c r="V66" s="888">
        <v>0</v>
      </c>
      <c r="W66" s="888">
        <f>SUM(S66:V66)</f>
        <v>860</v>
      </c>
      <c r="X66" s="1185" t="s">
        <v>583</v>
      </c>
      <c r="Y66" s="1185"/>
    </row>
    <row r="67" spans="1:28" ht="18.95" customHeight="1">
      <c r="A67" s="1170" t="s">
        <v>53</v>
      </c>
      <c r="B67" s="1170"/>
      <c r="C67" s="813">
        <v>202</v>
      </c>
      <c r="D67" s="813">
        <v>186</v>
      </c>
      <c r="E67" s="813">
        <v>549</v>
      </c>
      <c r="F67" s="813">
        <f t="shared" ref="F67:F85" si="13">SUM(C67:E67)</f>
        <v>937</v>
      </c>
      <c r="G67" s="813">
        <v>20776</v>
      </c>
      <c r="H67" s="813">
        <v>18664</v>
      </c>
      <c r="I67" s="813">
        <f t="shared" ref="I67:I85" si="14">SUM(G67:H67)</f>
        <v>39440</v>
      </c>
      <c r="J67" s="813">
        <v>107535</v>
      </c>
      <c r="K67" s="813">
        <v>92806</v>
      </c>
      <c r="L67" s="813">
        <f t="shared" ref="L67:L85" si="15">SUM(J67:K67)</f>
        <v>200341</v>
      </c>
      <c r="M67" s="813">
        <v>4130</v>
      </c>
      <c r="N67" s="813">
        <v>3066</v>
      </c>
      <c r="O67" s="813">
        <f t="shared" ref="O67:O85" si="16">SUM(M67:N67)</f>
        <v>7196</v>
      </c>
      <c r="P67" s="813">
        <v>752</v>
      </c>
      <c r="Q67" s="813">
        <v>185</v>
      </c>
      <c r="R67" s="813">
        <f t="shared" ref="R67:R85" si="17">SUM(P67:Q67)</f>
        <v>937</v>
      </c>
      <c r="S67" s="813">
        <v>492</v>
      </c>
      <c r="T67" s="813">
        <v>14</v>
      </c>
      <c r="U67" s="813">
        <v>431</v>
      </c>
      <c r="V67" s="813">
        <v>0</v>
      </c>
      <c r="W67" s="813">
        <f t="shared" ref="W67:W85" si="18">SUM(S67:V67)</f>
        <v>937</v>
      </c>
      <c r="X67" s="1186" t="s">
        <v>284</v>
      </c>
      <c r="Y67" s="1186"/>
    </row>
    <row r="68" spans="1:28" ht="18.95" customHeight="1">
      <c r="A68" s="1170" t="s">
        <v>54</v>
      </c>
      <c r="B68" s="1170"/>
      <c r="C68" s="813">
        <v>54</v>
      </c>
      <c r="D68" s="813">
        <v>48</v>
      </c>
      <c r="E68" s="813">
        <v>441</v>
      </c>
      <c r="F68" s="813">
        <f t="shared" si="13"/>
        <v>543</v>
      </c>
      <c r="G68" s="813">
        <v>7851</v>
      </c>
      <c r="H68" s="813">
        <v>7337</v>
      </c>
      <c r="I68" s="813">
        <f t="shared" si="14"/>
        <v>15188</v>
      </c>
      <c r="J68" s="813">
        <v>44660</v>
      </c>
      <c r="K68" s="813">
        <v>38725</v>
      </c>
      <c r="L68" s="813">
        <f t="shared" si="15"/>
        <v>83385</v>
      </c>
      <c r="M68" s="813">
        <v>2092</v>
      </c>
      <c r="N68" s="813">
        <v>649</v>
      </c>
      <c r="O68" s="813">
        <f t="shared" si="16"/>
        <v>2741</v>
      </c>
      <c r="P68" s="813">
        <v>490</v>
      </c>
      <c r="Q68" s="813">
        <v>53</v>
      </c>
      <c r="R68" s="813">
        <f t="shared" si="17"/>
        <v>543</v>
      </c>
      <c r="S68" s="813">
        <v>437</v>
      </c>
      <c r="T68" s="813">
        <v>1</v>
      </c>
      <c r="U68" s="813">
        <v>105</v>
      </c>
      <c r="V68" s="813">
        <v>0</v>
      </c>
      <c r="W68" s="813">
        <f t="shared" si="18"/>
        <v>543</v>
      </c>
      <c r="X68" s="1187" t="s">
        <v>175</v>
      </c>
      <c r="Y68" s="1187"/>
    </row>
    <row r="69" spans="1:28" ht="18.95" customHeight="1">
      <c r="A69" s="1170" t="s">
        <v>55</v>
      </c>
      <c r="B69" s="1170"/>
      <c r="C69" s="813">
        <v>57</v>
      </c>
      <c r="D69" s="813">
        <v>53</v>
      </c>
      <c r="E69" s="813">
        <v>549</v>
      </c>
      <c r="F69" s="813">
        <f t="shared" si="13"/>
        <v>659</v>
      </c>
      <c r="G69" s="813">
        <v>13499</v>
      </c>
      <c r="H69" s="813">
        <v>12932</v>
      </c>
      <c r="I69" s="813">
        <f t="shared" si="14"/>
        <v>26431</v>
      </c>
      <c r="J69" s="813">
        <v>85640</v>
      </c>
      <c r="K69" s="813">
        <v>77317</v>
      </c>
      <c r="L69" s="813">
        <f t="shared" si="15"/>
        <v>162957</v>
      </c>
      <c r="M69" s="813">
        <v>4833</v>
      </c>
      <c r="N69" s="813">
        <v>4909</v>
      </c>
      <c r="O69" s="813">
        <f t="shared" si="16"/>
        <v>9742</v>
      </c>
      <c r="P69" s="813">
        <v>586</v>
      </c>
      <c r="Q69" s="813">
        <v>73</v>
      </c>
      <c r="R69" s="813">
        <f t="shared" si="17"/>
        <v>659</v>
      </c>
      <c r="S69" s="813">
        <v>374</v>
      </c>
      <c r="T69" s="813">
        <v>13</v>
      </c>
      <c r="U69" s="813">
        <v>272</v>
      </c>
      <c r="V69" s="813">
        <v>0</v>
      </c>
      <c r="W69" s="813">
        <f t="shared" si="18"/>
        <v>659</v>
      </c>
      <c r="X69" s="1187" t="s">
        <v>676</v>
      </c>
      <c r="Y69" s="1187"/>
    </row>
    <row r="70" spans="1:28" ht="18.95" customHeight="1">
      <c r="A70" s="1189" t="s">
        <v>279</v>
      </c>
      <c r="B70" s="570" t="s">
        <v>250</v>
      </c>
      <c r="C70" s="813">
        <v>5</v>
      </c>
      <c r="D70" s="813">
        <v>6</v>
      </c>
      <c r="E70" s="813">
        <v>25</v>
      </c>
      <c r="F70" s="813">
        <f t="shared" si="13"/>
        <v>36</v>
      </c>
      <c r="G70" s="813">
        <v>1465</v>
      </c>
      <c r="H70" s="813">
        <v>1488</v>
      </c>
      <c r="I70" s="813">
        <f t="shared" si="14"/>
        <v>2953</v>
      </c>
      <c r="J70" s="813">
        <v>9245</v>
      </c>
      <c r="K70" s="813">
        <v>9016</v>
      </c>
      <c r="L70" s="813">
        <f t="shared" si="15"/>
        <v>18261</v>
      </c>
      <c r="M70" s="813">
        <v>279</v>
      </c>
      <c r="N70" s="813">
        <v>553</v>
      </c>
      <c r="O70" s="813">
        <f t="shared" si="16"/>
        <v>832</v>
      </c>
      <c r="P70" s="813">
        <v>24</v>
      </c>
      <c r="Q70" s="813">
        <v>12</v>
      </c>
      <c r="R70" s="813">
        <f t="shared" si="17"/>
        <v>36</v>
      </c>
      <c r="S70" s="813">
        <v>12</v>
      </c>
      <c r="T70" s="813">
        <v>5</v>
      </c>
      <c r="U70" s="813">
        <v>19</v>
      </c>
      <c r="V70" s="813">
        <v>0</v>
      </c>
      <c r="W70" s="813">
        <f t="shared" si="18"/>
        <v>36</v>
      </c>
      <c r="X70" s="568" t="s">
        <v>288</v>
      </c>
      <c r="Y70" s="1179" t="s">
        <v>167</v>
      </c>
      <c r="AB70" s="82" t="s">
        <v>328</v>
      </c>
    </row>
    <row r="71" spans="1:28" ht="18.95" customHeight="1">
      <c r="A71" s="1189"/>
      <c r="B71" s="570" t="s">
        <v>251</v>
      </c>
      <c r="C71" s="813">
        <v>22</v>
      </c>
      <c r="D71" s="813">
        <v>16</v>
      </c>
      <c r="E71" s="813">
        <v>92</v>
      </c>
      <c r="F71" s="813">
        <f t="shared" si="13"/>
        <v>130</v>
      </c>
      <c r="G71" s="813">
        <v>6980</v>
      </c>
      <c r="H71" s="813">
        <v>4998</v>
      </c>
      <c r="I71" s="813">
        <f t="shared" si="14"/>
        <v>11978</v>
      </c>
      <c r="J71" s="813">
        <v>41378</v>
      </c>
      <c r="K71" s="813">
        <v>38774</v>
      </c>
      <c r="L71" s="813">
        <f t="shared" si="15"/>
        <v>80152</v>
      </c>
      <c r="M71" s="813">
        <v>990</v>
      </c>
      <c r="N71" s="813">
        <v>775</v>
      </c>
      <c r="O71" s="813">
        <f t="shared" si="16"/>
        <v>1765</v>
      </c>
      <c r="P71" s="813">
        <v>103</v>
      </c>
      <c r="Q71" s="813">
        <v>27</v>
      </c>
      <c r="R71" s="813">
        <f t="shared" si="17"/>
        <v>130</v>
      </c>
      <c r="S71" s="813">
        <v>64</v>
      </c>
      <c r="T71" s="813">
        <v>2</v>
      </c>
      <c r="U71" s="813">
        <v>64</v>
      </c>
      <c r="V71" s="813">
        <v>0</v>
      </c>
      <c r="W71" s="813">
        <f t="shared" si="18"/>
        <v>130</v>
      </c>
      <c r="X71" s="568" t="s">
        <v>289</v>
      </c>
      <c r="Y71" s="1180"/>
    </row>
    <row r="72" spans="1:28" ht="18.95" customHeight="1">
      <c r="A72" s="1189"/>
      <c r="B72" s="570" t="s">
        <v>252</v>
      </c>
      <c r="C72" s="813">
        <v>0</v>
      </c>
      <c r="D72" s="813">
        <v>0</v>
      </c>
      <c r="E72" s="813">
        <v>0</v>
      </c>
      <c r="F72" s="813">
        <f t="shared" si="13"/>
        <v>0</v>
      </c>
      <c r="G72" s="813">
        <v>0</v>
      </c>
      <c r="H72" s="813">
        <v>0</v>
      </c>
      <c r="I72" s="813">
        <f t="shared" si="14"/>
        <v>0</v>
      </c>
      <c r="J72" s="813">
        <v>0</v>
      </c>
      <c r="K72" s="813">
        <v>0</v>
      </c>
      <c r="L72" s="813">
        <f t="shared" si="15"/>
        <v>0</v>
      </c>
      <c r="M72" s="813">
        <v>0</v>
      </c>
      <c r="N72" s="813">
        <v>0</v>
      </c>
      <c r="O72" s="813">
        <f t="shared" si="16"/>
        <v>0</v>
      </c>
      <c r="P72" s="813">
        <v>0</v>
      </c>
      <c r="Q72" s="813">
        <v>0</v>
      </c>
      <c r="R72" s="813">
        <f t="shared" si="17"/>
        <v>0</v>
      </c>
      <c r="S72" s="813">
        <v>0</v>
      </c>
      <c r="T72" s="813">
        <v>0</v>
      </c>
      <c r="U72" s="813">
        <v>0</v>
      </c>
      <c r="V72" s="813">
        <v>0</v>
      </c>
      <c r="W72" s="813">
        <f t="shared" si="18"/>
        <v>0</v>
      </c>
      <c r="X72" s="568" t="s">
        <v>290</v>
      </c>
      <c r="Y72" s="1180"/>
    </row>
    <row r="73" spans="1:28" ht="18.95" customHeight="1">
      <c r="A73" s="1189"/>
      <c r="B73" s="570" t="s">
        <v>253</v>
      </c>
      <c r="C73" s="813">
        <v>5</v>
      </c>
      <c r="D73" s="813">
        <v>3</v>
      </c>
      <c r="E73" s="813">
        <v>97</v>
      </c>
      <c r="F73" s="813">
        <f t="shared" si="13"/>
        <v>105</v>
      </c>
      <c r="G73" s="813">
        <v>3157</v>
      </c>
      <c r="H73" s="813">
        <v>2935</v>
      </c>
      <c r="I73" s="813">
        <f t="shared" si="14"/>
        <v>6092</v>
      </c>
      <c r="J73" s="813">
        <v>19325</v>
      </c>
      <c r="K73" s="813">
        <v>15941</v>
      </c>
      <c r="L73" s="813">
        <f t="shared" si="15"/>
        <v>35266</v>
      </c>
      <c r="M73" s="813">
        <v>956</v>
      </c>
      <c r="N73" s="813">
        <v>438</v>
      </c>
      <c r="O73" s="813">
        <f t="shared" si="16"/>
        <v>1394</v>
      </c>
      <c r="P73" s="813">
        <v>98</v>
      </c>
      <c r="Q73" s="813">
        <v>7</v>
      </c>
      <c r="R73" s="813">
        <f t="shared" si="17"/>
        <v>105</v>
      </c>
      <c r="S73" s="813">
        <v>74</v>
      </c>
      <c r="T73" s="813">
        <v>0</v>
      </c>
      <c r="U73" s="813">
        <v>31</v>
      </c>
      <c r="V73" s="813">
        <v>0</v>
      </c>
      <c r="W73" s="813">
        <f t="shared" si="18"/>
        <v>105</v>
      </c>
      <c r="X73" s="568" t="s">
        <v>291</v>
      </c>
      <c r="Y73" s="1180"/>
    </row>
    <row r="74" spans="1:28" ht="18.95" customHeight="1">
      <c r="A74" s="1189"/>
      <c r="B74" s="570" t="s">
        <v>254</v>
      </c>
      <c r="C74" s="813">
        <v>6</v>
      </c>
      <c r="D74" s="813">
        <v>5</v>
      </c>
      <c r="E74" s="813">
        <v>221</v>
      </c>
      <c r="F74" s="813">
        <f t="shared" si="13"/>
        <v>232</v>
      </c>
      <c r="G74" s="813">
        <v>7088</v>
      </c>
      <c r="H74" s="813">
        <v>6552</v>
      </c>
      <c r="I74" s="813">
        <f t="shared" si="14"/>
        <v>13640</v>
      </c>
      <c r="J74" s="813">
        <v>46384</v>
      </c>
      <c r="K74" s="813">
        <v>40067</v>
      </c>
      <c r="L74" s="813">
        <f t="shared" si="15"/>
        <v>86451</v>
      </c>
      <c r="M74" s="813">
        <v>1775</v>
      </c>
      <c r="N74" s="813">
        <v>2010</v>
      </c>
      <c r="O74" s="813">
        <f t="shared" si="16"/>
        <v>3785</v>
      </c>
      <c r="P74" s="813">
        <v>214</v>
      </c>
      <c r="Q74" s="813">
        <v>18</v>
      </c>
      <c r="R74" s="813">
        <f t="shared" si="17"/>
        <v>232</v>
      </c>
      <c r="S74" s="813">
        <v>174</v>
      </c>
      <c r="T74" s="813">
        <v>1</v>
      </c>
      <c r="U74" s="813">
        <v>57</v>
      </c>
      <c r="V74" s="813">
        <v>0</v>
      </c>
      <c r="W74" s="813">
        <f t="shared" si="18"/>
        <v>232</v>
      </c>
      <c r="X74" s="568" t="s">
        <v>292</v>
      </c>
      <c r="Y74" s="1180"/>
    </row>
    <row r="75" spans="1:28" ht="18.95" customHeight="1">
      <c r="A75" s="1189"/>
      <c r="B75" s="570" t="s">
        <v>255</v>
      </c>
      <c r="C75" s="813">
        <v>21</v>
      </c>
      <c r="D75" s="813">
        <v>22</v>
      </c>
      <c r="E75" s="813">
        <v>75</v>
      </c>
      <c r="F75" s="813">
        <f t="shared" si="13"/>
        <v>118</v>
      </c>
      <c r="G75" s="813">
        <v>5850</v>
      </c>
      <c r="H75" s="813">
        <v>5584</v>
      </c>
      <c r="I75" s="813">
        <f t="shared" si="14"/>
        <v>11434</v>
      </c>
      <c r="J75" s="813">
        <v>38022</v>
      </c>
      <c r="K75" s="813">
        <v>34539</v>
      </c>
      <c r="L75" s="813">
        <f t="shared" si="15"/>
        <v>72561</v>
      </c>
      <c r="M75" s="813">
        <v>1173</v>
      </c>
      <c r="N75" s="813">
        <v>1133</v>
      </c>
      <c r="O75" s="813">
        <f t="shared" si="16"/>
        <v>2306</v>
      </c>
      <c r="P75" s="813">
        <v>100</v>
      </c>
      <c r="Q75" s="813">
        <v>18</v>
      </c>
      <c r="R75" s="813">
        <f t="shared" si="17"/>
        <v>118</v>
      </c>
      <c r="S75" s="813">
        <v>62</v>
      </c>
      <c r="T75" s="813">
        <v>5</v>
      </c>
      <c r="U75" s="813">
        <v>51</v>
      </c>
      <c r="V75" s="813">
        <v>0</v>
      </c>
      <c r="W75" s="813">
        <f t="shared" si="18"/>
        <v>118</v>
      </c>
      <c r="X75" s="568" t="s">
        <v>293</v>
      </c>
      <c r="Y75" s="1180"/>
    </row>
    <row r="76" spans="1:28" ht="18.95" customHeight="1">
      <c r="A76" s="1171" t="s">
        <v>63</v>
      </c>
      <c r="B76" s="1171"/>
      <c r="C76" s="813">
        <v>197</v>
      </c>
      <c r="D76" s="813">
        <v>191</v>
      </c>
      <c r="E76" s="813">
        <v>320</v>
      </c>
      <c r="F76" s="813">
        <f t="shared" si="13"/>
        <v>708</v>
      </c>
      <c r="G76" s="813">
        <v>17764</v>
      </c>
      <c r="H76" s="813">
        <v>16714</v>
      </c>
      <c r="I76" s="813">
        <f t="shared" si="14"/>
        <v>34478</v>
      </c>
      <c r="J76" s="813">
        <v>102679</v>
      </c>
      <c r="K76" s="813">
        <v>93449</v>
      </c>
      <c r="L76" s="813">
        <f t="shared" si="15"/>
        <v>196128</v>
      </c>
      <c r="M76" s="813">
        <v>4931</v>
      </c>
      <c r="N76" s="813">
        <v>3350</v>
      </c>
      <c r="O76" s="813">
        <f t="shared" si="16"/>
        <v>8281</v>
      </c>
      <c r="P76" s="813">
        <v>534</v>
      </c>
      <c r="Q76" s="813">
        <v>174</v>
      </c>
      <c r="R76" s="813">
        <f t="shared" si="17"/>
        <v>708</v>
      </c>
      <c r="S76" s="813">
        <v>396</v>
      </c>
      <c r="T76" s="813">
        <v>34</v>
      </c>
      <c r="U76" s="813">
        <v>278</v>
      </c>
      <c r="V76" s="813">
        <v>0</v>
      </c>
      <c r="W76" s="813">
        <f t="shared" si="18"/>
        <v>708</v>
      </c>
      <c r="X76" s="1187" t="s">
        <v>281</v>
      </c>
      <c r="Y76" s="1187"/>
    </row>
    <row r="77" spans="1:28" ht="18.95" customHeight="1">
      <c r="A77" s="1170" t="s">
        <v>64</v>
      </c>
      <c r="B77" s="1170"/>
      <c r="C77" s="813">
        <v>134</v>
      </c>
      <c r="D77" s="813">
        <v>133</v>
      </c>
      <c r="E77" s="813">
        <v>345</v>
      </c>
      <c r="F77" s="813">
        <f t="shared" si="13"/>
        <v>612</v>
      </c>
      <c r="G77" s="813">
        <v>18571</v>
      </c>
      <c r="H77" s="813">
        <v>17370</v>
      </c>
      <c r="I77" s="813">
        <f t="shared" si="14"/>
        <v>35941</v>
      </c>
      <c r="J77" s="813">
        <v>117706</v>
      </c>
      <c r="K77" s="813">
        <v>104224</v>
      </c>
      <c r="L77" s="813">
        <f t="shared" si="15"/>
        <v>221930</v>
      </c>
      <c r="M77" s="813">
        <v>4727</v>
      </c>
      <c r="N77" s="813">
        <v>4762</v>
      </c>
      <c r="O77" s="813">
        <f t="shared" si="16"/>
        <v>9489</v>
      </c>
      <c r="P77" s="813">
        <v>470</v>
      </c>
      <c r="Q77" s="813">
        <v>142</v>
      </c>
      <c r="R77" s="813">
        <f t="shared" si="17"/>
        <v>612</v>
      </c>
      <c r="S77" s="813">
        <v>211</v>
      </c>
      <c r="T77" s="813">
        <v>9</v>
      </c>
      <c r="U77" s="813">
        <v>392</v>
      </c>
      <c r="V77" s="813">
        <v>0</v>
      </c>
      <c r="W77" s="813">
        <f t="shared" si="18"/>
        <v>612</v>
      </c>
      <c r="X77" s="1187" t="s">
        <v>177</v>
      </c>
      <c r="Y77" s="1187"/>
    </row>
    <row r="78" spans="1:28" ht="18.95" customHeight="1">
      <c r="A78" s="1170" t="s">
        <v>65</v>
      </c>
      <c r="B78" s="1170"/>
      <c r="C78" s="813">
        <v>101</v>
      </c>
      <c r="D78" s="813">
        <v>97</v>
      </c>
      <c r="E78" s="813">
        <v>61</v>
      </c>
      <c r="F78" s="813">
        <f t="shared" si="13"/>
        <v>259</v>
      </c>
      <c r="G78" s="813">
        <v>7649</v>
      </c>
      <c r="H78" s="813">
        <v>7645</v>
      </c>
      <c r="I78" s="813">
        <f t="shared" si="14"/>
        <v>15294</v>
      </c>
      <c r="J78" s="813">
        <v>53045</v>
      </c>
      <c r="K78" s="813">
        <v>49177</v>
      </c>
      <c r="L78" s="813">
        <f t="shared" si="15"/>
        <v>102222</v>
      </c>
      <c r="M78" s="813">
        <v>1346</v>
      </c>
      <c r="N78" s="813">
        <v>2388</v>
      </c>
      <c r="O78" s="813">
        <f t="shared" si="16"/>
        <v>3734</v>
      </c>
      <c r="P78" s="813">
        <v>157</v>
      </c>
      <c r="Q78" s="813">
        <v>102</v>
      </c>
      <c r="R78" s="813">
        <f t="shared" si="17"/>
        <v>259</v>
      </c>
      <c r="S78" s="813">
        <v>59</v>
      </c>
      <c r="T78" s="813">
        <v>13</v>
      </c>
      <c r="U78" s="813">
        <v>187</v>
      </c>
      <c r="V78" s="813">
        <v>0</v>
      </c>
      <c r="W78" s="813">
        <f t="shared" si="18"/>
        <v>259</v>
      </c>
      <c r="X78" s="1187" t="s">
        <v>178</v>
      </c>
      <c r="Y78" s="1187"/>
    </row>
    <row r="79" spans="1:28" ht="18.95" customHeight="1">
      <c r="A79" s="1170" t="s">
        <v>66</v>
      </c>
      <c r="B79" s="1170"/>
      <c r="C79" s="86">
        <v>69</v>
      </c>
      <c r="D79" s="86">
        <v>63</v>
      </c>
      <c r="E79" s="86">
        <v>135</v>
      </c>
      <c r="F79" s="86">
        <f t="shared" si="13"/>
        <v>267</v>
      </c>
      <c r="G79" s="86">
        <v>7702</v>
      </c>
      <c r="H79" s="86">
        <v>7051</v>
      </c>
      <c r="I79" s="86">
        <f t="shared" si="14"/>
        <v>14753</v>
      </c>
      <c r="J79" s="86">
        <v>48366</v>
      </c>
      <c r="K79" s="86">
        <v>41134</v>
      </c>
      <c r="L79" s="86">
        <f t="shared" si="15"/>
        <v>89500</v>
      </c>
      <c r="M79" s="86">
        <v>2572</v>
      </c>
      <c r="N79" s="86">
        <v>1768</v>
      </c>
      <c r="O79" s="86">
        <f t="shared" si="16"/>
        <v>4340</v>
      </c>
      <c r="P79" s="86">
        <v>212</v>
      </c>
      <c r="Q79" s="86">
        <v>55</v>
      </c>
      <c r="R79" s="86">
        <f t="shared" si="17"/>
        <v>267</v>
      </c>
      <c r="S79" s="86">
        <v>211</v>
      </c>
      <c r="T79" s="86">
        <v>55</v>
      </c>
      <c r="U79" s="86">
        <v>1</v>
      </c>
      <c r="V79" s="86">
        <v>0</v>
      </c>
      <c r="W79" s="86">
        <f t="shared" si="18"/>
        <v>267</v>
      </c>
      <c r="X79" s="1187" t="s">
        <v>285</v>
      </c>
      <c r="Y79" s="1187"/>
    </row>
    <row r="80" spans="1:28" ht="18.95" customHeight="1">
      <c r="A80" s="1170" t="s">
        <v>133</v>
      </c>
      <c r="B80" s="1170"/>
      <c r="C80" s="813">
        <v>29</v>
      </c>
      <c r="D80" s="813">
        <v>25</v>
      </c>
      <c r="E80" s="813">
        <v>357</v>
      </c>
      <c r="F80" s="813">
        <f t="shared" si="13"/>
        <v>411</v>
      </c>
      <c r="G80" s="813">
        <v>9458</v>
      </c>
      <c r="H80" s="813">
        <v>8297</v>
      </c>
      <c r="I80" s="813">
        <f t="shared" si="14"/>
        <v>17755</v>
      </c>
      <c r="J80" s="813">
        <v>56135</v>
      </c>
      <c r="K80" s="813">
        <v>46465</v>
      </c>
      <c r="L80" s="813">
        <f t="shared" si="15"/>
        <v>102600</v>
      </c>
      <c r="M80" s="813">
        <v>3384</v>
      </c>
      <c r="N80" s="813">
        <v>1846</v>
      </c>
      <c r="O80" s="813">
        <f t="shared" si="16"/>
        <v>5230</v>
      </c>
      <c r="P80" s="813">
        <v>368</v>
      </c>
      <c r="Q80" s="813">
        <v>43</v>
      </c>
      <c r="R80" s="813">
        <f t="shared" si="17"/>
        <v>411</v>
      </c>
      <c r="S80" s="813">
        <v>287</v>
      </c>
      <c r="T80" s="813">
        <v>1</v>
      </c>
      <c r="U80" s="813">
        <v>123</v>
      </c>
      <c r="V80" s="813">
        <v>0</v>
      </c>
      <c r="W80" s="813">
        <f t="shared" si="18"/>
        <v>411</v>
      </c>
      <c r="X80" s="1187" t="s">
        <v>853</v>
      </c>
      <c r="Y80" s="1187"/>
    </row>
    <row r="81" spans="1:25" ht="18.95" customHeight="1">
      <c r="A81" s="1170" t="s">
        <v>68</v>
      </c>
      <c r="B81" s="1170"/>
      <c r="C81" s="813">
        <v>18</v>
      </c>
      <c r="D81" s="813">
        <v>19</v>
      </c>
      <c r="E81" s="813">
        <v>299</v>
      </c>
      <c r="F81" s="813">
        <f t="shared" si="13"/>
        <v>336</v>
      </c>
      <c r="G81" s="813">
        <v>9179</v>
      </c>
      <c r="H81" s="813">
        <v>8621</v>
      </c>
      <c r="I81" s="813">
        <f t="shared" si="14"/>
        <v>17800</v>
      </c>
      <c r="J81" s="813">
        <v>57211</v>
      </c>
      <c r="K81" s="813">
        <v>48074</v>
      </c>
      <c r="L81" s="813">
        <f t="shared" si="15"/>
        <v>105285</v>
      </c>
      <c r="M81" s="813">
        <v>2606</v>
      </c>
      <c r="N81" s="813">
        <v>2226</v>
      </c>
      <c r="O81" s="813">
        <f t="shared" si="16"/>
        <v>4832</v>
      </c>
      <c r="P81" s="813">
        <v>291</v>
      </c>
      <c r="Q81" s="813">
        <v>45</v>
      </c>
      <c r="R81" s="813">
        <f t="shared" si="17"/>
        <v>336</v>
      </c>
      <c r="S81" s="813">
        <v>222</v>
      </c>
      <c r="T81" s="813">
        <v>2</v>
      </c>
      <c r="U81" s="813">
        <v>112</v>
      </c>
      <c r="V81" s="813">
        <v>0</v>
      </c>
      <c r="W81" s="813">
        <f t="shared" si="18"/>
        <v>336</v>
      </c>
      <c r="X81" s="1187" t="s">
        <v>287</v>
      </c>
      <c r="Y81" s="1187"/>
    </row>
    <row r="82" spans="1:25" ht="18.95" customHeight="1">
      <c r="A82" s="1170" t="s">
        <v>69</v>
      </c>
      <c r="B82" s="1170"/>
      <c r="C82" s="813">
        <v>37</v>
      </c>
      <c r="D82" s="813">
        <v>42</v>
      </c>
      <c r="E82" s="813">
        <v>469</v>
      </c>
      <c r="F82" s="813">
        <f t="shared" si="13"/>
        <v>548</v>
      </c>
      <c r="G82" s="813">
        <v>11521</v>
      </c>
      <c r="H82" s="813">
        <v>11303</v>
      </c>
      <c r="I82" s="813">
        <f t="shared" si="14"/>
        <v>22824</v>
      </c>
      <c r="J82" s="813">
        <v>69173</v>
      </c>
      <c r="K82" s="813">
        <v>60165</v>
      </c>
      <c r="L82" s="813">
        <f t="shared" si="15"/>
        <v>129338</v>
      </c>
      <c r="M82" s="813">
        <v>3959</v>
      </c>
      <c r="N82" s="813">
        <v>2505</v>
      </c>
      <c r="O82" s="813">
        <f t="shared" si="16"/>
        <v>6464</v>
      </c>
      <c r="P82" s="813">
        <v>482</v>
      </c>
      <c r="Q82" s="813">
        <v>66</v>
      </c>
      <c r="R82" s="813">
        <f t="shared" si="17"/>
        <v>548</v>
      </c>
      <c r="S82" s="813">
        <v>400</v>
      </c>
      <c r="T82" s="813">
        <v>8</v>
      </c>
      <c r="U82" s="813">
        <v>140</v>
      </c>
      <c r="V82" s="813">
        <v>0</v>
      </c>
      <c r="W82" s="813">
        <f t="shared" si="18"/>
        <v>548</v>
      </c>
      <c r="X82" s="1187" t="s">
        <v>182</v>
      </c>
      <c r="Y82" s="1187"/>
    </row>
    <row r="83" spans="1:25" ht="18.95" customHeight="1">
      <c r="A83" s="1170" t="s">
        <v>70</v>
      </c>
      <c r="B83" s="1170"/>
      <c r="C83" s="813">
        <v>109</v>
      </c>
      <c r="D83" s="813">
        <v>102</v>
      </c>
      <c r="E83" s="813">
        <v>595</v>
      </c>
      <c r="F83" s="813">
        <f t="shared" si="13"/>
        <v>806</v>
      </c>
      <c r="G83" s="813">
        <v>16170</v>
      </c>
      <c r="H83" s="813">
        <v>14689</v>
      </c>
      <c r="I83" s="813">
        <f t="shared" si="14"/>
        <v>30859</v>
      </c>
      <c r="J83" s="813">
        <v>99015</v>
      </c>
      <c r="K83" s="813">
        <v>82043</v>
      </c>
      <c r="L83" s="813">
        <f t="shared" si="15"/>
        <v>181058</v>
      </c>
      <c r="M83" s="813">
        <v>6686</v>
      </c>
      <c r="N83" s="813">
        <v>3122</v>
      </c>
      <c r="O83" s="813">
        <f t="shared" si="16"/>
        <v>9808</v>
      </c>
      <c r="P83" s="813">
        <v>682</v>
      </c>
      <c r="Q83" s="813">
        <v>124</v>
      </c>
      <c r="R83" s="813">
        <f t="shared" si="17"/>
        <v>806</v>
      </c>
      <c r="S83" s="813">
        <v>451</v>
      </c>
      <c r="T83" s="813">
        <v>32</v>
      </c>
      <c r="U83" s="813">
        <v>323</v>
      </c>
      <c r="V83" s="813">
        <v>0</v>
      </c>
      <c r="W83" s="813">
        <f t="shared" si="18"/>
        <v>806</v>
      </c>
      <c r="X83" s="1187" t="s">
        <v>183</v>
      </c>
      <c r="Y83" s="1187"/>
    </row>
    <row r="84" spans="1:25" ht="18.95" customHeight="1">
      <c r="A84" s="1170" t="s">
        <v>71</v>
      </c>
      <c r="B84" s="1170"/>
      <c r="C84" s="813">
        <v>6</v>
      </c>
      <c r="D84" s="813">
        <v>7</v>
      </c>
      <c r="E84" s="813">
        <v>291</v>
      </c>
      <c r="F84" s="813">
        <f t="shared" si="13"/>
        <v>304</v>
      </c>
      <c r="G84" s="813">
        <v>11977</v>
      </c>
      <c r="H84" s="813">
        <v>9844</v>
      </c>
      <c r="I84" s="813">
        <f t="shared" si="14"/>
        <v>21821</v>
      </c>
      <c r="J84" s="813">
        <v>41066</v>
      </c>
      <c r="K84" s="813">
        <v>31488</v>
      </c>
      <c r="L84" s="813">
        <f t="shared" si="15"/>
        <v>72554</v>
      </c>
      <c r="M84" s="813">
        <v>1314</v>
      </c>
      <c r="N84" s="813">
        <v>2685</v>
      </c>
      <c r="O84" s="813">
        <f t="shared" si="16"/>
        <v>3999</v>
      </c>
      <c r="P84" s="813">
        <v>299</v>
      </c>
      <c r="Q84" s="813">
        <v>5</v>
      </c>
      <c r="R84" s="813">
        <f t="shared" si="17"/>
        <v>304</v>
      </c>
      <c r="S84" s="813">
        <v>294</v>
      </c>
      <c r="T84" s="813">
        <v>1</v>
      </c>
      <c r="U84" s="813">
        <v>9</v>
      </c>
      <c r="V84" s="813">
        <v>0</v>
      </c>
      <c r="W84" s="813">
        <f t="shared" si="18"/>
        <v>304</v>
      </c>
      <c r="X84" s="1187" t="s">
        <v>671</v>
      </c>
      <c r="Y84" s="1187"/>
    </row>
    <row r="85" spans="1:25" ht="18.95" customHeight="1" thickBot="1">
      <c r="A85" s="1191" t="s">
        <v>72</v>
      </c>
      <c r="B85" s="1191"/>
      <c r="C85" s="817">
        <v>99</v>
      </c>
      <c r="D85" s="817">
        <v>91</v>
      </c>
      <c r="E85" s="817">
        <v>166</v>
      </c>
      <c r="F85" s="817">
        <f t="shared" si="13"/>
        <v>356</v>
      </c>
      <c r="G85" s="817">
        <v>12466</v>
      </c>
      <c r="H85" s="817">
        <v>13409</v>
      </c>
      <c r="I85" s="817">
        <f t="shared" si="14"/>
        <v>25875</v>
      </c>
      <c r="J85" s="817">
        <v>74870</v>
      </c>
      <c r="K85" s="817">
        <v>74588</v>
      </c>
      <c r="L85" s="817">
        <f t="shared" si="15"/>
        <v>149458</v>
      </c>
      <c r="M85" s="817">
        <v>2426</v>
      </c>
      <c r="N85" s="817">
        <v>2202</v>
      </c>
      <c r="O85" s="817">
        <f t="shared" si="16"/>
        <v>4628</v>
      </c>
      <c r="P85" s="817">
        <v>246</v>
      </c>
      <c r="Q85" s="817">
        <v>110</v>
      </c>
      <c r="R85" s="817">
        <f t="shared" si="17"/>
        <v>356</v>
      </c>
      <c r="S85" s="817">
        <v>123</v>
      </c>
      <c r="T85" s="817">
        <v>4</v>
      </c>
      <c r="U85" s="817">
        <v>229</v>
      </c>
      <c r="V85" s="817">
        <v>0</v>
      </c>
      <c r="W85" s="817">
        <f t="shared" si="18"/>
        <v>356</v>
      </c>
      <c r="X85" s="1192" t="s">
        <v>327</v>
      </c>
      <c r="Y85" s="1192"/>
    </row>
    <row r="86" spans="1:25" ht="18.95" customHeight="1" thickBot="1">
      <c r="A86" s="1174" t="s">
        <v>32</v>
      </c>
      <c r="B86" s="1174"/>
      <c r="C86" s="819">
        <f>SUM(C66:C85)</f>
        <v>1298</v>
      </c>
      <c r="D86" s="819">
        <f t="shared" ref="D86:W86" si="19">SUM(D66:D85)</f>
        <v>1223</v>
      </c>
      <c r="E86" s="819">
        <f t="shared" si="19"/>
        <v>5706</v>
      </c>
      <c r="F86" s="819">
        <f t="shared" si="19"/>
        <v>8227</v>
      </c>
      <c r="G86" s="819">
        <f t="shared" si="19"/>
        <v>212208</v>
      </c>
      <c r="H86" s="819">
        <f t="shared" si="19"/>
        <v>196524</v>
      </c>
      <c r="I86" s="819">
        <f t="shared" si="19"/>
        <v>408732</v>
      </c>
      <c r="J86" s="819">
        <f t="shared" si="19"/>
        <v>1239545</v>
      </c>
      <c r="K86" s="819">
        <f t="shared" si="19"/>
        <v>1083649</v>
      </c>
      <c r="L86" s="819">
        <f t="shared" si="19"/>
        <v>2323194</v>
      </c>
      <c r="M86" s="819">
        <f t="shared" si="19"/>
        <v>53680</v>
      </c>
      <c r="N86" s="819">
        <f t="shared" si="19"/>
        <v>41869</v>
      </c>
      <c r="O86" s="819">
        <f t="shared" si="19"/>
        <v>95549</v>
      </c>
      <c r="P86" s="819">
        <f t="shared" si="19"/>
        <v>6866</v>
      </c>
      <c r="Q86" s="819">
        <f t="shared" si="19"/>
        <v>1361</v>
      </c>
      <c r="R86" s="819">
        <f t="shared" si="19"/>
        <v>8227</v>
      </c>
      <c r="S86" s="819">
        <f t="shared" si="19"/>
        <v>5060</v>
      </c>
      <c r="T86" s="819">
        <f t="shared" si="19"/>
        <v>301</v>
      </c>
      <c r="U86" s="819">
        <f t="shared" si="19"/>
        <v>2866</v>
      </c>
      <c r="V86" s="819">
        <f t="shared" si="19"/>
        <v>0</v>
      </c>
      <c r="W86" s="819">
        <f t="shared" si="19"/>
        <v>8227</v>
      </c>
      <c r="X86" s="1190" t="s">
        <v>169</v>
      </c>
      <c r="Y86" s="1190"/>
    </row>
    <row r="87" spans="1:25" ht="13.5" thickTop="1">
      <c r="C87" s="171"/>
      <c r="D87" s="171"/>
      <c r="E87" s="171"/>
      <c r="F87" s="171"/>
      <c r="G87" s="171"/>
      <c r="H87" s="171"/>
      <c r="I87" s="171"/>
      <c r="J87" s="171"/>
      <c r="K87" s="171"/>
      <c r="L87" s="171"/>
      <c r="M87" s="171"/>
      <c r="N87" s="171"/>
      <c r="O87" s="171"/>
      <c r="P87" s="171"/>
      <c r="Q87" s="171"/>
      <c r="R87" s="171"/>
      <c r="S87" s="171"/>
      <c r="T87" s="171"/>
      <c r="U87" s="171"/>
      <c r="V87" s="171"/>
      <c r="W87" s="171"/>
    </row>
    <row r="88" spans="1:25">
      <c r="C88" s="171"/>
      <c r="D88" s="171"/>
      <c r="E88" s="171"/>
      <c r="F88" s="171"/>
      <c r="G88" s="171"/>
      <c r="H88" s="171"/>
      <c r="I88" s="171"/>
      <c r="J88" s="171"/>
      <c r="K88" s="171"/>
      <c r="L88" s="171"/>
      <c r="M88" s="171"/>
      <c r="N88" s="171"/>
      <c r="O88" s="171"/>
      <c r="P88" s="171"/>
      <c r="Q88" s="171"/>
      <c r="R88" s="171"/>
      <c r="S88" s="171"/>
      <c r="T88" s="171"/>
      <c r="U88" s="171"/>
      <c r="V88" s="171"/>
      <c r="W88" s="171"/>
    </row>
    <row r="89" spans="1:25">
      <c r="C89" s="171"/>
      <c r="D89" s="171"/>
      <c r="E89" s="171"/>
      <c r="F89" s="171"/>
      <c r="G89" s="171"/>
      <c r="H89" s="171"/>
      <c r="I89" s="171"/>
      <c r="J89" s="171"/>
      <c r="K89" s="171"/>
      <c r="L89" s="171"/>
      <c r="M89" s="171"/>
      <c r="N89" s="171"/>
      <c r="O89" s="171"/>
      <c r="P89" s="171"/>
      <c r="Q89" s="171"/>
      <c r="R89" s="171"/>
      <c r="S89" s="171"/>
      <c r="T89" s="171"/>
      <c r="U89" s="171"/>
      <c r="V89" s="171"/>
      <c r="W89" s="171"/>
    </row>
    <row r="90" spans="1:25">
      <c r="C90" s="171"/>
      <c r="D90" s="171"/>
      <c r="E90" s="171"/>
      <c r="F90" s="171"/>
      <c r="G90" s="171"/>
      <c r="H90" s="171"/>
      <c r="I90" s="171"/>
      <c r="J90" s="171"/>
      <c r="K90" s="171"/>
      <c r="L90" s="171"/>
      <c r="M90" s="171"/>
      <c r="N90" s="171"/>
      <c r="O90" s="171"/>
      <c r="P90" s="171"/>
      <c r="Q90" s="171"/>
      <c r="R90" s="171"/>
      <c r="S90" s="171"/>
      <c r="T90" s="171"/>
      <c r="U90" s="171"/>
      <c r="V90" s="171"/>
      <c r="W90" s="171"/>
    </row>
    <row r="92" spans="1:25" ht="21.75" hidden="1" customHeight="1">
      <c r="C92" s="111"/>
      <c r="D92" s="111"/>
      <c r="E92" s="111"/>
      <c r="F92" s="111"/>
      <c r="G92" s="111"/>
      <c r="H92" s="111"/>
      <c r="I92" s="111"/>
      <c r="J92" s="111"/>
      <c r="K92" s="111"/>
      <c r="L92" s="111"/>
      <c r="M92" s="111"/>
      <c r="N92" s="111"/>
      <c r="O92" s="111"/>
      <c r="P92" s="111"/>
      <c r="Q92" s="111"/>
      <c r="R92" s="111"/>
      <c r="S92" s="111"/>
      <c r="T92" s="111"/>
      <c r="U92" s="111"/>
      <c r="V92" s="111"/>
      <c r="W92" s="111"/>
    </row>
    <row r="116" spans="3:15">
      <c r="C116" s="142"/>
      <c r="D116" s="142"/>
      <c r="E116" s="142"/>
      <c r="F116" s="142"/>
      <c r="G116" s="142"/>
      <c r="H116" s="142"/>
      <c r="I116" s="142"/>
      <c r="J116" s="142"/>
      <c r="K116" s="142"/>
      <c r="L116" s="142"/>
      <c r="M116" s="142"/>
      <c r="N116" s="142"/>
      <c r="O116" s="142"/>
    </row>
    <row r="117" spans="3:15">
      <c r="C117" s="142"/>
      <c r="D117" s="142"/>
      <c r="E117" s="142"/>
      <c r="F117" s="142"/>
      <c r="G117" s="142"/>
      <c r="H117" s="142"/>
      <c r="I117" s="142"/>
      <c r="J117" s="142"/>
      <c r="K117" s="142"/>
      <c r="L117" s="142"/>
      <c r="M117" s="142"/>
      <c r="N117" s="142"/>
      <c r="O117" s="142"/>
    </row>
    <row r="118" spans="3:15">
      <c r="C118" s="142"/>
      <c r="D118" s="142"/>
      <c r="E118" s="142"/>
      <c r="F118" s="142"/>
      <c r="G118" s="142"/>
      <c r="H118" s="142"/>
      <c r="I118" s="142"/>
      <c r="J118" s="142"/>
      <c r="K118" s="142"/>
      <c r="L118" s="142"/>
      <c r="M118" s="142"/>
      <c r="N118" s="142"/>
      <c r="O118" s="142"/>
    </row>
    <row r="119" spans="3:15">
      <c r="C119" s="142"/>
      <c r="D119" s="142"/>
      <c r="E119" s="142"/>
      <c r="F119" s="142"/>
      <c r="G119" s="142"/>
      <c r="H119" s="142"/>
      <c r="I119" s="142"/>
      <c r="J119" s="142"/>
      <c r="K119" s="142"/>
      <c r="L119" s="142"/>
      <c r="M119" s="142"/>
      <c r="N119" s="142"/>
      <c r="O119" s="142"/>
    </row>
  </sheetData>
  <mergeCells count="147">
    <mergeCell ref="A86:B86"/>
    <mergeCell ref="X86:Y86"/>
    <mergeCell ref="A83:B83"/>
    <mergeCell ref="X83:Y83"/>
    <mergeCell ref="A84:B84"/>
    <mergeCell ref="X84:Y84"/>
    <mergeCell ref="A85:B85"/>
    <mergeCell ref="X85:Y85"/>
    <mergeCell ref="A80:B80"/>
    <mergeCell ref="X80:Y80"/>
    <mergeCell ref="A81:B81"/>
    <mergeCell ref="X81:Y81"/>
    <mergeCell ref="A82:B82"/>
    <mergeCell ref="X82:Y82"/>
    <mergeCell ref="A77:B77"/>
    <mergeCell ref="X77:Y77"/>
    <mergeCell ref="A78:B78"/>
    <mergeCell ref="X78:Y78"/>
    <mergeCell ref="A79:B79"/>
    <mergeCell ref="X79:Y79"/>
    <mergeCell ref="A69:B69"/>
    <mergeCell ref="X69:Y69"/>
    <mergeCell ref="A70:A75"/>
    <mergeCell ref="Y70:Y75"/>
    <mergeCell ref="A76:B76"/>
    <mergeCell ref="X76:Y76"/>
    <mergeCell ref="A66:B66"/>
    <mergeCell ref="X66:Y66"/>
    <mergeCell ref="A67:B67"/>
    <mergeCell ref="X67:Y67"/>
    <mergeCell ref="A68:B68"/>
    <mergeCell ref="X68:Y68"/>
    <mergeCell ref="S62:W62"/>
    <mergeCell ref="X62:Y65"/>
    <mergeCell ref="C63:F63"/>
    <mergeCell ref="G63:I63"/>
    <mergeCell ref="J63:L63"/>
    <mergeCell ref="M63:O63"/>
    <mergeCell ref="P63:R63"/>
    <mergeCell ref="S63:W63"/>
    <mergeCell ref="A62:B65"/>
    <mergeCell ref="C62:F62"/>
    <mergeCell ref="G62:I62"/>
    <mergeCell ref="J62:L62"/>
    <mergeCell ref="M62:O62"/>
    <mergeCell ref="P62:R62"/>
    <mergeCell ref="A57:B57"/>
    <mergeCell ref="X57:Y57"/>
    <mergeCell ref="A59:Y59"/>
    <mergeCell ref="A60:Y60"/>
    <mergeCell ref="A61:B61"/>
    <mergeCell ref="W61:Y61"/>
    <mergeCell ref="A54:B54"/>
    <mergeCell ref="X54:Y54"/>
    <mergeCell ref="A55:B55"/>
    <mergeCell ref="X55:Y55"/>
    <mergeCell ref="A56:B56"/>
    <mergeCell ref="X56:Y56"/>
    <mergeCell ref="A51:B51"/>
    <mergeCell ref="X51:Y51"/>
    <mergeCell ref="A52:B52"/>
    <mergeCell ref="X52:Y52"/>
    <mergeCell ref="A53:B53"/>
    <mergeCell ref="X53:Y53"/>
    <mergeCell ref="A48:B48"/>
    <mergeCell ref="X48:Y48"/>
    <mergeCell ref="A49:B49"/>
    <mergeCell ref="X49:Y49"/>
    <mergeCell ref="A50:B50"/>
    <mergeCell ref="X50:Y50"/>
    <mergeCell ref="A40:B40"/>
    <mergeCell ref="X40:Y40"/>
    <mergeCell ref="A41:A46"/>
    <mergeCell ref="Y41:Y46"/>
    <mergeCell ref="A47:B47"/>
    <mergeCell ref="X47:Y47"/>
    <mergeCell ref="A37:B37"/>
    <mergeCell ref="X37:Y37"/>
    <mergeCell ref="A38:B38"/>
    <mergeCell ref="X38:Y38"/>
    <mergeCell ref="A39:B39"/>
    <mergeCell ref="X39:Y39"/>
    <mergeCell ref="C34:F34"/>
    <mergeCell ref="G34:I34"/>
    <mergeCell ref="J34:L34"/>
    <mergeCell ref="M34:O34"/>
    <mergeCell ref="P34:R34"/>
    <mergeCell ref="S34:W34"/>
    <mergeCell ref="A32:B32"/>
    <mergeCell ref="W32:Y32"/>
    <mergeCell ref="A33:B36"/>
    <mergeCell ref="C33:F33"/>
    <mergeCell ref="G33:I33"/>
    <mergeCell ref="J33:L33"/>
    <mergeCell ref="M33:O33"/>
    <mergeCell ref="P33:R33"/>
    <mergeCell ref="S33:W33"/>
    <mergeCell ref="X33:Y36"/>
    <mergeCell ref="A27:B27"/>
    <mergeCell ref="X27:Y27"/>
    <mergeCell ref="A28:B28"/>
    <mergeCell ref="X28:Y28"/>
    <mergeCell ref="A30:Y30"/>
    <mergeCell ref="A31:Y31"/>
    <mergeCell ref="A24:B24"/>
    <mergeCell ref="X24:Y24"/>
    <mergeCell ref="A25:B25"/>
    <mergeCell ref="X25:Y25"/>
    <mergeCell ref="A26:B26"/>
    <mergeCell ref="X26:Y26"/>
    <mergeCell ref="A21:B21"/>
    <mergeCell ref="X21:Y21"/>
    <mergeCell ref="A22:B22"/>
    <mergeCell ref="X22:Y22"/>
    <mergeCell ref="A23:B23"/>
    <mergeCell ref="X23:Y23"/>
    <mergeCell ref="A18:B18"/>
    <mergeCell ref="X18:Y18"/>
    <mergeCell ref="A19:B19"/>
    <mergeCell ref="X19:Y19"/>
    <mergeCell ref="A20:B20"/>
    <mergeCell ref="X20:Y20"/>
    <mergeCell ref="A8:B8"/>
    <mergeCell ref="X8:Y8"/>
    <mergeCell ref="X9:Y9"/>
    <mergeCell ref="X10:Y10"/>
    <mergeCell ref="X11:Y11"/>
    <mergeCell ref="A12:A17"/>
    <mergeCell ref="Y12:Y17"/>
    <mergeCell ref="S4:W4"/>
    <mergeCell ref="X4:Y7"/>
    <mergeCell ref="C5:F5"/>
    <mergeCell ref="G5:I5"/>
    <mergeCell ref="J5:L5"/>
    <mergeCell ref="M5:O5"/>
    <mergeCell ref="P5:R5"/>
    <mergeCell ref="S5:W5"/>
    <mergeCell ref="A1:Y1"/>
    <mergeCell ref="A2:Y2"/>
    <mergeCell ref="A3:C3"/>
    <mergeCell ref="X3:Y3"/>
    <mergeCell ref="A4:B7"/>
    <mergeCell ref="C4:F4"/>
    <mergeCell ref="G4:I4"/>
    <mergeCell ref="J4:L4"/>
    <mergeCell ref="M4:O4"/>
    <mergeCell ref="P4:R4"/>
  </mergeCells>
  <printOptions horizontalCentered="1"/>
  <pageMargins left="0.222" right="0.222" top="1" bottom="1" header="1" footer="1"/>
  <pageSetup paperSize="9" scale="70" firstPageNumber="29" fitToWidth="0" fitToHeight="0" orientation="landscape" useFirstPageNumber="1" r:id="rId1"/>
  <rowBreaks count="1" manualBreakCount="1">
    <brk id="28" max="24"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tint="0.39997558519241921"/>
  </sheetPr>
  <dimension ref="A1:Q149"/>
  <sheetViews>
    <sheetView rightToLeft="1" view="pageBreakPreview" zoomScale="75" zoomScaleSheetLayoutView="75" workbookViewId="0">
      <selection activeCell="M4" sqref="M4:Q7"/>
    </sheetView>
  </sheetViews>
  <sheetFormatPr defaultRowHeight="12.75"/>
  <cols>
    <col min="1" max="1" width="3.5703125" style="133" customWidth="1"/>
    <col min="2" max="2" width="11.140625" style="133" customWidth="1"/>
    <col min="3" max="15" width="9" style="133" customWidth="1"/>
    <col min="16" max="16" width="15.140625" style="133" customWidth="1"/>
    <col min="17" max="17" width="5.7109375" style="133" customWidth="1"/>
    <col min="18" max="16384" width="9.140625" style="133"/>
  </cols>
  <sheetData>
    <row r="1" spans="1:17" ht="24.75" customHeight="1">
      <c r="A1" s="1252" t="s">
        <v>788</v>
      </c>
      <c r="B1" s="1252"/>
      <c r="C1" s="1252"/>
      <c r="D1" s="1252"/>
      <c r="E1" s="1252"/>
      <c r="F1" s="1252"/>
      <c r="G1" s="1252"/>
      <c r="H1" s="1252"/>
      <c r="I1" s="1252"/>
      <c r="J1" s="1252"/>
      <c r="K1" s="1252"/>
      <c r="L1" s="1252"/>
      <c r="M1" s="1252"/>
      <c r="N1" s="1252"/>
      <c r="O1" s="1252"/>
      <c r="P1" s="1252"/>
      <c r="Q1" s="1252"/>
    </row>
    <row r="2" spans="1:17" ht="18.75" customHeight="1">
      <c r="A2" s="1479" t="s">
        <v>800</v>
      </c>
      <c r="B2" s="1479"/>
      <c r="C2" s="1479"/>
      <c r="D2" s="1479"/>
      <c r="E2" s="1479"/>
      <c r="F2" s="1479"/>
      <c r="G2" s="1479"/>
      <c r="H2" s="1479"/>
      <c r="I2" s="1479"/>
      <c r="J2" s="1479"/>
      <c r="K2" s="1479"/>
      <c r="L2" s="1479"/>
      <c r="M2" s="1479"/>
      <c r="N2" s="1479"/>
      <c r="O2" s="1479"/>
      <c r="P2" s="1479"/>
      <c r="Q2" s="1479"/>
    </row>
    <row r="3" spans="1:17" s="174" customFormat="1" ht="19.5" customHeight="1" thickBot="1">
      <c r="A3" s="1428" t="s">
        <v>952</v>
      </c>
      <c r="B3" s="1428"/>
      <c r="C3" s="229"/>
      <c r="D3" s="229"/>
      <c r="E3" s="229"/>
      <c r="F3" s="229"/>
      <c r="G3" s="229"/>
      <c r="H3" s="229"/>
      <c r="I3" s="229"/>
      <c r="J3" s="229"/>
      <c r="K3" s="229"/>
      <c r="L3" s="229"/>
      <c r="M3" s="229"/>
      <c r="N3" s="179"/>
      <c r="O3" s="179"/>
      <c r="P3" s="1429" t="s">
        <v>953</v>
      </c>
      <c r="Q3" s="1429"/>
    </row>
    <row r="4" spans="1:17" ht="21" customHeight="1" thickTop="1">
      <c r="A4" s="1302" t="s">
        <v>113</v>
      </c>
      <c r="B4" s="1302"/>
      <c r="C4" s="1463" t="s">
        <v>43</v>
      </c>
      <c r="D4" s="1463"/>
      <c r="E4" s="1463" t="s">
        <v>73</v>
      </c>
      <c r="F4" s="1463"/>
      <c r="G4" s="1463" t="s">
        <v>44</v>
      </c>
      <c r="H4" s="1463"/>
      <c r="I4" s="1463" t="s">
        <v>74</v>
      </c>
      <c r="J4" s="1463"/>
      <c r="K4" s="1463" t="s">
        <v>77</v>
      </c>
      <c r="L4" s="1463"/>
      <c r="M4" s="1463" t="s">
        <v>1349</v>
      </c>
      <c r="N4" s="1463"/>
      <c r="O4" s="1463"/>
      <c r="P4" s="1164" t="s">
        <v>168</v>
      </c>
      <c r="Q4" s="1164"/>
    </row>
    <row r="5" spans="1:17" ht="21" customHeight="1">
      <c r="A5" s="1205"/>
      <c r="B5" s="1205"/>
      <c r="C5" s="1464" t="s">
        <v>200</v>
      </c>
      <c r="D5" s="1464"/>
      <c r="E5" s="1464" t="s">
        <v>225</v>
      </c>
      <c r="F5" s="1464"/>
      <c r="G5" s="1464" t="s">
        <v>224</v>
      </c>
      <c r="H5" s="1464"/>
      <c r="I5" s="1464" t="s">
        <v>217</v>
      </c>
      <c r="J5" s="1464"/>
      <c r="K5" s="1464" t="s">
        <v>218</v>
      </c>
      <c r="L5" s="1464"/>
      <c r="M5" s="1464" t="s">
        <v>169</v>
      </c>
      <c r="N5" s="1464"/>
      <c r="O5" s="1464"/>
      <c r="P5" s="1165"/>
      <c r="Q5" s="1165"/>
    </row>
    <row r="6" spans="1:17" ht="18" customHeight="1">
      <c r="A6" s="1205"/>
      <c r="B6" s="1205"/>
      <c r="C6" s="806" t="s">
        <v>127</v>
      </c>
      <c r="D6" s="793" t="s">
        <v>34</v>
      </c>
      <c r="E6" s="806" t="s">
        <v>127</v>
      </c>
      <c r="F6" s="793" t="s">
        <v>34</v>
      </c>
      <c r="G6" s="806" t="s">
        <v>127</v>
      </c>
      <c r="H6" s="793" t="s">
        <v>34</v>
      </c>
      <c r="I6" s="806" t="s">
        <v>127</v>
      </c>
      <c r="J6" s="793" t="s">
        <v>34</v>
      </c>
      <c r="K6" s="806" t="s">
        <v>127</v>
      </c>
      <c r="L6" s="793" t="s">
        <v>34</v>
      </c>
      <c r="M6" s="777" t="s">
        <v>127</v>
      </c>
      <c r="N6" s="778" t="s">
        <v>34</v>
      </c>
      <c r="O6" s="1032" t="s">
        <v>35</v>
      </c>
      <c r="P6" s="1165"/>
      <c r="Q6" s="1165"/>
    </row>
    <row r="7" spans="1:17" ht="21.75" customHeight="1" thickBot="1">
      <c r="A7" s="1205"/>
      <c r="B7" s="1205"/>
      <c r="C7" s="804" t="s">
        <v>173</v>
      </c>
      <c r="D7" s="804" t="s">
        <v>172</v>
      </c>
      <c r="E7" s="804" t="s">
        <v>173</v>
      </c>
      <c r="F7" s="804" t="s">
        <v>172</v>
      </c>
      <c r="G7" s="804" t="s">
        <v>173</v>
      </c>
      <c r="H7" s="804" t="s">
        <v>172</v>
      </c>
      <c r="I7" s="804" t="s">
        <v>173</v>
      </c>
      <c r="J7" s="804" t="s">
        <v>172</v>
      </c>
      <c r="K7" s="804" t="s">
        <v>173</v>
      </c>
      <c r="L7" s="804" t="s">
        <v>172</v>
      </c>
      <c r="M7" s="804" t="s">
        <v>173</v>
      </c>
      <c r="N7" s="804" t="s">
        <v>172</v>
      </c>
      <c r="O7" s="804" t="s">
        <v>169</v>
      </c>
      <c r="P7" s="1165"/>
      <c r="Q7" s="1165"/>
    </row>
    <row r="8" spans="1:17" ht="18.95" customHeight="1">
      <c r="A8" s="1434" t="s">
        <v>52</v>
      </c>
      <c r="B8" s="1434"/>
      <c r="C8" s="520">
        <v>1204</v>
      </c>
      <c r="D8" s="520">
        <v>736</v>
      </c>
      <c r="E8" s="520">
        <v>217</v>
      </c>
      <c r="F8" s="520">
        <v>124</v>
      </c>
      <c r="G8" s="520">
        <v>21</v>
      </c>
      <c r="H8" s="520">
        <v>15</v>
      </c>
      <c r="I8" s="329">
        <v>10</v>
      </c>
      <c r="J8" s="329">
        <v>3</v>
      </c>
      <c r="K8" s="329">
        <v>0</v>
      </c>
      <c r="L8" s="329">
        <v>1</v>
      </c>
      <c r="M8" s="329">
        <f>SUM(C8,E8,G8,I8,K8)</f>
        <v>1452</v>
      </c>
      <c r="N8" s="329">
        <f>SUM(D8,F8,H8,J8,L8)</f>
        <v>879</v>
      </c>
      <c r="O8" s="329">
        <f>SUM(M8:N8)</f>
        <v>2331</v>
      </c>
      <c r="P8" s="428"/>
      <c r="Q8" s="435" t="s">
        <v>583</v>
      </c>
    </row>
    <row r="9" spans="1:17" ht="18.95" customHeight="1">
      <c r="A9" s="1466" t="s">
        <v>53</v>
      </c>
      <c r="B9" s="1466"/>
      <c r="C9" s="98">
        <v>387</v>
      </c>
      <c r="D9" s="98">
        <v>203</v>
      </c>
      <c r="E9" s="98">
        <v>221</v>
      </c>
      <c r="F9" s="98">
        <v>105</v>
      </c>
      <c r="G9" s="98">
        <v>43</v>
      </c>
      <c r="H9" s="98">
        <v>22</v>
      </c>
      <c r="I9" s="98">
        <v>9</v>
      </c>
      <c r="J9" s="98">
        <v>6</v>
      </c>
      <c r="K9" s="98">
        <v>0</v>
      </c>
      <c r="L9" s="98">
        <v>0</v>
      </c>
      <c r="M9" s="780">
        <f t="shared" ref="M9:M27" si="0">SUM(C9,E9,G9,I9,K9)</f>
        <v>660</v>
      </c>
      <c r="N9" s="780">
        <f t="shared" ref="N9:N27" si="1">SUM(D9,F9,H9,J9,L9)</f>
        <v>336</v>
      </c>
      <c r="O9" s="780">
        <f t="shared" ref="O9:O27" si="2">SUM(M9:N9)</f>
        <v>996</v>
      </c>
      <c r="P9" s="1159" t="s">
        <v>284</v>
      </c>
      <c r="Q9" s="1159"/>
    </row>
    <row r="10" spans="1:17" ht="18.95" customHeight="1">
      <c r="A10" s="1466" t="s">
        <v>54</v>
      </c>
      <c r="B10" s="1466"/>
      <c r="C10" s="98">
        <v>600</v>
      </c>
      <c r="D10" s="98">
        <v>443</v>
      </c>
      <c r="E10" s="98">
        <v>273</v>
      </c>
      <c r="F10" s="98">
        <v>198</v>
      </c>
      <c r="G10" s="98">
        <v>34</v>
      </c>
      <c r="H10" s="98">
        <v>9</v>
      </c>
      <c r="I10" s="98">
        <v>4</v>
      </c>
      <c r="J10" s="98">
        <v>3</v>
      </c>
      <c r="K10" s="98">
        <v>2</v>
      </c>
      <c r="L10" s="98">
        <v>2</v>
      </c>
      <c r="M10" s="780">
        <f t="shared" si="0"/>
        <v>913</v>
      </c>
      <c r="N10" s="780">
        <f t="shared" si="1"/>
        <v>655</v>
      </c>
      <c r="O10" s="780">
        <f t="shared" si="2"/>
        <v>1568</v>
      </c>
      <c r="P10" s="1178" t="s">
        <v>175</v>
      </c>
      <c r="Q10" s="1178"/>
    </row>
    <row r="11" spans="1:17" ht="18.95" customHeight="1">
      <c r="A11" s="1466" t="s">
        <v>55</v>
      </c>
      <c r="B11" s="1466"/>
      <c r="C11" s="98">
        <v>619</v>
      </c>
      <c r="D11" s="98">
        <v>334</v>
      </c>
      <c r="E11" s="98">
        <v>179</v>
      </c>
      <c r="F11" s="98">
        <v>77</v>
      </c>
      <c r="G11" s="98">
        <v>35</v>
      </c>
      <c r="H11" s="98">
        <v>13</v>
      </c>
      <c r="I11" s="98">
        <v>10</v>
      </c>
      <c r="J11" s="98">
        <v>3</v>
      </c>
      <c r="K11" s="98">
        <v>3</v>
      </c>
      <c r="L11" s="98">
        <v>1</v>
      </c>
      <c r="M11" s="780">
        <f t="shared" si="0"/>
        <v>846</v>
      </c>
      <c r="N11" s="780">
        <f t="shared" si="1"/>
        <v>428</v>
      </c>
      <c r="O11" s="780">
        <f t="shared" si="2"/>
        <v>1274</v>
      </c>
      <c r="P11" s="1178" t="s">
        <v>676</v>
      </c>
      <c r="Q11" s="1178"/>
    </row>
    <row r="12" spans="1:17" ht="18.95" customHeight="1">
      <c r="A12" s="1477" t="s">
        <v>294</v>
      </c>
      <c r="B12" s="442" t="s">
        <v>270</v>
      </c>
      <c r="C12" s="98">
        <v>1680</v>
      </c>
      <c r="D12" s="98">
        <v>1023</v>
      </c>
      <c r="E12" s="98">
        <v>235</v>
      </c>
      <c r="F12" s="98">
        <v>147</v>
      </c>
      <c r="G12" s="98">
        <v>49</v>
      </c>
      <c r="H12" s="98">
        <v>22</v>
      </c>
      <c r="I12" s="98">
        <v>5</v>
      </c>
      <c r="J12" s="98">
        <v>4</v>
      </c>
      <c r="K12" s="98">
        <v>2</v>
      </c>
      <c r="L12" s="98">
        <v>0</v>
      </c>
      <c r="M12" s="780">
        <f t="shared" si="0"/>
        <v>1971</v>
      </c>
      <c r="N12" s="780">
        <f t="shared" si="1"/>
        <v>1196</v>
      </c>
      <c r="O12" s="780">
        <f t="shared" si="2"/>
        <v>3167</v>
      </c>
      <c r="P12" s="456" t="s">
        <v>288</v>
      </c>
      <c r="Q12" s="1179" t="s">
        <v>167</v>
      </c>
    </row>
    <row r="13" spans="1:17" ht="18.95" customHeight="1">
      <c r="A13" s="1470"/>
      <c r="B13" s="442" t="s">
        <v>271</v>
      </c>
      <c r="C13" s="98">
        <v>3638</v>
      </c>
      <c r="D13" s="98">
        <v>2359</v>
      </c>
      <c r="E13" s="98">
        <v>589</v>
      </c>
      <c r="F13" s="98">
        <v>334</v>
      </c>
      <c r="G13" s="98">
        <v>118</v>
      </c>
      <c r="H13" s="98">
        <v>56</v>
      </c>
      <c r="I13" s="98">
        <v>26</v>
      </c>
      <c r="J13" s="98">
        <v>16</v>
      </c>
      <c r="K13" s="98">
        <v>15</v>
      </c>
      <c r="L13" s="98">
        <v>3</v>
      </c>
      <c r="M13" s="780">
        <f t="shared" si="0"/>
        <v>4386</v>
      </c>
      <c r="N13" s="780">
        <f t="shared" si="1"/>
        <v>2768</v>
      </c>
      <c r="O13" s="780">
        <f t="shared" si="2"/>
        <v>7154</v>
      </c>
      <c r="P13" s="456" t="s">
        <v>289</v>
      </c>
      <c r="Q13" s="1180"/>
    </row>
    <row r="14" spans="1:17" ht="18.95" customHeight="1">
      <c r="A14" s="1470"/>
      <c r="B14" s="442" t="s">
        <v>272</v>
      </c>
      <c r="C14" s="98">
        <v>248</v>
      </c>
      <c r="D14" s="98">
        <v>101</v>
      </c>
      <c r="E14" s="98">
        <v>112</v>
      </c>
      <c r="F14" s="98">
        <v>43</v>
      </c>
      <c r="G14" s="98">
        <v>11</v>
      </c>
      <c r="H14" s="98">
        <v>7</v>
      </c>
      <c r="I14" s="98">
        <v>1</v>
      </c>
      <c r="J14" s="98">
        <v>0</v>
      </c>
      <c r="K14" s="98">
        <v>0</v>
      </c>
      <c r="L14" s="98">
        <v>0</v>
      </c>
      <c r="M14" s="780">
        <f t="shared" si="0"/>
        <v>372</v>
      </c>
      <c r="N14" s="780">
        <f t="shared" si="1"/>
        <v>151</v>
      </c>
      <c r="O14" s="780">
        <f t="shared" si="2"/>
        <v>523</v>
      </c>
      <c r="P14" s="456" t="s">
        <v>290</v>
      </c>
      <c r="Q14" s="1180"/>
    </row>
    <row r="15" spans="1:17" ht="18.95" customHeight="1">
      <c r="A15" s="1470"/>
      <c r="B15" s="442" t="s">
        <v>267</v>
      </c>
      <c r="C15" s="98">
        <v>901</v>
      </c>
      <c r="D15" s="98">
        <v>750</v>
      </c>
      <c r="E15" s="98">
        <v>230</v>
      </c>
      <c r="F15" s="98">
        <v>169</v>
      </c>
      <c r="G15" s="98">
        <v>36</v>
      </c>
      <c r="H15" s="98">
        <v>27</v>
      </c>
      <c r="I15" s="98">
        <v>5</v>
      </c>
      <c r="J15" s="98">
        <v>2</v>
      </c>
      <c r="K15" s="98">
        <v>3</v>
      </c>
      <c r="L15" s="98">
        <v>3</v>
      </c>
      <c r="M15" s="780">
        <f t="shared" si="0"/>
        <v>1175</v>
      </c>
      <c r="N15" s="780">
        <f t="shared" si="1"/>
        <v>951</v>
      </c>
      <c r="O15" s="780">
        <f t="shared" si="2"/>
        <v>2126</v>
      </c>
      <c r="P15" s="456" t="s">
        <v>291</v>
      </c>
      <c r="Q15" s="1180"/>
    </row>
    <row r="16" spans="1:17" ht="18.95" customHeight="1">
      <c r="A16" s="1470"/>
      <c r="B16" s="442" t="s">
        <v>268</v>
      </c>
      <c r="C16" s="98">
        <v>1575</v>
      </c>
      <c r="D16" s="98">
        <v>1094</v>
      </c>
      <c r="E16" s="98">
        <v>356</v>
      </c>
      <c r="F16" s="98">
        <v>209</v>
      </c>
      <c r="G16" s="98">
        <v>39</v>
      </c>
      <c r="H16" s="98">
        <v>14</v>
      </c>
      <c r="I16" s="98">
        <v>4</v>
      </c>
      <c r="J16" s="98">
        <v>2</v>
      </c>
      <c r="K16" s="98">
        <v>0</v>
      </c>
      <c r="L16" s="98">
        <v>0</v>
      </c>
      <c r="M16" s="780">
        <f t="shared" si="0"/>
        <v>1974</v>
      </c>
      <c r="N16" s="780">
        <f t="shared" si="1"/>
        <v>1319</v>
      </c>
      <c r="O16" s="780">
        <f t="shared" si="2"/>
        <v>3293</v>
      </c>
      <c r="P16" s="456" t="s">
        <v>292</v>
      </c>
      <c r="Q16" s="1180"/>
    </row>
    <row r="17" spans="1:17" ht="18.95" customHeight="1">
      <c r="A17" s="1471"/>
      <c r="B17" s="154" t="s">
        <v>269</v>
      </c>
      <c r="C17" s="98">
        <v>828</v>
      </c>
      <c r="D17" s="98">
        <v>527</v>
      </c>
      <c r="E17" s="98">
        <v>265</v>
      </c>
      <c r="F17" s="98">
        <v>164</v>
      </c>
      <c r="G17" s="98">
        <v>20</v>
      </c>
      <c r="H17" s="98">
        <v>13</v>
      </c>
      <c r="I17" s="98">
        <v>15</v>
      </c>
      <c r="J17" s="98">
        <v>2</v>
      </c>
      <c r="K17" s="98">
        <v>2</v>
      </c>
      <c r="L17" s="98">
        <v>0</v>
      </c>
      <c r="M17" s="780">
        <f t="shared" si="0"/>
        <v>1130</v>
      </c>
      <c r="N17" s="780">
        <f t="shared" si="1"/>
        <v>706</v>
      </c>
      <c r="O17" s="780">
        <f t="shared" si="2"/>
        <v>1836</v>
      </c>
      <c r="P17" s="456" t="s">
        <v>293</v>
      </c>
      <c r="Q17" s="1180"/>
    </row>
    <row r="18" spans="1:17" ht="18.95" customHeight="1">
      <c r="A18" s="949" t="s">
        <v>63</v>
      </c>
      <c r="B18" s="949"/>
      <c r="C18" s="96">
        <v>486</v>
      </c>
      <c r="D18" s="97">
        <v>269</v>
      </c>
      <c r="E18" s="97">
        <v>199</v>
      </c>
      <c r="F18" s="97">
        <v>92</v>
      </c>
      <c r="G18" s="97">
        <v>35</v>
      </c>
      <c r="H18" s="97">
        <v>22</v>
      </c>
      <c r="I18" s="97">
        <v>17</v>
      </c>
      <c r="J18" s="97">
        <v>3</v>
      </c>
      <c r="K18" s="97">
        <v>8</v>
      </c>
      <c r="L18" s="97">
        <v>0</v>
      </c>
      <c r="M18" s="780">
        <f t="shared" si="0"/>
        <v>745</v>
      </c>
      <c r="N18" s="780">
        <f t="shared" si="1"/>
        <v>386</v>
      </c>
      <c r="O18" s="780">
        <f t="shared" si="2"/>
        <v>1131</v>
      </c>
      <c r="P18" s="1178" t="s">
        <v>281</v>
      </c>
      <c r="Q18" s="1178"/>
    </row>
    <row r="19" spans="1:17" ht="18.95" customHeight="1">
      <c r="A19" s="1466" t="s">
        <v>64</v>
      </c>
      <c r="B19" s="1466"/>
      <c r="C19" s="98">
        <v>993</v>
      </c>
      <c r="D19" s="98">
        <v>601</v>
      </c>
      <c r="E19" s="98">
        <v>858</v>
      </c>
      <c r="F19" s="98">
        <v>423</v>
      </c>
      <c r="G19" s="98">
        <v>86</v>
      </c>
      <c r="H19" s="98">
        <v>35</v>
      </c>
      <c r="I19" s="98">
        <v>22</v>
      </c>
      <c r="J19" s="98">
        <v>7</v>
      </c>
      <c r="K19" s="98">
        <v>8</v>
      </c>
      <c r="L19" s="98">
        <v>6</v>
      </c>
      <c r="M19" s="780">
        <f t="shared" si="0"/>
        <v>1967</v>
      </c>
      <c r="N19" s="780">
        <f t="shared" si="1"/>
        <v>1072</v>
      </c>
      <c r="O19" s="780">
        <f t="shared" si="2"/>
        <v>3039</v>
      </c>
      <c r="P19" s="1178" t="s">
        <v>177</v>
      </c>
      <c r="Q19" s="1178"/>
    </row>
    <row r="20" spans="1:17" ht="18.95" customHeight="1">
      <c r="A20" s="1466" t="s">
        <v>65</v>
      </c>
      <c r="B20" s="1466"/>
      <c r="C20" s="98">
        <v>1755</v>
      </c>
      <c r="D20" s="98">
        <v>973</v>
      </c>
      <c r="E20" s="98">
        <v>327</v>
      </c>
      <c r="F20" s="98">
        <v>263</v>
      </c>
      <c r="G20" s="98">
        <v>60</v>
      </c>
      <c r="H20" s="98">
        <v>22</v>
      </c>
      <c r="I20" s="98">
        <v>8</v>
      </c>
      <c r="J20" s="98">
        <v>7</v>
      </c>
      <c r="K20" s="98">
        <v>0</v>
      </c>
      <c r="L20" s="98">
        <v>1</v>
      </c>
      <c r="M20" s="780">
        <f t="shared" si="0"/>
        <v>2150</v>
      </c>
      <c r="N20" s="780">
        <f t="shared" si="1"/>
        <v>1266</v>
      </c>
      <c r="O20" s="780">
        <f t="shared" si="2"/>
        <v>3416</v>
      </c>
      <c r="P20" s="1178" t="s">
        <v>178</v>
      </c>
      <c r="Q20" s="1178"/>
    </row>
    <row r="21" spans="1:17" ht="18.95" customHeight="1">
      <c r="A21" s="1466" t="s">
        <v>66</v>
      </c>
      <c r="B21" s="1466"/>
      <c r="C21" s="98">
        <v>2146</v>
      </c>
      <c r="D21" s="98">
        <v>1241</v>
      </c>
      <c r="E21" s="98">
        <v>1225</v>
      </c>
      <c r="F21" s="98">
        <v>500</v>
      </c>
      <c r="G21" s="98">
        <v>254</v>
      </c>
      <c r="H21" s="98">
        <v>73</v>
      </c>
      <c r="I21" s="98">
        <v>81</v>
      </c>
      <c r="J21" s="98">
        <v>30</v>
      </c>
      <c r="K21" s="98">
        <v>22</v>
      </c>
      <c r="L21" s="98">
        <v>5</v>
      </c>
      <c r="M21" s="780">
        <f t="shared" si="0"/>
        <v>3728</v>
      </c>
      <c r="N21" s="780">
        <f t="shared" si="1"/>
        <v>1849</v>
      </c>
      <c r="O21" s="780">
        <f t="shared" si="2"/>
        <v>5577</v>
      </c>
      <c r="P21" s="1178" t="s">
        <v>285</v>
      </c>
      <c r="Q21" s="1178"/>
    </row>
    <row r="22" spans="1:17" ht="18.95" customHeight="1">
      <c r="A22" s="1466" t="s">
        <v>133</v>
      </c>
      <c r="B22" s="1466"/>
      <c r="C22" s="98">
        <v>649</v>
      </c>
      <c r="D22" s="98">
        <v>355</v>
      </c>
      <c r="E22" s="98">
        <v>218</v>
      </c>
      <c r="F22" s="98">
        <v>91</v>
      </c>
      <c r="G22" s="98">
        <v>16</v>
      </c>
      <c r="H22" s="98">
        <v>8</v>
      </c>
      <c r="I22" s="98">
        <v>8</v>
      </c>
      <c r="J22" s="98">
        <v>6</v>
      </c>
      <c r="K22" s="98">
        <v>4</v>
      </c>
      <c r="L22" s="98">
        <v>0</v>
      </c>
      <c r="M22" s="780">
        <f t="shared" si="0"/>
        <v>895</v>
      </c>
      <c r="N22" s="780">
        <f t="shared" si="1"/>
        <v>460</v>
      </c>
      <c r="O22" s="780">
        <f t="shared" si="2"/>
        <v>1355</v>
      </c>
      <c r="P22" s="1178" t="s">
        <v>853</v>
      </c>
      <c r="Q22" s="1178"/>
    </row>
    <row r="23" spans="1:17" ht="18.95" customHeight="1">
      <c r="A23" s="1466" t="s">
        <v>68</v>
      </c>
      <c r="B23" s="1466"/>
      <c r="C23" s="98">
        <v>693</v>
      </c>
      <c r="D23" s="98">
        <v>303</v>
      </c>
      <c r="E23" s="98">
        <v>162</v>
      </c>
      <c r="F23" s="98">
        <v>78</v>
      </c>
      <c r="G23" s="98">
        <v>17</v>
      </c>
      <c r="H23" s="98">
        <v>9</v>
      </c>
      <c r="I23" s="98">
        <v>5</v>
      </c>
      <c r="J23" s="98">
        <v>1</v>
      </c>
      <c r="K23" s="98">
        <v>1</v>
      </c>
      <c r="L23" s="98">
        <v>0</v>
      </c>
      <c r="M23" s="780">
        <f t="shared" si="0"/>
        <v>878</v>
      </c>
      <c r="N23" s="780">
        <f t="shared" si="1"/>
        <v>391</v>
      </c>
      <c r="O23" s="780">
        <f t="shared" si="2"/>
        <v>1269</v>
      </c>
      <c r="P23" s="1178" t="s">
        <v>287</v>
      </c>
      <c r="Q23" s="1178"/>
    </row>
    <row r="24" spans="1:17" ht="18.95" customHeight="1">
      <c r="A24" s="1466" t="s">
        <v>69</v>
      </c>
      <c r="B24" s="1466"/>
      <c r="C24" s="98">
        <v>469</v>
      </c>
      <c r="D24" s="98">
        <v>188</v>
      </c>
      <c r="E24" s="98">
        <v>120</v>
      </c>
      <c r="F24" s="98">
        <v>93</v>
      </c>
      <c r="G24" s="98">
        <v>14</v>
      </c>
      <c r="H24" s="98">
        <v>3</v>
      </c>
      <c r="I24" s="98">
        <v>2</v>
      </c>
      <c r="J24" s="98">
        <v>1</v>
      </c>
      <c r="K24" s="98">
        <v>0</v>
      </c>
      <c r="L24" s="98">
        <v>1</v>
      </c>
      <c r="M24" s="780">
        <f t="shared" si="0"/>
        <v>605</v>
      </c>
      <c r="N24" s="780">
        <f t="shared" si="1"/>
        <v>286</v>
      </c>
      <c r="O24" s="780">
        <f t="shared" si="2"/>
        <v>891</v>
      </c>
      <c r="P24" s="1178" t="s">
        <v>182</v>
      </c>
      <c r="Q24" s="1178"/>
    </row>
    <row r="25" spans="1:17" ht="18.95" customHeight="1">
      <c r="A25" s="1466" t="s">
        <v>70</v>
      </c>
      <c r="B25" s="1466"/>
      <c r="C25" s="98">
        <v>198</v>
      </c>
      <c r="D25" s="98">
        <v>128</v>
      </c>
      <c r="E25" s="98">
        <v>2048</v>
      </c>
      <c r="F25" s="98">
        <v>1148</v>
      </c>
      <c r="G25" s="98">
        <v>215</v>
      </c>
      <c r="H25" s="98">
        <v>96</v>
      </c>
      <c r="I25" s="98">
        <v>35</v>
      </c>
      <c r="J25" s="98">
        <v>11</v>
      </c>
      <c r="K25" s="98">
        <v>6</v>
      </c>
      <c r="L25" s="98">
        <v>2</v>
      </c>
      <c r="M25" s="780">
        <f t="shared" si="0"/>
        <v>2502</v>
      </c>
      <c r="N25" s="780">
        <f t="shared" si="1"/>
        <v>1385</v>
      </c>
      <c r="O25" s="780">
        <f t="shared" si="2"/>
        <v>3887</v>
      </c>
      <c r="P25" s="1178" t="s">
        <v>183</v>
      </c>
      <c r="Q25" s="1178"/>
    </row>
    <row r="26" spans="1:17" ht="18.95" customHeight="1">
      <c r="A26" s="1466" t="s">
        <v>71</v>
      </c>
      <c r="B26" s="1466"/>
      <c r="C26" s="98">
        <v>183</v>
      </c>
      <c r="D26" s="98">
        <v>66</v>
      </c>
      <c r="E26" s="98">
        <v>75</v>
      </c>
      <c r="F26" s="98">
        <v>29</v>
      </c>
      <c r="G26" s="98">
        <v>15</v>
      </c>
      <c r="H26" s="98">
        <v>3</v>
      </c>
      <c r="I26" s="98">
        <v>0</v>
      </c>
      <c r="J26" s="98">
        <v>1</v>
      </c>
      <c r="K26" s="98">
        <v>1</v>
      </c>
      <c r="L26" s="98">
        <v>0</v>
      </c>
      <c r="M26" s="780">
        <f t="shared" si="0"/>
        <v>274</v>
      </c>
      <c r="N26" s="780">
        <f t="shared" si="1"/>
        <v>99</v>
      </c>
      <c r="O26" s="780">
        <f t="shared" si="2"/>
        <v>373</v>
      </c>
      <c r="P26" s="1178" t="s">
        <v>671</v>
      </c>
      <c r="Q26" s="1178"/>
    </row>
    <row r="27" spans="1:17" ht="18.95" customHeight="1" thickBot="1">
      <c r="A27" s="1480" t="s">
        <v>72</v>
      </c>
      <c r="B27" s="1480"/>
      <c r="C27" s="810">
        <v>4718</v>
      </c>
      <c r="D27" s="810">
        <v>2730</v>
      </c>
      <c r="E27" s="810">
        <v>1606</v>
      </c>
      <c r="F27" s="810">
        <v>925</v>
      </c>
      <c r="G27" s="810">
        <v>155</v>
      </c>
      <c r="H27" s="810">
        <v>85</v>
      </c>
      <c r="I27" s="810">
        <v>25</v>
      </c>
      <c r="J27" s="810">
        <v>16</v>
      </c>
      <c r="K27" s="810">
        <v>10</v>
      </c>
      <c r="L27" s="810">
        <v>5</v>
      </c>
      <c r="M27" s="783">
        <f t="shared" si="0"/>
        <v>6514</v>
      </c>
      <c r="N27" s="783">
        <f t="shared" si="1"/>
        <v>3761</v>
      </c>
      <c r="O27" s="783">
        <f t="shared" si="2"/>
        <v>10275</v>
      </c>
      <c r="P27" s="1267" t="s">
        <v>282</v>
      </c>
      <c r="Q27" s="1267"/>
    </row>
    <row r="28" spans="1:17" ht="18.95" customHeight="1" thickBot="1">
      <c r="A28" s="1468" t="s">
        <v>32</v>
      </c>
      <c r="B28" s="1468"/>
      <c r="C28" s="805">
        <f>SUM(C8:C27)</f>
        <v>23970</v>
      </c>
      <c r="D28" s="805">
        <f t="shared" ref="D28:O28" si="3">SUM(D8:D27)</f>
        <v>14424</v>
      </c>
      <c r="E28" s="805">
        <f t="shared" si="3"/>
        <v>9515</v>
      </c>
      <c r="F28" s="805">
        <f t="shared" si="3"/>
        <v>5212</v>
      </c>
      <c r="G28" s="805">
        <f t="shared" si="3"/>
        <v>1273</v>
      </c>
      <c r="H28" s="805">
        <f t="shared" si="3"/>
        <v>554</v>
      </c>
      <c r="I28" s="805">
        <f t="shared" si="3"/>
        <v>292</v>
      </c>
      <c r="J28" s="805">
        <f t="shared" si="3"/>
        <v>124</v>
      </c>
      <c r="K28" s="805">
        <f t="shared" si="3"/>
        <v>87</v>
      </c>
      <c r="L28" s="805">
        <f t="shared" si="3"/>
        <v>30</v>
      </c>
      <c r="M28" s="805">
        <f t="shared" si="3"/>
        <v>35137</v>
      </c>
      <c r="N28" s="805">
        <f t="shared" si="3"/>
        <v>20344</v>
      </c>
      <c r="O28" s="805">
        <f t="shared" si="3"/>
        <v>55481</v>
      </c>
      <c r="P28" s="1260" t="s">
        <v>169</v>
      </c>
      <c r="Q28" s="1260"/>
    </row>
    <row r="29" spans="1:17" ht="11.25" customHeight="1" thickTop="1">
      <c r="A29" s="205"/>
      <c r="B29" s="205"/>
      <c r="C29" s="205"/>
      <c r="D29" s="205"/>
      <c r="E29" s="205"/>
      <c r="F29" s="205"/>
      <c r="G29" s="205"/>
      <c r="H29" s="205"/>
      <c r="I29" s="205"/>
      <c r="J29" s="205"/>
      <c r="K29" s="205"/>
      <c r="L29" s="205"/>
      <c r="M29" s="205"/>
      <c r="N29" s="205"/>
      <c r="O29" s="205"/>
      <c r="P29" s="205"/>
      <c r="Q29" s="205"/>
    </row>
    <row r="30" spans="1:17" ht="11.25" customHeight="1">
      <c r="A30" s="205"/>
      <c r="B30" s="205"/>
      <c r="C30" s="205"/>
      <c r="D30" s="205"/>
      <c r="E30" s="205"/>
      <c r="F30" s="205"/>
      <c r="G30" s="205"/>
      <c r="H30" s="205"/>
      <c r="I30" s="205"/>
      <c r="J30" s="205"/>
      <c r="K30" s="205"/>
      <c r="L30" s="205"/>
      <c r="M30" s="205"/>
      <c r="N30" s="205"/>
      <c r="O30" s="205"/>
      <c r="P30" s="205"/>
      <c r="Q30" s="205"/>
    </row>
    <row r="31" spans="1:17" ht="24" customHeight="1">
      <c r="A31" s="1252" t="s">
        <v>789</v>
      </c>
      <c r="B31" s="1252"/>
      <c r="C31" s="1252"/>
      <c r="D31" s="1252"/>
      <c r="E31" s="1252"/>
      <c r="F31" s="1252"/>
      <c r="G31" s="1252"/>
      <c r="H31" s="1252"/>
      <c r="I31" s="1252"/>
      <c r="J31" s="1252"/>
      <c r="K31" s="1252"/>
      <c r="L31" s="1252"/>
      <c r="M31" s="1252"/>
      <c r="N31" s="1252"/>
      <c r="O31" s="1252"/>
      <c r="P31" s="1252"/>
      <c r="Q31" s="1252"/>
    </row>
    <row r="32" spans="1:17" ht="21" customHeight="1">
      <c r="A32" s="1253" t="s">
        <v>801</v>
      </c>
      <c r="B32" s="1253"/>
      <c r="C32" s="1253"/>
      <c r="D32" s="1253"/>
      <c r="E32" s="1253"/>
      <c r="F32" s="1253"/>
      <c r="G32" s="1253"/>
      <c r="H32" s="1253"/>
      <c r="I32" s="1253"/>
      <c r="J32" s="1253"/>
      <c r="K32" s="1253"/>
      <c r="L32" s="1253"/>
      <c r="M32" s="1253"/>
      <c r="N32" s="1253"/>
      <c r="O32" s="1253"/>
      <c r="P32" s="1253"/>
      <c r="Q32" s="1253"/>
    </row>
    <row r="33" spans="1:17" s="174" customFormat="1" ht="17.25" customHeight="1" thickBot="1">
      <c r="A33" s="1428" t="s">
        <v>1082</v>
      </c>
      <c r="B33" s="1428"/>
      <c r="C33" s="229"/>
      <c r="D33" s="229"/>
      <c r="E33" s="229"/>
      <c r="F33" s="229"/>
      <c r="G33" s="229"/>
      <c r="H33" s="229"/>
      <c r="I33" s="229"/>
      <c r="J33" s="229"/>
      <c r="K33" s="229"/>
      <c r="L33" s="229"/>
      <c r="M33" s="229"/>
      <c r="N33" s="179"/>
      <c r="O33" s="179"/>
      <c r="P33" s="1429" t="s">
        <v>1083</v>
      </c>
      <c r="Q33" s="1429"/>
    </row>
    <row r="34" spans="1:17" ht="19.5" customHeight="1" thickTop="1">
      <c r="A34" s="1302" t="s">
        <v>113</v>
      </c>
      <c r="B34" s="1302"/>
      <c r="C34" s="1463" t="s">
        <v>73</v>
      </c>
      <c r="D34" s="1463"/>
      <c r="E34" s="1463" t="s">
        <v>44</v>
      </c>
      <c r="F34" s="1463"/>
      <c r="G34" s="1463" t="s">
        <v>74</v>
      </c>
      <c r="H34" s="1463"/>
      <c r="I34" s="1463" t="s">
        <v>77</v>
      </c>
      <c r="J34" s="1463"/>
      <c r="K34" s="1463" t="s">
        <v>79</v>
      </c>
      <c r="L34" s="1463"/>
      <c r="M34" s="1463" t="s">
        <v>1349</v>
      </c>
      <c r="N34" s="1463"/>
      <c r="O34" s="1463"/>
      <c r="P34" s="1481" t="s">
        <v>168</v>
      </c>
      <c r="Q34" s="1481"/>
    </row>
    <row r="35" spans="1:17" ht="19.5" customHeight="1">
      <c r="A35" s="1205"/>
      <c r="B35" s="1205"/>
      <c r="C35" s="1464" t="s">
        <v>225</v>
      </c>
      <c r="D35" s="1464"/>
      <c r="E35" s="1464" t="s">
        <v>224</v>
      </c>
      <c r="F35" s="1464"/>
      <c r="G35" s="1464" t="s">
        <v>217</v>
      </c>
      <c r="H35" s="1464"/>
      <c r="I35" s="1464" t="s">
        <v>218</v>
      </c>
      <c r="J35" s="1464"/>
      <c r="K35" s="1464" t="s">
        <v>219</v>
      </c>
      <c r="L35" s="1464"/>
      <c r="M35" s="1464" t="s">
        <v>169</v>
      </c>
      <c r="N35" s="1464"/>
      <c r="O35" s="1464"/>
      <c r="P35" s="1206"/>
      <c r="Q35" s="1206"/>
    </row>
    <row r="36" spans="1:17" ht="24.75" customHeight="1">
      <c r="A36" s="1205"/>
      <c r="B36" s="1205"/>
      <c r="C36" s="940" t="s">
        <v>127</v>
      </c>
      <c r="D36" s="939" t="s">
        <v>34</v>
      </c>
      <c r="E36" s="940" t="s">
        <v>127</v>
      </c>
      <c r="F36" s="939" t="s">
        <v>34</v>
      </c>
      <c r="G36" s="940" t="s">
        <v>127</v>
      </c>
      <c r="H36" s="939" t="s">
        <v>34</v>
      </c>
      <c r="I36" s="940" t="s">
        <v>127</v>
      </c>
      <c r="J36" s="939" t="s">
        <v>34</v>
      </c>
      <c r="K36" s="940" t="s">
        <v>127</v>
      </c>
      <c r="L36" s="939" t="s">
        <v>34</v>
      </c>
      <c r="M36" s="79" t="s">
        <v>127</v>
      </c>
      <c r="N36" s="80" t="s">
        <v>34</v>
      </c>
      <c r="O36" s="524" t="s">
        <v>35</v>
      </c>
      <c r="P36" s="1206"/>
      <c r="Q36" s="1206"/>
    </row>
    <row r="37" spans="1:17" ht="19.5" customHeight="1" thickBot="1">
      <c r="A37" s="1205"/>
      <c r="B37" s="1205"/>
      <c r="C37" s="523" t="s">
        <v>173</v>
      </c>
      <c r="D37" s="523" t="s">
        <v>172</v>
      </c>
      <c r="E37" s="523" t="s">
        <v>173</v>
      </c>
      <c r="F37" s="523" t="s">
        <v>172</v>
      </c>
      <c r="G37" s="523" t="s">
        <v>173</v>
      </c>
      <c r="H37" s="523" t="s">
        <v>172</v>
      </c>
      <c r="I37" s="523" t="s">
        <v>173</v>
      </c>
      <c r="J37" s="523" t="s">
        <v>172</v>
      </c>
      <c r="K37" s="523" t="s">
        <v>173</v>
      </c>
      <c r="L37" s="523" t="s">
        <v>172</v>
      </c>
      <c r="M37" s="523" t="s">
        <v>173</v>
      </c>
      <c r="N37" s="523" t="s">
        <v>172</v>
      </c>
      <c r="O37" s="523" t="s">
        <v>169</v>
      </c>
      <c r="P37" s="1206"/>
      <c r="Q37" s="1206"/>
    </row>
    <row r="38" spans="1:17" ht="19.5" customHeight="1">
      <c r="A38" s="947" t="s">
        <v>52</v>
      </c>
      <c r="B38" s="947"/>
      <c r="C38" s="520">
        <v>984</v>
      </c>
      <c r="D38" s="520">
        <v>647</v>
      </c>
      <c r="E38" s="520">
        <v>267</v>
      </c>
      <c r="F38" s="520">
        <v>151</v>
      </c>
      <c r="G38" s="520">
        <v>71</v>
      </c>
      <c r="H38" s="520">
        <v>25</v>
      </c>
      <c r="I38" s="520">
        <v>10</v>
      </c>
      <c r="J38" s="520">
        <v>6</v>
      </c>
      <c r="K38" s="520">
        <v>1</v>
      </c>
      <c r="L38" s="520">
        <v>2</v>
      </c>
      <c r="M38" s="520">
        <f>SUM(C38,E38,G38,I38,K38)</f>
        <v>1333</v>
      </c>
      <c r="N38" s="520">
        <f>SUM(D38,F38,H38,J38,L38)</f>
        <v>831</v>
      </c>
      <c r="O38" s="520">
        <f>SUM(M38:N38)</f>
        <v>2164</v>
      </c>
      <c r="P38" s="1199" t="s">
        <v>583</v>
      </c>
      <c r="Q38" s="1199"/>
    </row>
    <row r="39" spans="1:17" ht="19.5" customHeight="1">
      <c r="A39" s="1476" t="s">
        <v>53</v>
      </c>
      <c r="B39" s="1476"/>
      <c r="C39" s="98">
        <v>300</v>
      </c>
      <c r="D39" s="98">
        <v>204</v>
      </c>
      <c r="E39" s="98">
        <v>182</v>
      </c>
      <c r="F39" s="98">
        <v>107</v>
      </c>
      <c r="G39" s="98">
        <v>48</v>
      </c>
      <c r="H39" s="98">
        <v>11</v>
      </c>
      <c r="I39" s="98">
        <v>7</v>
      </c>
      <c r="J39" s="98">
        <v>1</v>
      </c>
      <c r="K39" s="98">
        <v>1</v>
      </c>
      <c r="L39" s="98">
        <v>0</v>
      </c>
      <c r="M39" s="98">
        <f t="shared" ref="M39:M58" si="4">SUM(C39,E39,G39,I39,K39)</f>
        <v>538</v>
      </c>
      <c r="N39" s="98">
        <f t="shared" ref="N39:N58" si="5">SUM(D39,F39,H39,J39,L39)</f>
        <v>323</v>
      </c>
      <c r="O39" s="98">
        <f t="shared" ref="O39:O58" si="6">SUM(M39:N39)</f>
        <v>861</v>
      </c>
      <c r="P39" s="1159" t="s">
        <v>284</v>
      </c>
      <c r="Q39" s="1159"/>
    </row>
    <row r="40" spans="1:17" ht="19.5" customHeight="1">
      <c r="A40" s="1476" t="s">
        <v>54</v>
      </c>
      <c r="B40" s="1476"/>
      <c r="C40" s="98">
        <v>560</v>
      </c>
      <c r="D40" s="98">
        <v>373</v>
      </c>
      <c r="E40" s="98">
        <v>270</v>
      </c>
      <c r="F40" s="98">
        <v>169</v>
      </c>
      <c r="G40" s="98">
        <v>22</v>
      </c>
      <c r="H40" s="98">
        <v>7</v>
      </c>
      <c r="I40" s="98">
        <v>6</v>
      </c>
      <c r="J40" s="98">
        <v>1</v>
      </c>
      <c r="K40" s="98">
        <v>1</v>
      </c>
      <c r="L40" s="98">
        <v>0</v>
      </c>
      <c r="M40" s="98">
        <f t="shared" si="4"/>
        <v>859</v>
      </c>
      <c r="N40" s="98">
        <f t="shared" si="5"/>
        <v>550</v>
      </c>
      <c r="O40" s="98">
        <f t="shared" si="6"/>
        <v>1409</v>
      </c>
      <c r="P40" s="1178" t="s">
        <v>175</v>
      </c>
      <c r="Q40" s="1178"/>
    </row>
    <row r="41" spans="1:17" ht="19.5" customHeight="1">
      <c r="A41" s="1476" t="s">
        <v>55</v>
      </c>
      <c r="B41" s="1476"/>
      <c r="C41" s="98">
        <v>553</v>
      </c>
      <c r="D41" s="98">
        <v>264</v>
      </c>
      <c r="E41" s="98">
        <v>145</v>
      </c>
      <c r="F41" s="98">
        <v>68</v>
      </c>
      <c r="G41" s="98">
        <v>36</v>
      </c>
      <c r="H41" s="98">
        <v>18</v>
      </c>
      <c r="I41" s="98">
        <v>13</v>
      </c>
      <c r="J41" s="98">
        <v>4</v>
      </c>
      <c r="K41" s="98">
        <v>1</v>
      </c>
      <c r="L41" s="98">
        <v>1</v>
      </c>
      <c r="M41" s="98">
        <f t="shared" si="4"/>
        <v>748</v>
      </c>
      <c r="N41" s="98">
        <f t="shared" si="5"/>
        <v>355</v>
      </c>
      <c r="O41" s="98">
        <f t="shared" si="6"/>
        <v>1103</v>
      </c>
      <c r="P41" s="1178" t="s">
        <v>676</v>
      </c>
      <c r="Q41" s="1178"/>
    </row>
    <row r="42" spans="1:17" ht="19.5" customHeight="1">
      <c r="A42" s="1477" t="s">
        <v>294</v>
      </c>
      <c r="B42" s="442" t="s">
        <v>270</v>
      </c>
      <c r="C42" s="98">
        <v>1462</v>
      </c>
      <c r="D42" s="98">
        <v>942</v>
      </c>
      <c r="E42" s="98">
        <v>170</v>
      </c>
      <c r="F42" s="98">
        <v>106</v>
      </c>
      <c r="G42" s="98">
        <v>34</v>
      </c>
      <c r="H42" s="98">
        <v>23</v>
      </c>
      <c r="I42" s="98">
        <v>14</v>
      </c>
      <c r="J42" s="98">
        <v>3</v>
      </c>
      <c r="K42" s="98">
        <v>6</v>
      </c>
      <c r="L42" s="98">
        <v>0</v>
      </c>
      <c r="M42" s="98">
        <f t="shared" si="4"/>
        <v>1686</v>
      </c>
      <c r="N42" s="98">
        <f t="shared" si="5"/>
        <v>1074</v>
      </c>
      <c r="O42" s="98">
        <f t="shared" si="6"/>
        <v>2760</v>
      </c>
      <c r="P42" s="343" t="s">
        <v>288</v>
      </c>
      <c r="Q42" s="1179" t="s">
        <v>167</v>
      </c>
    </row>
    <row r="43" spans="1:17" ht="19.5" customHeight="1">
      <c r="A43" s="1470"/>
      <c r="B43" s="442" t="s">
        <v>271</v>
      </c>
      <c r="C43" s="98">
        <v>3064</v>
      </c>
      <c r="D43" s="98">
        <v>1901</v>
      </c>
      <c r="E43" s="98">
        <v>600</v>
      </c>
      <c r="F43" s="98">
        <v>346</v>
      </c>
      <c r="G43" s="98">
        <v>95</v>
      </c>
      <c r="H43" s="98">
        <v>40</v>
      </c>
      <c r="I43" s="98">
        <v>25</v>
      </c>
      <c r="J43" s="98">
        <v>11</v>
      </c>
      <c r="K43" s="98">
        <v>13</v>
      </c>
      <c r="L43" s="98">
        <v>5</v>
      </c>
      <c r="M43" s="98">
        <f t="shared" si="4"/>
        <v>3797</v>
      </c>
      <c r="N43" s="98">
        <f t="shared" si="5"/>
        <v>2303</v>
      </c>
      <c r="O43" s="98">
        <f t="shared" si="6"/>
        <v>6100</v>
      </c>
      <c r="P43" s="343" t="s">
        <v>289</v>
      </c>
      <c r="Q43" s="1180"/>
    </row>
    <row r="44" spans="1:17" ht="19.5" customHeight="1">
      <c r="A44" s="1470"/>
      <c r="B44" s="955" t="s">
        <v>272</v>
      </c>
      <c r="C44" s="98">
        <v>206</v>
      </c>
      <c r="D44" s="98">
        <v>74</v>
      </c>
      <c r="E44" s="98">
        <v>104</v>
      </c>
      <c r="F44" s="98">
        <v>62</v>
      </c>
      <c r="G44" s="98">
        <v>8</v>
      </c>
      <c r="H44" s="98">
        <v>3</v>
      </c>
      <c r="I44" s="98">
        <v>2</v>
      </c>
      <c r="J44" s="98">
        <v>0</v>
      </c>
      <c r="K44" s="98">
        <v>4</v>
      </c>
      <c r="L44" s="98">
        <v>0</v>
      </c>
      <c r="M44" s="98">
        <f t="shared" si="4"/>
        <v>324</v>
      </c>
      <c r="N44" s="98">
        <f t="shared" si="5"/>
        <v>139</v>
      </c>
      <c r="O44" s="98">
        <f t="shared" si="6"/>
        <v>463</v>
      </c>
      <c r="P44" s="343" t="s">
        <v>290</v>
      </c>
      <c r="Q44" s="1180"/>
    </row>
    <row r="45" spans="1:17" ht="19.5" customHeight="1">
      <c r="A45" s="1470"/>
      <c r="B45" s="442" t="s">
        <v>267</v>
      </c>
      <c r="C45" s="98">
        <v>763</v>
      </c>
      <c r="D45" s="98">
        <v>655</v>
      </c>
      <c r="E45" s="98">
        <v>196</v>
      </c>
      <c r="F45" s="98">
        <v>149</v>
      </c>
      <c r="G45" s="98">
        <v>26</v>
      </c>
      <c r="H45" s="98">
        <v>26</v>
      </c>
      <c r="I45" s="98">
        <v>4</v>
      </c>
      <c r="J45" s="98">
        <v>3</v>
      </c>
      <c r="K45" s="98">
        <v>1</v>
      </c>
      <c r="L45" s="98">
        <v>1</v>
      </c>
      <c r="M45" s="98">
        <f t="shared" si="4"/>
        <v>990</v>
      </c>
      <c r="N45" s="98">
        <f t="shared" si="5"/>
        <v>834</v>
      </c>
      <c r="O45" s="98">
        <f t="shared" si="6"/>
        <v>1824</v>
      </c>
      <c r="P45" s="343" t="s">
        <v>291</v>
      </c>
      <c r="Q45" s="1180"/>
    </row>
    <row r="46" spans="1:17" ht="19.5" customHeight="1">
      <c r="A46" s="1470"/>
      <c r="B46" s="442" t="s">
        <v>268</v>
      </c>
      <c r="C46" s="98">
        <v>1329</v>
      </c>
      <c r="D46" s="98">
        <v>887</v>
      </c>
      <c r="E46" s="98">
        <v>280</v>
      </c>
      <c r="F46" s="98">
        <v>177</v>
      </c>
      <c r="G46" s="98">
        <v>31</v>
      </c>
      <c r="H46" s="98">
        <v>22</v>
      </c>
      <c r="I46" s="98">
        <v>2</v>
      </c>
      <c r="J46" s="98">
        <v>6</v>
      </c>
      <c r="K46" s="98">
        <v>1</v>
      </c>
      <c r="L46" s="98">
        <v>1</v>
      </c>
      <c r="M46" s="98">
        <f t="shared" si="4"/>
        <v>1643</v>
      </c>
      <c r="N46" s="98">
        <f t="shared" si="5"/>
        <v>1093</v>
      </c>
      <c r="O46" s="98">
        <f t="shared" si="6"/>
        <v>2736</v>
      </c>
      <c r="P46" s="343" t="s">
        <v>292</v>
      </c>
      <c r="Q46" s="1180"/>
    </row>
    <row r="47" spans="1:17" ht="19.5" customHeight="1">
      <c r="A47" s="1471"/>
      <c r="B47" s="154" t="s">
        <v>269</v>
      </c>
      <c r="C47" s="98">
        <v>765</v>
      </c>
      <c r="D47" s="98">
        <v>500</v>
      </c>
      <c r="E47" s="98">
        <v>213</v>
      </c>
      <c r="F47" s="98">
        <v>136</v>
      </c>
      <c r="G47" s="98">
        <v>34</v>
      </c>
      <c r="H47" s="98">
        <v>10</v>
      </c>
      <c r="I47" s="98">
        <v>9</v>
      </c>
      <c r="J47" s="98">
        <v>1</v>
      </c>
      <c r="K47" s="98">
        <v>1</v>
      </c>
      <c r="L47" s="98">
        <v>0</v>
      </c>
      <c r="M47" s="98">
        <f t="shared" si="4"/>
        <v>1022</v>
      </c>
      <c r="N47" s="98">
        <f t="shared" si="5"/>
        <v>647</v>
      </c>
      <c r="O47" s="98">
        <f t="shared" si="6"/>
        <v>1669</v>
      </c>
      <c r="P47" s="343" t="s">
        <v>293</v>
      </c>
      <c r="Q47" s="1180"/>
    </row>
    <row r="48" spans="1:17" ht="19.5" customHeight="1">
      <c r="A48" s="948" t="s">
        <v>63</v>
      </c>
      <c r="B48" s="948"/>
      <c r="C48" s="96">
        <v>422</v>
      </c>
      <c r="D48" s="97">
        <v>210</v>
      </c>
      <c r="E48" s="97">
        <v>153</v>
      </c>
      <c r="F48" s="96">
        <v>86</v>
      </c>
      <c r="G48" s="97">
        <v>39</v>
      </c>
      <c r="H48" s="97">
        <v>18</v>
      </c>
      <c r="I48" s="96">
        <v>20</v>
      </c>
      <c r="J48" s="97">
        <v>2</v>
      </c>
      <c r="K48" s="97">
        <v>19</v>
      </c>
      <c r="L48" s="96">
        <v>0</v>
      </c>
      <c r="M48" s="97">
        <f t="shared" si="4"/>
        <v>653</v>
      </c>
      <c r="N48" s="97">
        <f t="shared" si="5"/>
        <v>316</v>
      </c>
      <c r="O48" s="96">
        <f t="shared" si="6"/>
        <v>969</v>
      </c>
      <c r="P48" s="1178" t="s">
        <v>281</v>
      </c>
      <c r="Q48" s="1178"/>
    </row>
    <row r="49" spans="1:17" ht="19.5" customHeight="1">
      <c r="A49" s="1476" t="s">
        <v>64</v>
      </c>
      <c r="B49" s="1476"/>
      <c r="C49" s="98">
        <v>752</v>
      </c>
      <c r="D49" s="98">
        <v>444</v>
      </c>
      <c r="E49" s="98">
        <v>883</v>
      </c>
      <c r="F49" s="98">
        <v>420</v>
      </c>
      <c r="G49" s="98">
        <v>86</v>
      </c>
      <c r="H49" s="98">
        <v>30</v>
      </c>
      <c r="I49" s="98">
        <v>30</v>
      </c>
      <c r="J49" s="98">
        <v>19</v>
      </c>
      <c r="K49" s="98">
        <v>4</v>
      </c>
      <c r="L49" s="98">
        <v>3</v>
      </c>
      <c r="M49" s="98">
        <f t="shared" si="4"/>
        <v>1755</v>
      </c>
      <c r="N49" s="98">
        <f t="shared" si="5"/>
        <v>916</v>
      </c>
      <c r="O49" s="98">
        <f t="shared" si="6"/>
        <v>2671</v>
      </c>
      <c r="P49" s="1178" t="s">
        <v>177</v>
      </c>
      <c r="Q49" s="1178"/>
    </row>
    <row r="50" spans="1:17" ht="19.5" customHeight="1">
      <c r="A50" s="1476" t="s">
        <v>111</v>
      </c>
      <c r="B50" s="1476"/>
      <c r="C50" s="98">
        <v>1556</v>
      </c>
      <c r="D50" s="98">
        <v>990</v>
      </c>
      <c r="E50" s="98">
        <v>267</v>
      </c>
      <c r="F50" s="98">
        <v>146</v>
      </c>
      <c r="G50" s="98">
        <v>70</v>
      </c>
      <c r="H50" s="98">
        <v>38</v>
      </c>
      <c r="I50" s="98">
        <v>11</v>
      </c>
      <c r="J50" s="98">
        <v>14</v>
      </c>
      <c r="K50" s="98">
        <v>6</v>
      </c>
      <c r="L50" s="98">
        <v>1</v>
      </c>
      <c r="M50" s="98">
        <f t="shared" si="4"/>
        <v>1910</v>
      </c>
      <c r="N50" s="98">
        <f t="shared" si="5"/>
        <v>1189</v>
      </c>
      <c r="O50" s="98">
        <f t="shared" si="6"/>
        <v>3099</v>
      </c>
      <c r="P50" s="1178" t="s">
        <v>178</v>
      </c>
      <c r="Q50" s="1178"/>
    </row>
    <row r="51" spans="1:17" ht="19.5" customHeight="1">
      <c r="A51" s="1476" t="s">
        <v>112</v>
      </c>
      <c r="B51" s="1476"/>
      <c r="C51" s="98">
        <v>1849</v>
      </c>
      <c r="D51" s="98">
        <v>1098</v>
      </c>
      <c r="E51" s="98">
        <v>1182</v>
      </c>
      <c r="F51" s="98">
        <v>409</v>
      </c>
      <c r="G51" s="98">
        <v>215</v>
      </c>
      <c r="H51" s="98">
        <v>80</v>
      </c>
      <c r="I51" s="98">
        <v>71</v>
      </c>
      <c r="J51" s="98">
        <v>16</v>
      </c>
      <c r="K51" s="98">
        <v>23</v>
      </c>
      <c r="L51" s="98">
        <v>5</v>
      </c>
      <c r="M51" s="98">
        <f t="shared" si="4"/>
        <v>3340</v>
      </c>
      <c r="N51" s="98">
        <f t="shared" si="5"/>
        <v>1608</v>
      </c>
      <c r="O51" s="98">
        <f t="shared" si="6"/>
        <v>4948</v>
      </c>
      <c r="P51" s="1178" t="s">
        <v>285</v>
      </c>
      <c r="Q51" s="1178"/>
    </row>
    <row r="52" spans="1:17" ht="19.5" customHeight="1">
      <c r="A52" s="1476" t="s">
        <v>133</v>
      </c>
      <c r="B52" s="1476"/>
      <c r="C52" s="98">
        <v>479</v>
      </c>
      <c r="D52" s="98">
        <v>298</v>
      </c>
      <c r="E52" s="98">
        <v>226</v>
      </c>
      <c r="F52" s="98">
        <v>82</v>
      </c>
      <c r="G52" s="98">
        <v>25</v>
      </c>
      <c r="H52" s="98">
        <v>8</v>
      </c>
      <c r="I52" s="98">
        <v>9</v>
      </c>
      <c r="J52" s="98">
        <v>3</v>
      </c>
      <c r="K52" s="98">
        <v>2</v>
      </c>
      <c r="L52" s="98">
        <v>0</v>
      </c>
      <c r="M52" s="98">
        <f t="shared" si="4"/>
        <v>741</v>
      </c>
      <c r="N52" s="98">
        <f t="shared" si="5"/>
        <v>391</v>
      </c>
      <c r="O52" s="98">
        <f t="shared" si="6"/>
        <v>1132</v>
      </c>
      <c r="P52" s="1178" t="s">
        <v>853</v>
      </c>
      <c r="Q52" s="1178"/>
    </row>
    <row r="53" spans="1:17" ht="19.5" customHeight="1">
      <c r="A53" s="1476" t="s">
        <v>68</v>
      </c>
      <c r="B53" s="1476"/>
      <c r="C53" s="98">
        <v>501</v>
      </c>
      <c r="D53" s="98">
        <v>259</v>
      </c>
      <c r="E53" s="98">
        <v>160</v>
      </c>
      <c r="F53" s="98">
        <v>61</v>
      </c>
      <c r="G53" s="98">
        <v>15</v>
      </c>
      <c r="H53" s="98">
        <v>11</v>
      </c>
      <c r="I53" s="98">
        <v>7</v>
      </c>
      <c r="J53" s="98">
        <v>2</v>
      </c>
      <c r="K53" s="98">
        <v>2</v>
      </c>
      <c r="L53" s="98">
        <v>0</v>
      </c>
      <c r="M53" s="98">
        <f t="shared" si="4"/>
        <v>685</v>
      </c>
      <c r="N53" s="98">
        <f t="shared" si="5"/>
        <v>333</v>
      </c>
      <c r="O53" s="98">
        <f t="shared" si="6"/>
        <v>1018</v>
      </c>
      <c r="P53" s="1178" t="s">
        <v>287</v>
      </c>
      <c r="Q53" s="1178"/>
    </row>
    <row r="54" spans="1:17" ht="19.5" customHeight="1">
      <c r="A54" s="1476" t="s">
        <v>69</v>
      </c>
      <c r="B54" s="1476"/>
      <c r="C54" s="98">
        <v>378</v>
      </c>
      <c r="D54" s="98">
        <v>142</v>
      </c>
      <c r="E54" s="98">
        <v>72</v>
      </c>
      <c r="F54" s="98">
        <v>75</v>
      </c>
      <c r="G54" s="98">
        <v>15</v>
      </c>
      <c r="H54" s="98">
        <v>7</v>
      </c>
      <c r="I54" s="98">
        <v>24</v>
      </c>
      <c r="J54" s="98">
        <v>6</v>
      </c>
      <c r="K54" s="98">
        <v>8</v>
      </c>
      <c r="L54" s="98">
        <v>1</v>
      </c>
      <c r="M54" s="98">
        <f t="shared" si="4"/>
        <v>497</v>
      </c>
      <c r="N54" s="98">
        <f t="shared" si="5"/>
        <v>231</v>
      </c>
      <c r="O54" s="98">
        <f t="shared" si="6"/>
        <v>728</v>
      </c>
      <c r="P54" s="1178" t="s">
        <v>182</v>
      </c>
      <c r="Q54" s="1178"/>
    </row>
    <row r="55" spans="1:17" ht="19.5" customHeight="1">
      <c r="A55" s="1476" t="s">
        <v>70</v>
      </c>
      <c r="B55" s="1476"/>
      <c r="C55" s="98">
        <v>1434</v>
      </c>
      <c r="D55" s="98">
        <v>740</v>
      </c>
      <c r="E55" s="98">
        <v>475</v>
      </c>
      <c r="F55" s="98">
        <v>220</v>
      </c>
      <c r="G55" s="98">
        <v>96</v>
      </c>
      <c r="H55" s="98">
        <v>55</v>
      </c>
      <c r="I55" s="98">
        <v>21</v>
      </c>
      <c r="J55" s="98">
        <v>6</v>
      </c>
      <c r="K55" s="98">
        <v>3</v>
      </c>
      <c r="L55" s="98">
        <v>2</v>
      </c>
      <c r="M55" s="98">
        <f t="shared" si="4"/>
        <v>2029</v>
      </c>
      <c r="N55" s="98">
        <f t="shared" si="5"/>
        <v>1023</v>
      </c>
      <c r="O55" s="98">
        <f t="shared" si="6"/>
        <v>3052</v>
      </c>
      <c r="P55" s="1178" t="s">
        <v>183</v>
      </c>
      <c r="Q55" s="1178"/>
    </row>
    <row r="56" spans="1:17" ht="19.5" customHeight="1">
      <c r="A56" s="1476" t="s">
        <v>71</v>
      </c>
      <c r="B56" s="1476"/>
      <c r="C56" s="98">
        <v>126</v>
      </c>
      <c r="D56" s="98">
        <v>50</v>
      </c>
      <c r="E56" s="98">
        <v>44</v>
      </c>
      <c r="F56" s="98">
        <v>19</v>
      </c>
      <c r="G56" s="98">
        <v>13</v>
      </c>
      <c r="H56" s="98">
        <v>1</v>
      </c>
      <c r="I56" s="98">
        <v>2</v>
      </c>
      <c r="J56" s="98">
        <v>0</v>
      </c>
      <c r="K56" s="98">
        <v>4</v>
      </c>
      <c r="L56" s="98">
        <v>0</v>
      </c>
      <c r="M56" s="98">
        <f t="shared" si="4"/>
        <v>189</v>
      </c>
      <c r="N56" s="98">
        <f t="shared" si="5"/>
        <v>70</v>
      </c>
      <c r="O56" s="98">
        <f t="shared" si="6"/>
        <v>259</v>
      </c>
      <c r="P56" s="1178" t="s">
        <v>671</v>
      </c>
      <c r="Q56" s="1178"/>
    </row>
    <row r="57" spans="1:17" ht="19.5" customHeight="1" thickBot="1">
      <c r="A57" s="1478" t="s">
        <v>72</v>
      </c>
      <c r="B57" s="1478"/>
      <c r="C57" s="521">
        <v>4011</v>
      </c>
      <c r="D57" s="521">
        <v>2251</v>
      </c>
      <c r="E57" s="521">
        <v>1600</v>
      </c>
      <c r="F57" s="810">
        <v>844</v>
      </c>
      <c r="G57" s="810">
        <v>185</v>
      </c>
      <c r="H57" s="810">
        <v>92</v>
      </c>
      <c r="I57" s="810">
        <v>42</v>
      </c>
      <c r="J57" s="810">
        <v>20</v>
      </c>
      <c r="K57" s="810">
        <v>8</v>
      </c>
      <c r="L57" s="810">
        <v>10</v>
      </c>
      <c r="M57" s="810">
        <f t="shared" si="4"/>
        <v>5846</v>
      </c>
      <c r="N57" s="810">
        <f t="shared" si="5"/>
        <v>3217</v>
      </c>
      <c r="O57" s="810">
        <f t="shared" si="6"/>
        <v>9063</v>
      </c>
      <c r="P57" s="1267" t="s">
        <v>282</v>
      </c>
      <c r="Q57" s="1267"/>
    </row>
    <row r="58" spans="1:17" ht="20.25" customHeight="1" thickBot="1">
      <c r="A58" s="1482" t="s">
        <v>32</v>
      </c>
      <c r="B58" s="1482"/>
      <c r="C58" s="454">
        <f>SUM(C38:C57)</f>
        <v>21494</v>
      </c>
      <c r="D58" s="454">
        <f t="shared" ref="D58:L58" si="7">SUM(D38:D57)</f>
        <v>12929</v>
      </c>
      <c r="E58" s="454">
        <f t="shared" si="7"/>
        <v>7489</v>
      </c>
      <c r="F58" s="805">
        <f t="shared" si="7"/>
        <v>3833</v>
      </c>
      <c r="G58" s="805">
        <f t="shared" si="7"/>
        <v>1164</v>
      </c>
      <c r="H58" s="805">
        <f t="shared" si="7"/>
        <v>525</v>
      </c>
      <c r="I58" s="805">
        <f t="shared" si="7"/>
        <v>329</v>
      </c>
      <c r="J58" s="805">
        <f t="shared" si="7"/>
        <v>124</v>
      </c>
      <c r="K58" s="805">
        <f t="shared" si="7"/>
        <v>109</v>
      </c>
      <c r="L58" s="805">
        <f t="shared" si="7"/>
        <v>32</v>
      </c>
      <c r="M58" s="805">
        <f t="shared" si="4"/>
        <v>30585</v>
      </c>
      <c r="N58" s="805">
        <f t="shared" si="5"/>
        <v>17443</v>
      </c>
      <c r="O58" s="805">
        <f t="shared" si="6"/>
        <v>48028</v>
      </c>
      <c r="P58" s="1260" t="s">
        <v>169</v>
      </c>
      <c r="Q58" s="1260"/>
    </row>
    <row r="59" spans="1:17" ht="20.25" customHeight="1" thickTop="1">
      <c r="A59" s="235"/>
      <c r="B59" s="235"/>
      <c r="C59" s="554"/>
      <c r="D59" s="554"/>
      <c r="E59" s="554"/>
      <c r="F59" s="554"/>
      <c r="G59" s="554"/>
      <c r="H59" s="554"/>
      <c r="I59" s="554"/>
      <c r="J59" s="554"/>
      <c r="K59" s="554"/>
      <c r="L59" s="554"/>
      <c r="M59" s="554"/>
      <c r="N59" s="554"/>
      <c r="O59" s="554"/>
      <c r="P59" s="553"/>
      <c r="Q59" s="553"/>
    </row>
    <row r="60" spans="1:17" ht="21.75" customHeight="1">
      <c r="A60" s="1252" t="s">
        <v>790</v>
      </c>
      <c r="B60" s="1252"/>
      <c r="C60" s="1252"/>
      <c r="D60" s="1252"/>
      <c r="E60" s="1252"/>
      <c r="F60" s="1252"/>
      <c r="G60" s="1252"/>
      <c r="H60" s="1252"/>
      <c r="I60" s="1252"/>
      <c r="J60" s="1252"/>
      <c r="K60" s="1252"/>
      <c r="L60" s="1252"/>
      <c r="M60" s="1252"/>
      <c r="N60" s="1252"/>
      <c r="O60" s="1252"/>
      <c r="P60" s="1252"/>
      <c r="Q60" s="1252"/>
    </row>
    <row r="61" spans="1:17" ht="21" customHeight="1">
      <c r="A61" s="1253" t="s">
        <v>802</v>
      </c>
      <c r="B61" s="1253"/>
      <c r="C61" s="1253"/>
      <c r="D61" s="1253"/>
      <c r="E61" s="1253"/>
      <c r="F61" s="1253"/>
      <c r="G61" s="1253"/>
      <c r="H61" s="1253"/>
      <c r="I61" s="1253"/>
      <c r="J61" s="1253"/>
      <c r="K61" s="1253"/>
      <c r="L61" s="1253"/>
      <c r="M61" s="1253"/>
      <c r="N61" s="1253"/>
      <c r="O61" s="1253"/>
      <c r="P61" s="1253"/>
      <c r="Q61" s="1253"/>
    </row>
    <row r="62" spans="1:17" ht="21.75" customHeight="1" thickBot="1">
      <c r="A62" s="1428" t="s">
        <v>1084</v>
      </c>
      <c r="B62" s="1428"/>
      <c r="C62" s="229"/>
      <c r="D62" s="229"/>
      <c r="E62" s="229"/>
      <c r="F62" s="229"/>
      <c r="G62" s="229"/>
      <c r="H62" s="229"/>
      <c r="I62" s="229"/>
      <c r="J62" s="229"/>
      <c r="K62" s="229"/>
      <c r="L62" s="229"/>
      <c r="M62" s="229"/>
      <c r="N62" s="179"/>
      <c r="O62" s="179"/>
      <c r="P62" s="1429" t="s">
        <v>1085</v>
      </c>
      <c r="Q62" s="1429"/>
    </row>
    <row r="63" spans="1:17" ht="20.25" customHeight="1" thickTop="1">
      <c r="A63" s="1302" t="s">
        <v>113</v>
      </c>
      <c r="B63" s="1302"/>
      <c r="C63" s="1463" t="s">
        <v>44</v>
      </c>
      <c r="D63" s="1463"/>
      <c r="E63" s="1463" t="s">
        <v>74</v>
      </c>
      <c r="F63" s="1463"/>
      <c r="G63" s="1463" t="s">
        <v>77</v>
      </c>
      <c r="H63" s="1463"/>
      <c r="I63" s="1463" t="s">
        <v>139</v>
      </c>
      <c r="J63" s="1463"/>
      <c r="K63" s="1463" t="s">
        <v>82</v>
      </c>
      <c r="L63" s="1463"/>
      <c r="M63" s="1463" t="s">
        <v>1349</v>
      </c>
      <c r="N63" s="1463"/>
      <c r="O63" s="1463"/>
      <c r="P63" s="1481" t="s">
        <v>168</v>
      </c>
      <c r="Q63" s="1481"/>
    </row>
    <row r="64" spans="1:17" ht="20.25" customHeight="1">
      <c r="A64" s="1205"/>
      <c r="B64" s="1205"/>
      <c r="C64" s="1464" t="s">
        <v>224</v>
      </c>
      <c r="D64" s="1464"/>
      <c r="E64" s="1464" t="s">
        <v>217</v>
      </c>
      <c r="F64" s="1464"/>
      <c r="G64" s="1464" t="s">
        <v>218</v>
      </c>
      <c r="H64" s="1464"/>
      <c r="I64" s="1464" t="s">
        <v>219</v>
      </c>
      <c r="J64" s="1464"/>
      <c r="K64" s="1464" t="s">
        <v>220</v>
      </c>
      <c r="L64" s="1464"/>
      <c r="M64" s="1464" t="s">
        <v>169</v>
      </c>
      <c r="N64" s="1464"/>
      <c r="O64" s="1464"/>
      <c r="P64" s="1206"/>
      <c r="Q64" s="1206"/>
    </row>
    <row r="65" spans="1:17" s="557" customFormat="1" ht="20.25" customHeight="1">
      <c r="A65" s="1205"/>
      <c r="B65" s="1205"/>
      <c r="C65" s="806" t="s">
        <v>127</v>
      </c>
      <c r="D65" s="793" t="s">
        <v>34</v>
      </c>
      <c r="E65" s="806" t="s">
        <v>127</v>
      </c>
      <c r="F65" s="793" t="s">
        <v>34</v>
      </c>
      <c r="G65" s="806" t="s">
        <v>127</v>
      </c>
      <c r="H65" s="793" t="s">
        <v>34</v>
      </c>
      <c r="I65" s="806" t="s">
        <v>127</v>
      </c>
      <c r="J65" s="793" t="s">
        <v>34</v>
      </c>
      <c r="K65" s="806" t="s">
        <v>127</v>
      </c>
      <c r="L65" s="793" t="s">
        <v>34</v>
      </c>
      <c r="M65" s="777" t="s">
        <v>127</v>
      </c>
      <c r="N65" s="778" t="s">
        <v>34</v>
      </c>
      <c r="O65" s="524" t="s">
        <v>35</v>
      </c>
      <c r="P65" s="1206"/>
      <c r="Q65" s="1206"/>
    </row>
    <row r="66" spans="1:17" ht="20.25" customHeight="1" thickBot="1">
      <c r="A66" s="1205"/>
      <c r="B66" s="1205"/>
      <c r="C66" s="804" t="s">
        <v>173</v>
      </c>
      <c r="D66" s="804" t="s">
        <v>172</v>
      </c>
      <c r="E66" s="804" t="s">
        <v>173</v>
      </c>
      <c r="F66" s="804" t="s">
        <v>172</v>
      </c>
      <c r="G66" s="804" t="s">
        <v>173</v>
      </c>
      <c r="H66" s="804" t="s">
        <v>172</v>
      </c>
      <c r="I66" s="804" t="s">
        <v>173</v>
      </c>
      <c r="J66" s="804" t="s">
        <v>172</v>
      </c>
      <c r="K66" s="804" t="s">
        <v>173</v>
      </c>
      <c r="L66" s="804" t="s">
        <v>172</v>
      </c>
      <c r="M66" s="804" t="s">
        <v>173</v>
      </c>
      <c r="N66" s="804" t="s">
        <v>172</v>
      </c>
      <c r="O66" s="804" t="s">
        <v>169</v>
      </c>
      <c r="P66" s="1206"/>
      <c r="Q66" s="1206"/>
    </row>
    <row r="67" spans="1:17" ht="18.95" customHeight="1">
      <c r="A67" s="1483" t="s">
        <v>52</v>
      </c>
      <c r="B67" s="1483"/>
      <c r="C67" s="520">
        <v>840</v>
      </c>
      <c r="D67" s="520">
        <v>506</v>
      </c>
      <c r="E67" s="520">
        <v>261</v>
      </c>
      <c r="F67" s="520">
        <v>169</v>
      </c>
      <c r="G67" s="520">
        <v>82</v>
      </c>
      <c r="H67" s="520">
        <v>30</v>
      </c>
      <c r="I67" s="329">
        <v>18</v>
      </c>
      <c r="J67" s="329">
        <v>8</v>
      </c>
      <c r="K67" s="329">
        <v>5</v>
      </c>
      <c r="L67" s="329">
        <v>2</v>
      </c>
      <c r="M67" s="329">
        <f>SUM(C67,E67,G67,I67,K67)</f>
        <v>1206</v>
      </c>
      <c r="N67" s="329">
        <f>SUM(D67,F67,H67,J67,L67)</f>
        <v>715</v>
      </c>
      <c r="O67" s="329">
        <f>SUM(M67:N67)</f>
        <v>1921</v>
      </c>
      <c r="P67" s="1199" t="s">
        <v>583</v>
      </c>
      <c r="Q67" s="1199"/>
    </row>
    <row r="68" spans="1:17" ht="18.95" customHeight="1">
      <c r="A68" s="1476" t="s">
        <v>53</v>
      </c>
      <c r="B68" s="1476"/>
      <c r="C68" s="98">
        <v>296</v>
      </c>
      <c r="D68" s="98">
        <v>186</v>
      </c>
      <c r="E68" s="98">
        <v>184</v>
      </c>
      <c r="F68" s="98">
        <v>121</v>
      </c>
      <c r="G68" s="98">
        <v>45</v>
      </c>
      <c r="H68" s="98">
        <v>19</v>
      </c>
      <c r="I68" s="98">
        <v>14</v>
      </c>
      <c r="J68" s="98">
        <v>4</v>
      </c>
      <c r="K68" s="98">
        <v>0</v>
      </c>
      <c r="L68" s="98">
        <v>0</v>
      </c>
      <c r="M68" s="780">
        <f t="shared" ref="M68:M86" si="8">SUM(C68,E68,G68,I68,K68)</f>
        <v>539</v>
      </c>
      <c r="N68" s="780">
        <f t="shared" ref="N68:N86" si="9">SUM(D68,F68,H68,J68,L68)</f>
        <v>330</v>
      </c>
      <c r="O68" s="780">
        <f t="shared" ref="O68:O86" si="10">SUM(M68:N68)</f>
        <v>869</v>
      </c>
      <c r="P68" s="1159" t="s">
        <v>284</v>
      </c>
      <c r="Q68" s="1159"/>
    </row>
    <row r="69" spans="1:17" ht="18.95" customHeight="1">
      <c r="A69" s="1476" t="s">
        <v>54</v>
      </c>
      <c r="B69" s="1476"/>
      <c r="C69" s="98">
        <v>520</v>
      </c>
      <c r="D69" s="98">
        <v>345</v>
      </c>
      <c r="E69" s="98">
        <v>242</v>
      </c>
      <c r="F69" s="98">
        <v>144</v>
      </c>
      <c r="G69" s="98">
        <v>30</v>
      </c>
      <c r="H69" s="98">
        <v>16</v>
      </c>
      <c r="I69" s="98">
        <v>4</v>
      </c>
      <c r="J69" s="98">
        <v>2</v>
      </c>
      <c r="K69" s="98">
        <v>1</v>
      </c>
      <c r="L69" s="98">
        <v>0</v>
      </c>
      <c r="M69" s="780">
        <f t="shared" si="8"/>
        <v>797</v>
      </c>
      <c r="N69" s="780">
        <f t="shared" si="9"/>
        <v>507</v>
      </c>
      <c r="O69" s="780">
        <f t="shared" si="10"/>
        <v>1304</v>
      </c>
      <c r="P69" s="1178" t="s">
        <v>175</v>
      </c>
      <c r="Q69" s="1178"/>
    </row>
    <row r="70" spans="1:17" ht="18.95" customHeight="1">
      <c r="A70" s="1476" t="s">
        <v>55</v>
      </c>
      <c r="B70" s="1476"/>
      <c r="C70" s="98">
        <v>435</v>
      </c>
      <c r="D70" s="98">
        <v>256</v>
      </c>
      <c r="E70" s="98">
        <v>145</v>
      </c>
      <c r="F70" s="98">
        <v>70</v>
      </c>
      <c r="G70" s="98">
        <v>35</v>
      </c>
      <c r="H70" s="98">
        <v>14</v>
      </c>
      <c r="I70" s="98">
        <v>21</v>
      </c>
      <c r="J70" s="98">
        <v>5</v>
      </c>
      <c r="K70" s="98">
        <v>9</v>
      </c>
      <c r="L70" s="98">
        <v>0</v>
      </c>
      <c r="M70" s="780">
        <f t="shared" si="8"/>
        <v>645</v>
      </c>
      <c r="N70" s="780">
        <f t="shared" si="9"/>
        <v>345</v>
      </c>
      <c r="O70" s="780">
        <f t="shared" si="10"/>
        <v>990</v>
      </c>
      <c r="P70" s="1178" t="s">
        <v>676</v>
      </c>
      <c r="Q70" s="1178"/>
    </row>
    <row r="71" spans="1:17" ht="18.95" customHeight="1">
      <c r="A71" s="1473" t="s">
        <v>294</v>
      </c>
      <c r="B71" s="442" t="s">
        <v>270</v>
      </c>
      <c r="C71" s="98">
        <v>1444</v>
      </c>
      <c r="D71" s="98">
        <v>834</v>
      </c>
      <c r="E71" s="98">
        <v>151</v>
      </c>
      <c r="F71" s="98">
        <v>76</v>
      </c>
      <c r="G71" s="98">
        <v>39</v>
      </c>
      <c r="H71" s="98">
        <v>11</v>
      </c>
      <c r="I71" s="98">
        <v>13</v>
      </c>
      <c r="J71" s="98">
        <v>0</v>
      </c>
      <c r="K71" s="98">
        <v>2</v>
      </c>
      <c r="L71" s="98">
        <v>0</v>
      </c>
      <c r="M71" s="780">
        <f t="shared" si="8"/>
        <v>1649</v>
      </c>
      <c r="N71" s="780">
        <f t="shared" si="9"/>
        <v>921</v>
      </c>
      <c r="O71" s="780">
        <f t="shared" si="10"/>
        <v>2570</v>
      </c>
      <c r="P71" s="456" t="s">
        <v>288</v>
      </c>
      <c r="Q71" s="1220" t="s">
        <v>167</v>
      </c>
    </row>
    <row r="72" spans="1:17" ht="18.95" customHeight="1">
      <c r="A72" s="1473"/>
      <c r="B72" s="442" t="s">
        <v>271</v>
      </c>
      <c r="C72" s="98">
        <v>2844</v>
      </c>
      <c r="D72" s="98">
        <v>1738</v>
      </c>
      <c r="E72" s="98">
        <v>590</v>
      </c>
      <c r="F72" s="98">
        <v>363</v>
      </c>
      <c r="G72" s="98">
        <v>139</v>
      </c>
      <c r="H72" s="98">
        <v>48</v>
      </c>
      <c r="I72" s="98">
        <v>34</v>
      </c>
      <c r="J72" s="98">
        <v>12</v>
      </c>
      <c r="K72" s="98">
        <v>24</v>
      </c>
      <c r="L72" s="98">
        <v>1</v>
      </c>
      <c r="M72" s="780">
        <f t="shared" si="8"/>
        <v>3631</v>
      </c>
      <c r="N72" s="780">
        <f t="shared" si="9"/>
        <v>2162</v>
      </c>
      <c r="O72" s="780">
        <f t="shared" si="10"/>
        <v>5793</v>
      </c>
      <c r="P72" s="456" t="s">
        <v>289</v>
      </c>
      <c r="Q72" s="1220"/>
    </row>
    <row r="73" spans="1:17" ht="18.95" customHeight="1">
      <c r="A73" s="1473"/>
      <c r="B73" s="442" t="s">
        <v>272</v>
      </c>
      <c r="C73" s="98">
        <v>161</v>
      </c>
      <c r="D73" s="98">
        <v>66</v>
      </c>
      <c r="E73" s="98">
        <v>108</v>
      </c>
      <c r="F73" s="98">
        <v>43</v>
      </c>
      <c r="G73" s="98">
        <v>20</v>
      </c>
      <c r="H73" s="98">
        <v>6</v>
      </c>
      <c r="I73" s="98">
        <v>3</v>
      </c>
      <c r="J73" s="98">
        <v>0</v>
      </c>
      <c r="K73" s="98">
        <v>2</v>
      </c>
      <c r="L73" s="98">
        <v>0</v>
      </c>
      <c r="M73" s="780">
        <f t="shared" si="8"/>
        <v>294</v>
      </c>
      <c r="N73" s="780">
        <f t="shared" si="9"/>
        <v>115</v>
      </c>
      <c r="O73" s="780">
        <f t="shared" si="10"/>
        <v>409</v>
      </c>
      <c r="P73" s="456" t="s">
        <v>290</v>
      </c>
      <c r="Q73" s="1220"/>
    </row>
    <row r="74" spans="1:17" ht="18.95" customHeight="1">
      <c r="A74" s="1473"/>
      <c r="B74" s="442" t="s">
        <v>267</v>
      </c>
      <c r="C74" s="98">
        <v>775</v>
      </c>
      <c r="D74" s="98">
        <v>639</v>
      </c>
      <c r="E74" s="98">
        <v>195</v>
      </c>
      <c r="F74" s="98">
        <v>123</v>
      </c>
      <c r="G74" s="98">
        <v>40</v>
      </c>
      <c r="H74" s="98">
        <v>21</v>
      </c>
      <c r="I74" s="98">
        <v>4</v>
      </c>
      <c r="J74" s="98">
        <v>3</v>
      </c>
      <c r="K74" s="98">
        <v>3</v>
      </c>
      <c r="L74" s="98">
        <v>2</v>
      </c>
      <c r="M74" s="780">
        <f t="shared" si="8"/>
        <v>1017</v>
      </c>
      <c r="N74" s="780">
        <f t="shared" si="9"/>
        <v>788</v>
      </c>
      <c r="O74" s="780">
        <f t="shared" si="10"/>
        <v>1805</v>
      </c>
      <c r="P74" s="456" t="s">
        <v>291</v>
      </c>
      <c r="Q74" s="1220"/>
    </row>
    <row r="75" spans="1:17" ht="18.95" customHeight="1">
      <c r="A75" s="1473"/>
      <c r="B75" s="442" t="s">
        <v>268</v>
      </c>
      <c r="C75" s="98">
        <v>1122</v>
      </c>
      <c r="D75" s="98">
        <v>786</v>
      </c>
      <c r="E75" s="98">
        <v>273</v>
      </c>
      <c r="F75" s="98">
        <v>177</v>
      </c>
      <c r="G75" s="98">
        <v>37</v>
      </c>
      <c r="H75" s="98">
        <v>11</v>
      </c>
      <c r="I75" s="98">
        <v>6</v>
      </c>
      <c r="J75" s="98">
        <v>0</v>
      </c>
      <c r="K75" s="98">
        <v>3</v>
      </c>
      <c r="L75" s="98">
        <v>0</v>
      </c>
      <c r="M75" s="780">
        <f t="shared" si="8"/>
        <v>1441</v>
      </c>
      <c r="N75" s="780">
        <f t="shared" si="9"/>
        <v>974</v>
      </c>
      <c r="O75" s="780">
        <f t="shared" si="10"/>
        <v>2415</v>
      </c>
      <c r="P75" s="456" t="s">
        <v>292</v>
      </c>
      <c r="Q75" s="1220"/>
    </row>
    <row r="76" spans="1:17" ht="18.95" customHeight="1">
      <c r="A76" s="1473"/>
      <c r="B76" s="442" t="s">
        <v>269</v>
      </c>
      <c r="C76" s="98">
        <v>653</v>
      </c>
      <c r="D76" s="98">
        <v>470</v>
      </c>
      <c r="E76" s="98">
        <v>222</v>
      </c>
      <c r="F76" s="98">
        <v>135</v>
      </c>
      <c r="G76" s="98">
        <v>54</v>
      </c>
      <c r="H76" s="98">
        <v>14</v>
      </c>
      <c r="I76" s="98">
        <v>17</v>
      </c>
      <c r="J76" s="98">
        <v>7</v>
      </c>
      <c r="K76" s="98">
        <v>5</v>
      </c>
      <c r="L76" s="98">
        <v>3</v>
      </c>
      <c r="M76" s="780">
        <f t="shared" si="8"/>
        <v>951</v>
      </c>
      <c r="N76" s="780">
        <f t="shared" si="9"/>
        <v>629</v>
      </c>
      <c r="O76" s="780">
        <f t="shared" si="10"/>
        <v>1580</v>
      </c>
      <c r="P76" s="456" t="s">
        <v>293</v>
      </c>
      <c r="Q76" s="1220"/>
    </row>
    <row r="77" spans="1:17" ht="18.95" customHeight="1">
      <c r="A77" s="948" t="s">
        <v>63</v>
      </c>
      <c r="B77" s="948"/>
      <c r="C77" s="96">
        <v>286</v>
      </c>
      <c r="D77" s="97">
        <v>169</v>
      </c>
      <c r="E77" s="97">
        <v>156</v>
      </c>
      <c r="F77" s="97">
        <v>69</v>
      </c>
      <c r="G77" s="97">
        <v>36</v>
      </c>
      <c r="H77" s="97">
        <v>11</v>
      </c>
      <c r="I77" s="97">
        <v>15</v>
      </c>
      <c r="J77" s="97">
        <v>1</v>
      </c>
      <c r="K77" s="97">
        <v>9</v>
      </c>
      <c r="L77" s="97">
        <v>5</v>
      </c>
      <c r="M77" s="780">
        <f t="shared" si="8"/>
        <v>502</v>
      </c>
      <c r="N77" s="780">
        <f t="shared" si="9"/>
        <v>255</v>
      </c>
      <c r="O77" s="780">
        <f t="shared" si="10"/>
        <v>757</v>
      </c>
      <c r="P77" s="1178" t="s">
        <v>281</v>
      </c>
      <c r="Q77" s="1178"/>
    </row>
    <row r="78" spans="1:17" ht="18.95" customHeight="1">
      <c r="A78" s="1476" t="s">
        <v>64</v>
      </c>
      <c r="B78" s="1476"/>
      <c r="C78" s="98">
        <v>676</v>
      </c>
      <c r="D78" s="98">
        <v>381</v>
      </c>
      <c r="E78" s="98">
        <v>681</v>
      </c>
      <c r="F78" s="98">
        <v>328</v>
      </c>
      <c r="G78" s="98">
        <v>69</v>
      </c>
      <c r="H78" s="98">
        <v>19</v>
      </c>
      <c r="I78" s="98">
        <v>21</v>
      </c>
      <c r="J78" s="98">
        <v>9</v>
      </c>
      <c r="K78" s="98">
        <v>5</v>
      </c>
      <c r="L78" s="98">
        <v>4</v>
      </c>
      <c r="M78" s="780">
        <f t="shared" si="8"/>
        <v>1452</v>
      </c>
      <c r="N78" s="780">
        <f t="shared" si="9"/>
        <v>741</v>
      </c>
      <c r="O78" s="780">
        <f t="shared" si="10"/>
        <v>2193</v>
      </c>
      <c r="P78" s="1178" t="s">
        <v>177</v>
      </c>
      <c r="Q78" s="1178"/>
    </row>
    <row r="79" spans="1:17" ht="18.95" customHeight="1">
      <c r="A79" s="1476" t="s">
        <v>111</v>
      </c>
      <c r="B79" s="1476"/>
      <c r="C79" s="98">
        <v>1519</v>
      </c>
      <c r="D79" s="98">
        <v>831</v>
      </c>
      <c r="E79" s="98">
        <v>212</v>
      </c>
      <c r="F79" s="98">
        <v>148</v>
      </c>
      <c r="G79" s="98">
        <v>67</v>
      </c>
      <c r="H79" s="98">
        <v>34</v>
      </c>
      <c r="I79" s="98">
        <v>23</v>
      </c>
      <c r="J79" s="98">
        <v>11</v>
      </c>
      <c r="K79" s="98">
        <v>7</v>
      </c>
      <c r="L79" s="98">
        <v>1</v>
      </c>
      <c r="M79" s="780">
        <f t="shared" si="8"/>
        <v>1828</v>
      </c>
      <c r="N79" s="780">
        <f t="shared" si="9"/>
        <v>1025</v>
      </c>
      <c r="O79" s="780">
        <f t="shared" si="10"/>
        <v>2853</v>
      </c>
      <c r="P79" s="1178" t="s">
        <v>178</v>
      </c>
      <c r="Q79" s="1178"/>
    </row>
    <row r="80" spans="1:17" ht="18.95" customHeight="1">
      <c r="A80" s="1476" t="s">
        <v>112</v>
      </c>
      <c r="B80" s="1476"/>
      <c r="C80" s="98">
        <v>1452</v>
      </c>
      <c r="D80" s="98">
        <v>858</v>
      </c>
      <c r="E80" s="98">
        <v>1046</v>
      </c>
      <c r="F80" s="98">
        <v>336</v>
      </c>
      <c r="G80" s="98">
        <v>217</v>
      </c>
      <c r="H80" s="98">
        <v>84</v>
      </c>
      <c r="I80" s="98">
        <v>90</v>
      </c>
      <c r="J80" s="98">
        <v>19</v>
      </c>
      <c r="K80" s="98">
        <v>22</v>
      </c>
      <c r="L80" s="98">
        <v>4</v>
      </c>
      <c r="M80" s="780">
        <f t="shared" si="8"/>
        <v>2827</v>
      </c>
      <c r="N80" s="780">
        <f t="shared" si="9"/>
        <v>1301</v>
      </c>
      <c r="O80" s="780">
        <f t="shared" si="10"/>
        <v>4128</v>
      </c>
      <c r="P80" s="1178" t="s">
        <v>285</v>
      </c>
      <c r="Q80" s="1178"/>
    </row>
    <row r="81" spans="1:17" ht="18.95" customHeight="1">
      <c r="A81" s="1476" t="s">
        <v>133</v>
      </c>
      <c r="B81" s="1476"/>
      <c r="C81" s="98">
        <v>521</v>
      </c>
      <c r="D81" s="98">
        <v>232</v>
      </c>
      <c r="E81" s="98">
        <v>138</v>
      </c>
      <c r="F81" s="98">
        <v>79</v>
      </c>
      <c r="G81" s="98">
        <v>25</v>
      </c>
      <c r="H81" s="98">
        <v>6</v>
      </c>
      <c r="I81" s="98">
        <v>11</v>
      </c>
      <c r="J81" s="98">
        <v>4</v>
      </c>
      <c r="K81" s="98">
        <v>5</v>
      </c>
      <c r="L81" s="98">
        <v>2</v>
      </c>
      <c r="M81" s="780">
        <f t="shared" si="8"/>
        <v>700</v>
      </c>
      <c r="N81" s="780">
        <f t="shared" si="9"/>
        <v>323</v>
      </c>
      <c r="O81" s="780">
        <f t="shared" si="10"/>
        <v>1023</v>
      </c>
      <c r="P81" s="1178" t="s">
        <v>853</v>
      </c>
      <c r="Q81" s="1178"/>
    </row>
    <row r="82" spans="1:17" ht="18.95" customHeight="1">
      <c r="A82" s="1476" t="s">
        <v>68</v>
      </c>
      <c r="B82" s="1476"/>
      <c r="C82" s="98">
        <v>475</v>
      </c>
      <c r="D82" s="98">
        <v>221</v>
      </c>
      <c r="E82" s="98">
        <v>179</v>
      </c>
      <c r="F82" s="98">
        <v>60</v>
      </c>
      <c r="G82" s="98">
        <v>22</v>
      </c>
      <c r="H82" s="98">
        <v>6</v>
      </c>
      <c r="I82" s="98">
        <v>3</v>
      </c>
      <c r="J82" s="98">
        <v>3</v>
      </c>
      <c r="K82" s="98">
        <v>1</v>
      </c>
      <c r="L82" s="98">
        <v>1</v>
      </c>
      <c r="M82" s="780">
        <f t="shared" si="8"/>
        <v>680</v>
      </c>
      <c r="N82" s="780">
        <f t="shared" si="9"/>
        <v>291</v>
      </c>
      <c r="O82" s="780">
        <f t="shared" si="10"/>
        <v>971</v>
      </c>
      <c r="P82" s="1178" t="s">
        <v>287</v>
      </c>
      <c r="Q82" s="1178"/>
    </row>
    <row r="83" spans="1:17" ht="18.95" customHeight="1">
      <c r="A83" s="1476" t="s">
        <v>69</v>
      </c>
      <c r="B83" s="1476"/>
      <c r="C83" s="98">
        <v>238</v>
      </c>
      <c r="D83" s="98">
        <v>71</v>
      </c>
      <c r="E83" s="98">
        <v>62</v>
      </c>
      <c r="F83" s="98">
        <v>76</v>
      </c>
      <c r="G83" s="98">
        <v>35</v>
      </c>
      <c r="H83" s="98">
        <v>13</v>
      </c>
      <c r="I83" s="98">
        <v>12</v>
      </c>
      <c r="J83" s="98">
        <v>10</v>
      </c>
      <c r="K83" s="98">
        <v>10</v>
      </c>
      <c r="L83" s="98">
        <v>4</v>
      </c>
      <c r="M83" s="780">
        <f t="shared" si="8"/>
        <v>357</v>
      </c>
      <c r="N83" s="780">
        <f t="shared" si="9"/>
        <v>174</v>
      </c>
      <c r="O83" s="780">
        <f t="shared" si="10"/>
        <v>531</v>
      </c>
      <c r="P83" s="1178" t="s">
        <v>182</v>
      </c>
      <c r="Q83" s="1178"/>
    </row>
    <row r="84" spans="1:17" ht="18.95" customHeight="1">
      <c r="A84" s="1476" t="s">
        <v>70</v>
      </c>
      <c r="B84" s="1476"/>
      <c r="C84" s="98">
        <v>1140</v>
      </c>
      <c r="D84" s="98">
        <v>520</v>
      </c>
      <c r="E84" s="98">
        <v>365</v>
      </c>
      <c r="F84" s="98">
        <v>180</v>
      </c>
      <c r="G84" s="98">
        <v>130</v>
      </c>
      <c r="H84" s="98">
        <v>45</v>
      </c>
      <c r="I84" s="98">
        <v>35</v>
      </c>
      <c r="J84" s="98">
        <v>5</v>
      </c>
      <c r="K84" s="98">
        <v>15</v>
      </c>
      <c r="L84" s="98">
        <v>2</v>
      </c>
      <c r="M84" s="780">
        <f t="shared" si="8"/>
        <v>1685</v>
      </c>
      <c r="N84" s="780">
        <f t="shared" si="9"/>
        <v>752</v>
      </c>
      <c r="O84" s="780">
        <f t="shared" si="10"/>
        <v>2437</v>
      </c>
      <c r="P84" s="1178" t="s">
        <v>183</v>
      </c>
      <c r="Q84" s="1178"/>
    </row>
    <row r="85" spans="1:17" ht="18.95" customHeight="1">
      <c r="A85" s="1476" t="s">
        <v>71</v>
      </c>
      <c r="B85" s="1476"/>
      <c r="C85" s="98">
        <v>110</v>
      </c>
      <c r="D85" s="98">
        <v>39</v>
      </c>
      <c r="E85" s="98">
        <v>43</v>
      </c>
      <c r="F85" s="98">
        <v>18</v>
      </c>
      <c r="G85" s="98">
        <v>14</v>
      </c>
      <c r="H85" s="98">
        <v>1</v>
      </c>
      <c r="I85" s="98">
        <v>1</v>
      </c>
      <c r="J85" s="98">
        <v>0</v>
      </c>
      <c r="K85" s="98">
        <v>1</v>
      </c>
      <c r="L85" s="98">
        <v>1</v>
      </c>
      <c r="M85" s="780">
        <f t="shared" si="8"/>
        <v>169</v>
      </c>
      <c r="N85" s="780">
        <f t="shared" si="9"/>
        <v>59</v>
      </c>
      <c r="O85" s="780">
        <f t="shared" si="10"/>
        <v>228</v>
      </c>
      <c r="P85" s="1178" t="s">
        <v>671</v>
      </c>
      <c r="Q85" s="1178"/>
    </row>
    <row r="86" spans="1:17" ht="18.95" customHeight="1" thickBot="1">
      <c r="A86" s="1478" t="s">
        <v>72</v>
      </c>
      <c r="B86" s="1478"/>
      <c r="C86" s="810">
        <v>3503</v>
      </c>
      <c r="D86" s="810">
        <v>1959</v>
      </c>
      <c r="E86" s="810">
        <v>1590</v>
      </c>
      <c r="F86" s="810">
        <v>829</v>
      </c>
      <c r="G86" s="810">
        <v>256</v>
      </c>
      <c r="H86" s="810">
        <v>137</v>
      </c>
      <c r="I86" s="810">
        <v>62</v>
      </c>
      <c r="J86" s="810">
        <v>21</v>
      </c>
      <c r="K86" s="810">
        <v>23</v>
      </c>
      <c r="L86" s="810">
        <v>14</v>
      </c>
      <c r="M86" s="783">
        <f t="shared" si="8"/>
        <v>5434</v>
      </c>
      <c r="N86" s="783">
        <f t="shared" si="9"/>
        <v>2960</v>
      </c>
      <c r="O86" s="783">
        <f t="shared" si="10"/>
        <v>8394</v>
      </c>
      <c r="P86" s="1258" t="s">
        <v>282</v>
      </c>
      <c r="Q86" s="1258"/>
    </row>
    <row r="87" spans="1:17" ht="18.95" customHeight="1" thickBot="1">
      <c r="A87" s="1482" t="s">
        <v>32</v>
      </c>
      <c r="B87" s="1482"/>
      <c r="C87" s="805">
        <f>SUM(C67:C86)</f>
        <v>19010</v>
      </c>
      <c r="D87" s="805">
        <f t="shared" ref="D87:O87" si="11">SUM(D67:D86)</f>
        <v>11107</v>
      </c>
      <c r="E87" s="805">
        <f t="shared" si="11"/>
        <v>6843</v>
      </c>
      <c r="F87" s="805">
        <f t="shared" si="11"/>
        <v>3544</v>
      </c>
      <c r="G87" s="805">
        <f t="shared" si="11"/>
        <v>1392</v>
      </c>
      <c r="H87" s="805">
        <f t="shared" si="11"/>
        <v>546</v>
      </c>
      <c r="I87" s="805">
        <f t="shared" si="11"/>
        <v>407</v>
      </c>
      <c r="J87" s="805">
        <f t="shared" si="11"/>
        <v>124</v>
      </c>
      <c r="K87" s="805">
        <f t="shared" si="11"/>
        <v>152</v>
      </c>
      <c r="L87" s="805">
        <f t="shared" si="11"/>
        <v>46</v>
      </c>
      <c r="M87" s="805">
        <f t="shared" si="11"/>
        <v>27804</v>
      </c>
      <c r="N87" s="805">
        <f t="shared" si="11"/>
        <v>15367</v>
      </c>
      <c r="O87" s="805">
        <f t="shared" si="11"/>
        <v>43171</v>
      </c>
      <c r="P87" s="1260" t="s">
        <v>169</v>
      </c>
      <c r="Q87" s="1260"/>
    </row>
    <row r="88" spans="1:17" ht="9.75" customHeight="1" thickTop="1">
      <c r="A88" s="235"/>
      <c r="B88" s="235"/>
      <c r="C88" s="74"/>
      <c r="D88" s="74"/>
      <c r="E88" s="74"/>
      <c r="F88" s="74"/>
      <c r="G88" s="74"/>
      <c r="H88" s="74"/>
      <c r="I88" s="74"/>
      <c r="J88" s="74"/>
      <c r="K88" s="74"/>
      <c r="L88" s="74"/>
      <c r="M88" s="74"/>
      <c r="N88" s="74"/>
      <c r="O88" s="74"/>
      <c r="P88" s="233"/>
      <c r="Q88" s="233"/>
    </row>
    <row r="89" spans="1:17" ht="5.25" customHeight="1">
      <c r="A89" s="235"/>
      <c r="B89" s="235"/>
      <c r="C89" s="74"/>
      <c r="D89" s="74"/>
      <c r="E89" s="74"/>
      <c r="F89" s="74"/>
      <c r="G89" s="74"/>
      <c r="H89" s="74"/>
      <c r="I89" s="74"/>
      <c r="J89" s="74"/>
      <c r="K89" s="74"/>
      <c r="L89" s="74"/>
      <c r="M89" s="74"/>
      <c r="N89" s="74"/>
      <c r="O89" s="74"/>
      <c r="P89" s="233"/>
      <c r="Q89" s="233"/>
    </row>
    <row r="90" spans="1:17" ht="5.25" customHeight="1">
      <c r="A90" s="235"/>
      <c r="B90" s="235"/>
      <c r="C90" s="74"/>
      <c r="D90" s="74"/>
      <c r="E90" s="74"/>
      <c r="F90" s="74"/>
      <c r="G90" s="74"/>
      <c r="H90" s="74"/>
      <c r="I90" s="74"/>
      <c r="J90" s="74"/>
      <c r="K90" s="74"/>
      <c r="L90" s="74"/>
      <c r="M90" s="74"/>
      <c r="N90" s="74"/>
      <c r="O90" s="74"/>
      <c r="P90" s="233"/>
      <c r="Q90" s="233"/>
    </row>
    <row r="91" spans="1:17" ht="22.5" customHeight="1">
      <c r="A91" s="1252" t="s">
        <v>791</v>
      </c>
      <c r="B91" s="1252"/>
      <c r="C91" s="1252"/>
      <c r="D91" s="1252"/>
      <c r="E91" s="1252"/>
      <c r="F91" s="1252"/>
      <c r="G91" s="1252"/>
      <c r="H91" s="1252"/>
      <c r="I91" s="1252"/>
      <c r="J91" s="1252"/>
      <c r="K91" s="1252"/>
      <c r="L91" s="1252"/>
      <c r="M91" s="1252"/>
      <c r="N91" s="1252"/>
      <c r="O91" s="1252"/>
      <c r="P91" s="1252"/>
      <c r="Q91" s="1252"/>
    </row>
    <row r="92" spans="1:17" ht="18.75" customHeight="1">
      <c r="A92" s="1253" t="s">
        <v>803</v>
      </c>
      <c r="B92" s="1253"/>
      <c r="C92" s="1253"/>
      <c r="D92" s="1253"/>
      <c r="E92" s="1253"/>
      <c r="F92" s="1253"/>
      <c r="G92" s="1253"/>
      <c r="H92" s="1253"/>
      <c r="I92" s="1253"/>
      <c r="J92" s="1253"/>
      <c r="K92" s="1253"/>
      <c r="L92" s="1253"/>
      <c r="M92" s="1253"/>
      <c r="N92" s="1253"/>
      <c r="O92" s="1253"/>
      <c r="P92" s="1253"/>
      <c r="Q92" s="1253"/>
    </row>
    <row r="93" spans="1:17" s="174" customFormat="1" ht="22.5" customHeight="1" thickBot="1">
      <c r="A93" s="1428" t="s">
        <v>1086</v>
      </c>
      <c r="B93" s="1428"/>
      <c r="C93" s="229"/>
      <c r="D93" s="229"/>
      <c r="E93" s="229"/>
      <c r="F93" s="229"/>
      <c r="G93" s="229"/>
      <c r="H93" s="229"/>
      <c r="I93" s="229"/>
      <c r="J93" s="229"/>
      <c r="K93" s="229"/>
      <c r="L93" s="229"/>
      <c r="M93" s="229"/>
      <c r="N93" s="179"/>
      <c r="O93" s="179"/>
      <c r="P93" s="1429" t="s">
        <v>1087</v>
      </c>
      <c r="Q93" s="1429"/>
    </row>
    <row r="94" spans="1:17" ht="20.25" customHeight="1" thickTop="1">
      <c r="A94" s="1302" t="s">
        <v>113</v>
      </c>
      <c r="B94" s="1302"/>
      <c r="C94" s="1463" t="s">
        <v>74</v>
      </c>
      <c r="D94" s="1463"/>
      <c r="E94" s="1463" t="s">
        <v>77</v>
      </c>
      <c r="F94" s="1463"/>
      <c r="G94" s="1463" t="s">
        <v>79</v>
      </c>
      <c r="H94" s="1463"/>
      <c r="I94" s="1463" t="s">
        <v>82</v>
      </c>
      <c r="J94" s="1463"/>
      <c r="K94" s="1463" t="s">
        <v>84</v>
      </c>
      <c r="L94" s="1463"/>
      <c r="M94" s="1463" t="s">
        <v>1349</v>
      </c>
      <c r="N94" s="1463"/>
      <c r="O94" s="1463"/>
      <c r="P94" s="1481" t="s">
        <v>168</v>
      </c>
      <c r="Q94" s="1481"/>
    </row>
    <row r="95" spans="1:17" ht="20.25" customHeight="1">
      <c r="A95" s="1205"/>
      <c r="B95" s="1205"/>
      <c r="C95" s="1464" t="s">
        <v>217</v>
      </c>
      <c r="D95" s="1464"/>
      <c r="E95" s="1464" t="s">
        <v>218</v>
      </c>
      <c r="F95" s="1464"/>
      <c r="G95" s="1464" t="s">
        <v>219</v>
      </c>
      <c r="H95" s="1464"/>
      <c r="I95" s="1464" t="s">
        <v>220</v>
      </c>
      <c r="J95" s="1464"/>
      <c r="K95" s="1464" t="s">
        <v>216</v>
      </c>
      <c r="L95" s="1464"/>
      <c r="M95" s="1464" t="s">
        <v>169</v>
      </c>
      <c r="N95" s="1464"/>
      <c r="O95" s="1464"/>
      <c r="P95" s="1206"/>
      <c r="Q95" s="1206"/>
    </row>
    <row r="96" spans="1:17" ht="17.25" customHeight="1">
      <c r="A96" s="1205"/>
      <c r="B96" s="1205"/>
      <c r="C96" s="451" t="s">
        <v>127</v>
      </c>
      <c r="D96" s="448" t="s">
        <v>34</v>
      </c>
      <c r="E96" s="451" t="s">
        <v>127</v>
      </c>
      <c r="F96" s="448" t="s">
        <v>34</v>
      </c>
      <c r="G96" s="451" t="s">
        <v>127</v>
      </c>
      <c r="H96" s="448" t="s">
        <v>34</v>
      </c>
      <c r="I96" s="451" t="s">
        <v>127</v>
      </c>
      <c r="J96" s="448" t="s">
        <v>34</v>
      </c>
      <c r="K96" s="451" t="s">
        <v>127</v>
      </c>
      <c r="L96" s="448" t="s">
        <v>34</v>
      </c>
      <c r="M96" s="432" t="s">
        <v>127</v>
      </c>
      <c r="N96" s="433" t="s">
        <v>34</v>
      </c>
      <c r="O96" s="524" t="s">
        <v>35</v>
      </c>
      <c r="P96" s="1206"/>
      <c r="Q96" s="1206"/>
    </row>
    <row r="97" spans="1:17" ht="20.25" customHeight="1" thickBot="1">
      <c r="A97" s="1205"/>
      <c r="B97" s="1205"/>
      <c r="C97" s="523" t="s">
        <v>173</v>
      </c>
      <c r="D97" s="523" t="s">
        <v>172</v>
      </c>
      <c r="E97" s="523" t="s">
        <v>173</v>
      </c>
      <c r="F97" s="523" t="s">
        <v>172</v>
      </c>
      <c r="G97" s="523" t="s">
        <v>173</v>
      </c>
      <c r="H97" s="523" t="s">
        <v>172</v>
      </c>
      <c r="I97" s="523" t="s">
        <v>173</v>
      </c>
      <c r="J97" s="523" t="s">
        <v>172</v>
      </c>
      <c r="K97" s="523" t="s">
        <v>173</v>
      </c>
      <c r="L97" s="523" t="s">
        <v>172</v>
      </c>
      <c r="M97" s="523" t="s">
        <v>173</v>
      </c>
      <c r="N97" s="523" t="s">
        <v>172</v>
      </c>
      <c r="O97" s="523" t="s">
        <v>169</v>
      </c>
      <c r="P97" s="1206"/>
      <c r="Q97" s="1206"/>
    </row>
    <row r="98" spans="1:17" ht="19.5" customHeight="1">
      <c r="A98" s="1434" t="s">
        <v>52</v>
      </c>
      <c r="B98" s="1434"/>
      <c r="C98" s="520">
        <v>766</v>
      </c>
      <c r="D98" s="520">
        <v>445</v>
      </c>
      <c r="E98" s="520">
        <v>244</v>
      </c>
      <c r="F98" s="520">
        <v>146</v>
      </c>
      <c r="G98" s="520">
        <v>91</v>
      </c>
      <c r="H98" s="520">
        <v>30</v>
      </c>
      <c r="I98" s="329">
        <v>33</v>
      </c>
      <c r="J98" s="329">
        <v>10</v>
      </c>
      <c r="K98" s="329">
        <v>32</v>
      </c>
      <c r="L98" s="329">
        <v>9</v>
      </c>
      <c r="M98" s="329">
        <f>SUM(C98,E98,G98,I98,K98)</f>
        <v>1166</v>
      </c>
      <c r="N98" s="329">
        <f>SUM(D98,F98,H98,J98,L98)</f>
        <v>640</v>
      </c>
      <c r="O98" s="329">
        <f>SUM(M98:N98)</f>
        <v>1806</v>
      </c>
      <c r="P98" s="428"/>
      <c r="Q98" s="435" t="s">
        <v>583</v>
      </c>
    </row>
    <row r="99" spans="1:17" ht="19.5" customHeight="1">
      <c r="A99" s="1466" t="s">
        <v>53</v>
      </c>
      <c r="B99" s="1466"/>
      <c r="C99" s="98">
        <v>280</v>
      </c>
      <c r="D99" s="98">
        <v>163</v>
      </c>
      <c r="E99" s="98">
        <v>174</v>
      </c>
      <c r="F99" s="98">
        <v>92</v>
      </c>
      <c r="G99" s="98">
        <v>58</v>
      </c>
      <c r="H99" s="98">
        <v>20</v>
      </c>
      <c r="I99" s="98">
        <v>12</v>
      </c>
      <c r="J99" s="98">
        <v>8</v>
      </c>
      <c r="K99" s="98">
        <v>5</v>
      </c>
      <c r="L99" s="98">
        <v>1</v>
      </c>
      <c r="M99" s="93">
        <f t="shared" ref="M99:M117" si="12">SUM(C99,E99,G99,I99,K99)</f>
        <v>529</v>
      </c>
      <c r="N99" s="93">
        <f t="shared" ref="N99:N117" si="13">SUM(D99,F99,H99,J99,L99)</f>
        <v>284</v>
      </c>
      <c r="O99" s="93">
        <f t="shared" ref="O99:O117" si="14">SUM(M99:N99)</f>
        <v>813</v>
      </c>
      <c r="P99" s="1159" t="s">
        <v>284</v>
      </c>
      <c r="Q99" s="1159"/>
    </row>
    <row r="100" spans="1:17" ht="19.5" customHeight="1">
      <c r="A100" s="1466" t="s">
        <v>54</v>
      </c>
      <c r="B100" s="1466"/>
      <c r="C100" s="98">
        <v>465</v>
      </c>
      <c r="D100" s="98">
        <v>330</v>
      </c>
      <c r="E100" s="98">
        <v>206</v>
      </c>
      <c r="F100" s="98">
        <v>139</v>
      </c>
      <c r="G100" s="98">
        <v>54</v>
      </c>
      <c r="H100" s="98">
        <v>27</v>
      </c>
      <c r="I100" s="98">
        <v>10</v>
      </c>
      <c r="J100" s="98">
        <v>4</v>
      </c>
      <c r="K100" s="98">
        <v>4</v>
      </c>
      <c r="L100" s="98">
        <v>2</v>
      </c>
      <c r="M100" s="93">
        <f t="shared" si="12"/>
        <v>739</v>
      </c>
      <c r="N100" s="93">
        <f t="shared" si="13"/>
        <v>502</v>
      </c>
      <c r="O100" s="93">
        <f t="shared" si="14"/>
        <v>1241</v>
      </c>
      <c r="P100" s="1178" t="s">
        <v>175</v>
      </c>
      <c r="Q100" s="1178"/>
    </row>
    <row r="101" spans="1:17" ht="19.5" customHeight="1">
      <c r="A101" s="1466" t="s">
        <v>55</v>
      </c>
      <c r="B101" s="1466"/>
      <c r="C101" s="98">
        <v>455</v>
      </c>
      <c r="D101" s="98">
        <v>260</v>
      </c>
      <c r="E101" s="98">
        <v>202</v>
      </c>
      <c r="F101" s="98">
        <v>73</v>
      </c>
      <c r="G101" s="98">
        <v>66</v>
      </c>
      <c r="H101" s="98">
        <v>26</v>
      </c>
      <c r="I101" s="98">
        <v>28</v>
      </c>
      <c r="J101" s="98">
        <v>4</v>
      </c>
      <c r="K101" s="98">
        <v>30</v>
      </c>
      <c r="L101" s="98">
        <v>3</v>
      </c>
      <c r="M101" s="93">
        <f t="shared" si="12"/>
        <v>781</v>
      </c>
      <c r="N101" s="93">
        <f t="shared" si="13"/>
        <v>366</v>
      </c>
      <c r="O101" s="93">
        <f t="shared" si="14"/>
        <v>1147</v>
      </c>
      <c r="P101" s="1178" t="s">
        <v>676</v>
      </c>
      <c r="Q101" s="1178"/>
    </row>
    <row r="102" spans="1:17" ht="19.5" customHeight="1">
      <c r="A102" s="1473" t="s">
        <v>294</v>
      </c>
      <c r="B102" s="442" t="s">
        <v>270</v>
      </c>
      <c r="C102" s="98">
        <v>1277</v>
      </c>
      <c r="D102" s="98">
        <v>735</v>
      </c>
      <c r="E102" s="98">
        <v>153</v>
      </c>
      <c r="F102" s="98">
        <v>105</v>
      </c>
      <c r="G102" s="98">
        <v>45</v>
      </c>
      <c r="H102" s="98">
        <v>20</v>
      </c>
      <c r="I102" s="98">
        <v>13</v>
      </c>
      <c r="J102" s="98">
        <v>8</v>
      </c>
      <c r="K102" s="98">
        <v>0</v>
      </c>
      <c r="L102" s="98">
        <v>1</v>
      </c>
      <c r="M102" s="93">
        <f t="shared" si="12"/>
        <v>1488</v>
      </c>
      <c r="N102" s="93">
        <f t="shared" si="13"/>
        <v>869</v>
      </c>
      <c r="O102" s="93">
        <f t="shared" si="14"/>
        <v>2357</v>
      </c>
      <c r="P102" s="456" t="s">
        <v>288</v>
      </c>
      <c r="Q102" s="1220" t="s">
        <v>167</v>
      </c>
    </row>
    <row r="103" spans="1:17" ht="19.5" customHeight="1">
      <c r="A103" s="1473"/>
      <c r="B103" s="442" t="s">
        <v>271</v>
      </c>
      <c r="C103" s="98">
        <v>2668</v>
      </c>
      <c r="D103" s="98">
        <v>1650</v>
      </c>
      <c r="E103" s="98">
        <v>620</v>
      </c>
      <c r="F103" s="98">
        <v>355</v>
      </c>
      <c r="G103" s="98">
        <v>171</v>
      </c>
      <c r="H103" s="98">
        <v>59</v>
      </c>
      <c r="I103" s="98">
        <v>88</v>
      </c>
      <c r="J103" s="98">
        <v>20</v>
      </c>
      <c r="K103" s="98">
        <v>46</v>
      </c>
      <c r="L103" s="98">
        <v>10</v>
      </c>
      <c r="M103" s="93">
        <f t="shared" si="12"/>
        <v>3593</v>
      </c>
      <c r="N103" s="93">
        <f t="shared" si="13"/>
        <v>2094</v>
      </c>
      <c r="O103" s="93">
        <f t="shared" si="14"/>
        <v>5687</v>
      </c>
      <c r="P103" s="456" t="s">
        <v>289</v>
      </c>
      <c r="Q103" s="1220"/>
    </row>
    <row r="104" spans="1:17" ht="19.5" customHeight="1">
      <c r="A104" s="1473"/>
      <c r="B104" s="442" t="s">
        <v>272</v>
      </c>
      <c r="C104" s="98">
        <v>146</v>
      </c>
      <c r="D104" s="98">
        <v>61</v>
      </c>
      <c r="E104" s="98">
        <v>48</v>
      </c>
      <c r="F104" s="98">
        <v>31</v>
      </c>
      <c r="G104" s="98">
        <v>51</v>
      </c>
      <c r="H104" s="98">
        <v>7</v>
      </c>
      <c r="I104" s="98">
        <v>34</v>
      </c>
      <c r="J104" s="98">
        <v>9</v>
      </c>
      <c r="K104" s="98">
        <v>8</v>
      </c>
      <c r="L104" s="98">
        <v>0</v>
      </c>
      <c r="M104" s="93">
        <f t="shared" si="12"/>
        <v>287</v>
      </c>
      <c r="N104" s="93">
        <f t="shared" si="13"/>
        <v>108</v>
      </c>
      <c r="O104" s="93">
        <f t="shared" si="14"/>
        <v>395</v>
      </c>
      <c r="P104" s="456" t="s">
        <v>290</v>
      </c>
      <c r="Q104" s="1220"/>
    </row>
    <row r="105" spans="1:17" ht="19.5" customHeight="1">
      <c r="A105" s="1473"/>
      <c r="B105" s="442" t="s">
        <v>267</v>
      </c>
      <c r="C105" s="98">
        <v>715</v>
      </c>
      <c r="D105" s="98">
        <v>605</v>
      </c>
      <c r="E105" s="98">
        <v>155</v>
      </c>
      <c r="F105" s="98">
        <v>83</v>
      </c>
      <c r="G105" s="98">
        <v>51</v>
      </c>
      <c r="H105" s="98">
        <v>34</v>
      </c>
      <c r="I105" s="98">
        <v>8</v>
      </c>
      <c r="J105" s="98">
        <v>3</v>
      </c>
      <c r="K105" s="98">
        <v>2</v>
      </c>
      <c r="L105" s="98">
        <v>0</v>
      </c>
      <c r="M105" s="93">
        <f t="shared" si="12"/>
        <v>931</v>
      </c>
      <c r="N105" s="93">
        <f t="shared" si="13"/>
        <v>725</v>
      </c>
      <c r="O105" s="93">
        <f t="shared" si="14"/>
        <v>1656</v>
      </c>
      <c r="P105" s="456" t="s">
        <v>291</v>
      </c>
      <c r="Q105" s="1220"/>
    </row>
    <row r="106" spans="1:17" ht="19.5" customHeight="1">
      <c r="A106" s="1473"/>
      <c r="B106" s="442" t="s">
        <v>268</v>
      </c>
      <c r="C106" s="98">
        <v>1097</v>
      </c>
      <c r="D106" s="98">
        <v>661</v>
      </c>
      <c r="E106" s="98">
        <v>261</v>
      </c>
      <c r="F106" s="98">
        <v>163</v>
      </c>
      <c r="G106" s="98">
        <v>47</v>
      </c>
      <c r="H106" s="98">
        <v>18</v>
      </c>
      <c r="I106" s="98">
        <v>11</v>
      </c>
      <c r="J106" s="98">
        <v>3</v>
      </c>
      <c r="K106" s="98">
        <v>6</v>
      </c>
      <c r="L106" s="98">
        <v>2</v>
      </c>
      <c r="M106" s="93">
        <f t="shared" si="12"/>
        <v>1422</v>
      </c>
      <c r="N106" s="93">
        <f t="shared" si="13"/>
        <v>847</v>
      </c>
      <c r="O106" s="93">
        <f t="shared" si="14"/>
        <v>2269</v>
      </c>
      <c r="P106" s="456" t="s">
        <v>292</v>
      </c>
      <c r="Q106" s="1220"/>
    </row>
    <row r="107" spans="1:17" ht="19.5" customHeight="1">
      <c r="A107" s="1473"/>
      <c r="B107" s="442" t="s">
        <v>269</v>
      </c>
      <c r="C107" s="98">
        <v>608</v>
      </c>
      <c r="D107" s="98">
        <v>396</v>
      </c>
      <c r="E107" s="98">
        <v>214</v>
      </c>
      <c r="F107" s="98">
        <v>136</v>
      </c>
      <c r="G107" s="98">
        <v>50</v>
      </c>
      <c r="H107" s="98">
        <v>21</v>
      </c>
      <c r="I107" s="98">
        <v>32</v>
      </c>
      <c r="J107" s="98">
        <v>6</v>
      </c>
      <c r="K107" s="98">
        <v>6</v>
      </c>
      <c r="L107" s="98">
        <v>4</v>
      </c>
      <c r="M107" s="93">
        <f t="shared" si="12"/>
        <v>910</v>
      </c>
      <c r="N107" s="93">
        <f t="shared" si="13"/>
        <v>563</v>
      </c>
      <c r="O107" s="93">
        <f t="shared" si="14"/>
        <v>1473</v>
      </c>
      <c r="P107" s="456" t="s">
        <v>293</v>
      </c>
      <c r="Q107" s="1220"/>
    </row>
    <row r="108" spans="1:17" ht="19.5" customHeight="1">
      <c r="A108" s="1484" t="s">
        <v>63</v>
      </c>
      <c r="B108" s="1484"/>
      <c r="C108" s="98">
        <v>459</v>
      </c>
      <c r="D108" s="98">
        <v>113</v>
      </c>
      <c r="E108" s="98">
        <v>149</v>
      </c>
      <c r="F108" s="98">
        <v>69</v>
      </c>
      <c r="G108" s="98">
        <v>46</v>
      </c>
      <c r="H108" s="98">
        <v>7</v>
      </c>
      <c r="I108" s="98">
        <v>26</v>
      </c>
      <c r="J108" s="98">
        <v>3</v>
      </c>
      <c r="K108" s="98">
        <v>12</v>
      </c>
      <c r="L108" s="98">
        <v>3</v>
      </c>
      <c r="M108" s="93">
        <f t="shared" si="12"/>
        <v>692</v>
      </c>
      <c r="N108" s="93">
        <f t="shared" si="13"/>
        <v>195</v>
      </c>
      <c r="O108" s="93">
        <f t="shared" si="14"/>
        <v>887</v>
      </c>
      <c r="P108" s="1178" t="s">
        <v>281</v>
      </c>
      <c r="Q108" s="1178"/>
    </row>
    <row r="109" spans="1:17" ht="19.5" customHeight="1">
      <c r="A109" s="1466" t="s">
        <v>64</v>
      </c>
      <c r="B109" s="1466"/>
      <c r="C109" s="98">
        <v>694</v>
      </c>
      <c r="D109" s="98">
        <v>332</v>
      </c>
      <c r="E109" s="98">
        <v>712</v>
      </c>
      <c r="F109" s="98">
        <v>298</v>
      </c>
      <c r="G109" s="98">
        <v>100</v>
      </c>
      <c r="H109" s="98">
        <v>35</v>
      </c>
      <c r="I109" s="98">
        <v>37</v>
      </c>
      <c r="J109" s="98">
        <v>7</v>
      </c>
      <c r="K109" s="98">
        <v>18</v>
      </c>
      <c r="L109" s="98">
        <v>5</v>
      </c>
      <c r="M109" s="93">
        <f t="shared" si="12"/>
        <v>1561</v>
      </c>
      <c r="N109" s="93">
        <f t="shared" si="13"/>
        <v>677</v>
      </c>
      <c r="O109" s="93">
        <f t="shared" si="14"/>
        <v>2238</v>
      </c>
      <c r="P109" s="1178" t="s">
        <v>177</v>
      </c>
      <c r="Q109" s="1178"/>
    </row>
    <row r="110" spans="1:17" ht="19.5" customHeight="1">
      <c r="A110" s="1466" t="s">
        <v>111</v>
      </c>
      <c r="B110" s="1466"/>
      <c r="C110" s="98">
        <v>1272</v>
      </c>
      <c r="D110" s="98">
        <v>703</v>
      </c>
      <c r="E110" s="98">
        <v>253</v>
      </c>
      <c r="F110" s="98">
        <v>131</v>
      </c>
      <c r="G110" s="98">
        <v>96</v>
      </c>
      <c r="H110" s="98">
        <v>59</v>
      </c>
      <c r="I110" s="98">
        <v>46</v>
      </c>
      <c r="J110" s="98">
        <v>12</v>
      </c>
      <c r="K110" s="98">
        <v>22</v>
      </c>
      <c r="L110" s="98">
        <v>8</v>
      </c>
      <c r="M110" s="93">
        <f t="shared" si="12"/>
        <v>1689</v>
      </c>
      <c r="N110" s="93">
        <f t="shared" si="13"/>
        <v>913</v>
      </c>
      <c r="O110" s="93">
        <f t="shared" si="14"/>
        <v>2602</v>
      </c>
      <c r="P110" s="1178" t="s">
        <v>178</v>
      </c>
      <c r="Q110" s="1178"/>
    </row>
    <row r="111" spans="1:17" ht="19.5" customHeight="1">
      <c r="A111" s="1466" t="s">
        <v>112</v>
      </c>
      <c r="B111" s="1466"/>
      <c r="C111" s="98">
        <v>1398</v>
      </c>
      <c r="D111" s="98">
        <v>803</v>
      </c>
      <c r="E111" s="98">
        <v>1050</v>
      </c>
      <c r="F111" s="98">
        <v>338</v>
      </c>
      <c r="G111" s="98">
        <v>237</v>
      </c>
      <c r="H111" s="98">
        <v>86</v>
      </c>
      <c r="I111" s="98">
        <v>99</v>
      </c>
      <c r="J111" s="98">
        <v>21</v>
      </c>
      <c r="K111" s="98">
        <v>45</v>
      </c>
      <c r="L111" s="98">
        <v>9</v>
      </c>
      <c r="M111" s="93">
        <f t="shared" si="12"/>
        <v>2829</v>
      </c>
      <c r="N111" s="93">
        <f t="shared" si="13"/>
        <v>1257</v>
      </c>
      <c r="O111" s="93">
        <f t="shared" si="14"/>
        <v>4086</v>
      </c>
      <c r="P111" s="1178" t="s">
        <v>285</v>
      </c>
      <c r="Q111" s="1178"/>
    </row>
    <row r="112" spans="1:17" ht="19.5" customHeight="1">
      <c r="A112" s="1466" t="s">
        <v>133</v>
      </c>
      <c r="B112" s="1466"/>
      <c r="C112" s="98">
        <v>466</v>
      </c>
      <c r="D112" s="98">
        <v>205</v>
      </c>
      <c r="E112" s="98">
        <v>128</v>
      </c>
      <c r="F112" s="98">
        <v>68</v>
      </c>
      <c r="G112" s="98">
        <v>63</v>
      </c>
      <c r="H112" s="98">
        <v>21</v>
      </c>
      <c r="I112" s="98">
        <v>19</v>
      </c>
      <c r="J112" s="98">
        <v>3</v>
      </c>
      <c r="K112" s="98">
        <v>15</v>
      </c>
      <c r="L112" s="98">
        <v>2</v>
      </c>
      <c r="M112" s="93">
        <f t="shared" si="12"/>
        <v>691</v>
      </c>
      <c r="N112" s="93">
        <f t="shared" si="13"/>
        <v>299</v>
      </c>
      <c r="O112" s="93">
        <f t="shared" si="14"/>
        <v>990</v>
      </c>
      <c r="P112" s="1178" t="s">
        <v>853</v>
      </c>
      <c r="Q112" s="1178"/>
    </row>
    <row r="113" spans="1:17" ht="19.5" customHeight="1">
      <c r="A113" s="1466" t="s">
        <v>68</v>
      </c>
      <c r="B113" s="1466"/>
      <c r="C113" s="98">
        <v>440</v>
      </c>
      <c r="D113" s="98">
        <v>224</v>
      </c>
      <c r="E113" s="98">
        <v>177</v>
      </c>
      <c r="F113" s="98">
        <v>67</v>
      </c>
      <c r="G113" s="98">
        <v>50</v>
      </c>
      <c r="H113" s="98">
        <v>16</v>
      </c>
      <c r="I113" s="98">
        <v>9</v>
      </c>
      <c r="J113" s="98">
        <v>2</v>
      </c>
      <c r="K113" s="98">
        <v>77</v>
      </c>
      <c r="L113" s="98">
        <v>2</v>
      </c>
      <c r="M113" s="93">
        <f t="shared" si="12"/>
        <v>753</v>
      </c>
      <c r="N113" s="93">
        <f t="shared" si="13"/>
        <v>311</v>
      </c>
      <c r="O113" s="93">
        <f t="shared" si="14"/>
        <v>1064</v>
      </c>
      <c r="P113" s="1178" t="s">
        <v>287</v>
      </c>
      <c r="Q113" s="1178"/>
    </row>
    <row r="114" spans="1:17" ht="19.5" customHeight="1">
      <c r="A114" s="1466" t="s">
        <v>69</v>
      </c>
      <c r="B114" s="1466"/>
      <c r="C114" s="98">
        <v>252</v>
      </c>
      <c r="D114" s="98">
        <v>67</v>
      </c>
      <c r="E114" s="98">
        <v>91</v>
      </c>
      <c r="F114" s="98">
        <v>79</v>
      </c>
      <c r="G114" s="98">
        <v>49</v>
      </c>
      <c r="H114" s="98">
        <v>20</v>
      </c>
      <c r="I114" s="98">
        <v>22</v>
      </c>
      <c r="J114" s="98">
        <v>6</v>
      </c>
      <c r="K114" s="98">
        <v>21</v>
      </c>
      <c r="L114" s="98">
        <v>0</v>
      </c>
      <c r="M114" s="93">
        <f t="shared" si="12"/>
        <v>435</v>
      </c>
      <c r="N114" s="93">
        <f t="shared" si="13"/>
        <v>172</v>
      </c>
      <c r="O114" s="93">
        <f t="shared" si="14"/>
        <v>607</v>
      </c>
      <c r="P114" s="1178" t="s">
        <v>182</v>
      </c>
      <c r="Q114" s="1178"/>
    </row>
    <row r="115" spans="1:17" ht="19.5" customHeight="1">
      <c r="A115" s="1466" t="s">
        <v>70</v>
      </c>
      <c r="B115" s="1466"/>
      <c r="C115" s="98">
        <v>875</v>
      </c>
      <c r="D115" s="98">
        <v>460</v>
      </c>
      <c r="E115" s="98">
        <v>360</v>
      </c>
      <c r="F115" s="98">
        <v>195</v>
      </c>
      <c r="G115" s="98">
        <v>120</v>
      </c>
      <c r="H115" s="98">
        <v>40</v>
      </c>
      <c r="I115" s="98">
        <v>46</v>
      </c>
      <c r="J115" s="98">
        <v>10</v>
      </c>
      <c r="K115" s="98">
        <v>20</v>
      </c>
      <c r="L115" s="98">
        <v>4</v>
      </c>
      <c r="M115" s="93">
        <f t="shared" si="12"/>
        <v>1421</v>
      </c>
      <c r="N115" s="93">
        <f t="shared" si="13"/>
        <v>709</v>
      </c>
      <c r="O115" s="93">
        <f t="shared" si="14"/>
        <v>2130</v>
      </c>
      <c r="P115" s="1178" t="s">
        <v>183</v>
      </c>
      <c r="Q115" s="1178"/>
    </row>
    <row r="116" spans="1:17" ht="19.5" customHeight="1">
      <c r="A116" s="1466" t="s">
        <v>71</v>
      </c>
      <c r="B116" s="1466"/>
      <c r="C116" s="98">
        <v>91</v>
      </c>
      <c r="D116" s="98">
        <v>35</v>
      </c>
      <c r="E116" s="98">
        <v>43</v>
      </c>
      <c r="F116" s="98">
        <v>16</v>
      </c>
      <c r="G116" s="98">
        <v>14</v>
      </c>
      <c r="H116" s="98">
        <v>1</v>
      </c>
      <c r="I116" s="98">
        <v>4</v>
      </c>
      <c r="J116" s="98">
        <v>0</v>
      </c>
      <c r="K116" s="98">
        <v>3</v>
      </c>
      <c r="L116" s="98">
        <v>0</v>
      </c>
      <c r="M116" s="93">
        <f t="shared" si="12"/>
        <v>155</v>
      </c>
      <c r="N116" s="93">
        <f t="shared" si="13"/>
        <v>52</v>
      </c>
      <c r="O116" s="93">
        <f t="shared" si="14"/>
        <v>207</v>
      </c>
      <c r="P116" s="1178" t="s">
        <v>671</v>
      </c>
      <c r="Q116" s="1178"/>
    </row>
    <row r="117" spans="1:17" ht="19.5" customHeight="1" thickBot="1">
      <c r="A117" s="1480" t="s">
        <v>72</v>
      </c>
      <c r="B117" s="1480"/>
      <c r="C117" s="521">
        <v>3536</v>
      </c>
      <c r="D117" s="521">
        <v>1789</v>
      </c>
      <c r="E117" s="521">
        <v>1378</v>
      </c>
      <c r="F117" s="521">
        <v>679</v>
      </c>
      <c r="G117" s="521">
        <v>354</v>
      </c>
      <c r="H117" s="521">
        <v>192</v>
      </c>
      <c r="I117" s="521">
        <v>117</v>
      </c>
      <c r="J117" s="521">
        <v>46</v>
      </c>
      <c r="K117" s="521">
        <v>43</v>
      </c>
      <c r="L117" s="521">
        <v>7</v>
      </c>
      <c r="M117" s="436">
        <f t="shared" si="12"/>
        <v>5428</v>
      </c>
      <c r="N117" s="436">
        <f t="shared" si="13"/>
        <v>2713</v>
      </c>
      <c r="O117" s="436">
        <f t="shared" si="14"/>
        <v>8141</v>
      </c>
      <c r="P117" s="1258" t="s">
        <v>282</v>
      </c>
      <c r="Q117" s="1258"/>
    </row>
    <row r="118" spans="1:17" ht="19.5" customHeight="1" thickBot="1">
      <c r="A118" s="1468" t="s">
        <v>32</v>
      </c>
      <c r="B118" s="1468"/>
      <c r="C118" s="454">
        <f>SUM(C98:C117)</f>
        <v>17960</v>
      </c>
      <c r="D118" s="454">
        <f t="shared" ref="D118:O118" si="15">SUM(D98:D117)</f>
        <v>10037</v>
      </c>
      <c r="E118" s="454">
        <f t="shared" si="15"/>
        <v>6618</v>
      </c>
      <c r="F118" s="454">
        <f t="shared" si="15"/>
        <v>3263</v>
      </c>
      <c r="G118" s="454">
        <f t="shared" si="15"/>
        <v>1813</v>
      </c>
      <c r="H118" s="454">
        <f t="shared" si="15"/>
        <v>739</v>
      </c>
      <c r="I118" s="454">
        <f t="shared" si="15"/>
        <v>694</v>
      </c>
      <c r="J118" s="454">
        <f t="shared" si="15"/>
        <v>185</v>
      </c>
      <c r="K118" s="454">
        <f t="shared" si="15"/>
        <v>415</v>
      </c>
      <c r="L118" s="454">
        <f t="shared" si="15"/>
        <v>72</v>
      </c>
      <c r="M118" s="454">
        <f t="shared" si="15"/>
        <v>27500</v>
      </c>
      <c r="N118" s="454">
        <f t="shared" si="15"/>
        <v>14296</v>
      </c>
      <c r="O118" s="454">
        <f t="shared" si="15"/>
        <v>41796</v>
      </c>
      <c r="P118" s="1260" t="s">
        <v>169</v>
      </c>
      <c r="Q118" s="1260"/>
    </row>
    <row r="119" spans="1:17" ht="9" customHeight="1" thickTop="1">
      <c r="A119" s="234"/>
      <c r="B119" s="234"/>
      <c r="C119" s="234"/>
      <c r="D119" s="234"/>
      <c r="E119" s="234"/>
      <c r="F119" s="234"/>
      <c r="G119" s="234"/>
      <c r="H119" s="234"/>
      <c r="I119" s="234"/>
      <c r="J119" s="234"/>
      <c r="K119" s="234"/>
      <c r="L119" s="234"/>
      <c r="M119" s="234"/>
      <c r="N119" s="234"/>
      <c r="O119" s="234"/>
      <c r="P119" s="232"/>
      <c r="Q119" s="232"/>
    </row>
    <row r="120" spans="1:17" ht="9" customHeight="1">
      <c r="A120" s="809"/>
      <c r="B120" s="809"/>
      <c r="C120" s="809"/>
      <c r="D120" s="809"/>
      <c r="E120" s="809"/>
      <c r="F120" s="809"/>
      <c r="G120" s="809"/>
      <c r="H120" s="809"/>
      <c r="I120" s="809"/>
      <c r="J120" s="809"/>
      <c r="K120" s="809"/>
      <c r="L120" s="809"/>
      <c r="M120" s="809"/>
      <c r="N120" s="809"/>
      <c r="O120" s="809"/>
      <c r="P120" s="791"/>
      <c r="Q120" s="791"/>
    </row>
    <row r="121" spans="1:17" ht="21" customHeight="1">
      <c r="A121" s="1252" t="s">
        <v>792</v>
      </c>
      <c r="B121" s="1252"/>
      <c r="C121" s="1252"/>
      <c r="D121" s="1252"/>
      <c r="E121" s="1252"/>
      <c r="F121" s="1252"/>
      <c r="G121" s="1252"/>
      <c r="H121" s="1252"/>
      <c r="I121" s="1252"/>
      <c r="J121" s="1252"/>
      <c r="K121" s="1252"/>
      <c r="L121" s="1252"/>
      <c r="M121" s="1252"/>
      <c r="N121" s="1252"/>
      <c r="O121" s="1252"/>
      <c r="P121" s="1252"/>
      <c r="Q121" s="1252"/>
    </row>
    <row r="122" spans="1:17" ht="21" customHeight="1">
      <c r="A122" s="1253" t="s">
        <v>804</v>
      </c>
      <c r="B122" s="1253"/>
      <c r="C122" s="1253"/>
      <c r="D122" s="1253"/>
      <c r="E122" s="1253"/>
      <c r="F122" s="1253"/>
      <c r="G122" s="1253"/>
      <c r="H122" s="1253"/>
      <c r="I122" s="1253"/>
      <c r="J122" s="1253"/>
      <c r="K122" s="1253"/>
      <c r="L122" s="1253"/>
      <c r="M122" s="1253"/>
      <c r="N122" s="1253"/>
      <c r="O122" s="1253"/>
      <c r="P122" s="1253"/>
      <c r="Q122" s="1253"/>
    </row>
    <row r="123" spans="1:17" s="174" customFormat="1" ht="21" customHeight="1" thickBot="1">
      <c r="A123" s="1428" t="s">
        <v>1088</v>
      </c>
      <c r="B123" s="1428"/>
      <c r="C123" s="229"/>
      <c r="D123" s="229"/>
      <c r="E123" s="229"/>
      <c r="F123" s="229"/>
      <c r="G123" s="229"/>
      <c r="H123" s="229"/>
      <c r="I123" s="229"/>
      <c r="J123" s="229"/>
      <c r="K123" s="229"/>
      <c r="L123" s="229"/>
      <c r="M123" s="229"/>
      <c r="N123" s="179"/>
      <c r="O123" s="179"/>
      <c r="P123" s="1429" t="s">
        <v>1089</v>
      </c>
      <c r="Q123" s="1429"/>
    </row>
    <row r="124" spans="1:17" ht="21" customHeight="1" thickTop="1">
      <c r="A124" s="1302" t="s">
        <v>113</v>
      </c>
      <c r="B124" s="1302"/>
      <c r="C124" s="1463" t="s">
        <v>135</v>
      </c>
      <c r="D124" s="1463"/>
      <c r="E124" s="1463" t="s">
        <v>136</v>
      </c>
      <c r="F124" s="1463"/>
      <c r="G124" s="1463" t="s">
        <v>85</v>
      </c>
      <c r="H124" s="1463"/>
      <c r="I124" s="1463" t="s">
        <v>137</v>
      </c>
      <c r="J124" s="1463"/>
      <c r="K124" s="1463" t="s">
        <v>87</v>
      </c>
      <c r="L124" s="1463"/>
      <c r="M124" s="1463" t="s">
        <v>1349</v>
      </c>
      <c r="N124" s="1463"/>
      <c r="O124" s="1463"/>
      <c r="P124" s="1164" t="s">
        <v>168</v>
      </c>
      <c r="Q124" s="1164"/>
    </row>
    <row r="125" spans="1:17" ht="21" customHeight="1">
      <c r="A125" s="1205"/>
      <c r="B125" s="1205"/>
      <c r="C125" s="1464" t="s">
        <v>218</v>
      </c>
      <c r="D125" s="1464"/>
      <c r="E125" s="1464" t="s">
        <v>219</v>
      </c>
      <c r="F125" s="1464"/>
      <c r="G125" s="1464" t="s">
        <v>220</v>
      </c>
      <c r="H125" s="1464"/>
      <c r="I125" s="1464" t="s">
        <v>216</v>
      </c>
      <c r="J125" s="1464"/>
      <c r="K125" s="1464" t="s">
        <v>223</v>
      </c>
      <c r="L125" s="1464"/>
      <c r="M125" s="1464" t="s">
        <v>169</v>
      </c>
      <c r="N125" s="1464"/>
      <c r="O125" s="1464"/>
      <c r="P125" s="1165"/>
      <c r="Q125" s="1165"/>
    </row>
    <row r="126" spans="1:17" ht="18.75" customHeight="1">
      <c r="A126" s="1205"/>
      <c r="B126" s="1205"/>
      <c r="C126" s="432" t="s">
        <v>127</v>
      </c>
      <c r="D126" s="433" t="s">
        <v>34</v>
      </c>
      <c r="E126" s="432" t="s">
        <v>127</v>
      </c>
      <c r="F126" s="433" t="s">
        <v>34</v>
      </c>
      <c r="G126" s="432" t="s">
        <v>127</v>
      </c>
      <c r="H126" s="433" t="s">
        <v>34</v>
      </c>
      <c r="I126" s="432" t="s">
        <v>127</v>
      </c>
      <c r="J126" s="433" t="s">
        <v>34</v>
      </c>
      <c r="K126" s="432" t="s">
        <v>127</v>
      </c>
      <c r="L126" s="433" t="s">
        <v>34</v>
      </c>
      <c r="M126" s="432" t="s">
        <v>127</v>
      </c>
      <c r="N126" s="433" t="s">
        <v>34</v>
      </c>
      <c r="O126" s="524" t="s">
        <v>35</v>
      </c>
      <c r="P126" s="1165"/>
      <c r="Q126" s="1165"/>
    </row>
    <row r="127" spans="1:17" ht="21" customHeight="1" thickBot="1">
      <c r="A127" s="1205"/>
      <c r="B127" s="1205"/>
      <c r="C127" s="523" t="s">
        <v>173</v>
      </c>
      <c r="D127" s="523" t="s">
        <v>172</v>
      </c>
      <c r="E127" s="523" t="s">
        <v>173</v>
      </c>
      <c r="F127" s="523" t="s">
        <v>172</v>
      </c>
      <c r="G127" s="523" t="s">
        <v>173</v>
      </c>
      <c r="H127" s="523" t="s">
        <v>172</v>
      </c>
      <c r="I127" s="523" t="s">
        <v>173</v>
      </c>
      <c r="J127" s="523" t="s">
        <v>172</v>
      </c>
      <c r="K127" s="523" t="s">
        <v>173</v>
      </c>
      <c r="L127" s="523" t="s">
        <v>172</v>
      </c>
      <c r="M127" s="523" t="s">
        <v>173</v>
      </c>
      <c r="N127" s="523" t="s">
        <v>172</v>
      </c>
      <c r="O127" s="523" t="s">
        <v>169</v>
      </c>
      <c r="P127" s="1165"/>
      <c r="Q127" s="1165"/>
    </row>
    <row r="128" spans="1:17" ht="19.5" customHeight="1">
      <c r="A128" s="1434" t="s">
        <v>52</v>
      </c>
      <c r="B128" s="1434"/>
      <c r="C128" s="520">
        <v>729</v>
      </c>
      <c r="D128" s="520">
        <v>407</v>
      </c>
      <c r="E128" s="520">
        <v>238</v>
      </c>
      <c r="F128" s="520">
        <v>126</v>
      </c>
      <c r="G128" s="520">
        <v>40</v>
      </c>
      <c r="H128" s="520">
        <v>10</v>
      </c>
      <c r="I128" s="329">
        <v>27</v>
      </c>
      <c r="J128" s="329">
        <v>5</v>
      </c>
      <c r="K128" s="329">
        <v>39</v>
      </c>
      <c r="L128" s="329">
        <v>12</v>
      </c>
      <c r="M128" s="329">
        <f>SUM(C128,E128,G128,I128,K128)</f>
        <v>1073</v>
      </c>
      <c r="N128" s="329">
        <f>SUM(D128,F128,H128,J128,L128)</f>
        <v>560</v>
      </c>
      <c r="O128" s="329">
        <f>SUM(M128:N128)</f>
        <v>1633</v>
      </c>
      <c r="P128" s="428"/>
      <c r="Q128" s="435" t="s">
        <v>583</v>
      </c>
    </row>
    <row r="129" spans="1:17" ht="19.5" customHeight="1">
      <c r="A129" s="1476" t="s">
        <v>53</v>
      </c>
      <c r="B129" s="1476"/>
      <c r="C129" s="98">
        <v>260</v>
      </c>
      <c r="D129" s="98">
        <v>129</v>
      </c>
      <c r="E129" s="98">
        <v>118</v>
      </c>
      <c r="F129" s="98">
        <v>73</v>
      </c>
      <c r="G129" s="98">
        <v>55</v>
      </c>
      <c r="H129" s="98">
        <v>11</v>
      </c>
      <c r="I129" s="98">
        <v>20</v>
      </c>
      <c r="J129" s="98">
        <v>6</v>
      </c>
      <c r="K129" s="98">
        <v>2</v>
      </c>
      <c r="L129" s="98">
        <v>4</v>
      </c>
      <c r="M129" s="780">
        <f t="shared" ref="M129:M147" si="16">SUM(C129,E129,G129,I129,K129)</f>
        <v>455</v>
      </c>
      <c r="N129" s="780">
        <f t="shared" ref="N129:N147" si="17">SUM(D129,F129,H129,J129,L129)</f>
        <v>223</v>
      </c>
      <c r="O129" s="780">
        <f t="shared" ref="O129:O147" si="18">SUM(M129:N129)</f>
        <v>678</v>
      </c>
      <c r="P129" s="1159" t="s">
        <v>284</v>
      </c>
      <c r="Q129" s="1159"/>
    </row>
    <row r="130" spans="1:17" ht="19.5" customHeight="1">
      <c r="A130" s="1466" t="s">
        <v>54</v>
      </c>
      <c r="B130" s="1466"/>
      <c r="C130" s="98">
        <v>434</v>
      </c>
      <c r="D130" s="98">
        <v>280</v>
      </c>
      <c r="E130" s="98">
        <v>155</v>
      </c>
      <c r="F130" s="98">
        <v>105</v>
      </c>
      <c r="G130" s="98">
        <v>52</v>
      </c>
      <c r="H130" s="98">
        <v>23</v>
      </c>
      <c r="I130" s="98">
        <v>22</v>
      </c>
      <c r="J130" s="98">
        <v>9</v>
      </c>
      <c r="K130" s="98">
        <v>2</v>
      </c>
      <c r="L130" s="98">
        <v>1</v>
      </c>
      <c r="M130" s="780">
        <f t="shared" si="16"/>
        <v>665</v>
      </c>
      <c r="N130" s="780">
        <f t="shared" si="17"/>
        <v>418</v>
      </c>
      <c r="O130" s="780">
        <f t="shared" si="18"/>
        <v>1083</v>
      </c>
      <c r="P130" s="1178" t="s">
        <v>175</v>
      </c>
      <c r="Q130" s="1178"/>
    </row>
    <row r="131" spans="1:17" ht="19.5" customHeight="1">
      <c r="A131" s="1466" t="s">
        <v>55</v>
      </c>
      <c r="B131" s="1466"/>
      <c r="C131" s="98">
        <v>407</v>
      </c>
      <c r="D131" s="98">
        <v>231</v>
      </c>
      <c r="E131" s="98">
        <v>150</v>
      </c>
      <c r="F131" s="98">
        <v>56</v>
      </c>
      <c r="G131" s="98">
        <v>65</v>
      </c>
      <c r="H131" s="98">
        <v>19</v>
      </c>
      <c r="I131" s="98">
        <v>31</v>
      </c>
      <c r="J131" s="98">
        <v>5</v>
      </c>
      <c r="K131" s="98">
        <v>10</v>
      </c>
      <c r="L131" s="98">
        <v>3</v>
      </c>
      <c r="M131" s="780">
        <f t="shared" si="16"/>
        <v>663</v>
      </c>
      <c r="N131" s="780">
        <f t="shared" si="17"/>
        <v>314</v>
      </c>
      <c r="O131" s="780">
        <f t="shared" si="18"/>
        <v>977</v>
      </c>
      <c r="P131" s="1178" t="s">
        <v>676</v>
      </c>
      <c r="Q131" s="1178"/>
    </row>
    <row r="132" spans="1:17" ht="19.5" customHeight="1">
      <c r="A132" s="1473" t="s">
        <v>294</v>
      </c>
      <c r="B132" s="442" t="s">
        <v>270</v>
      </c>
      <c r="C132" s="98">
        <v>1073</v>
      </c>
      <c r="D132" s="98">
        <v>582</v>
      </c>
      <c r="E132" s="98">
        <v>206</v>
      </c>
      <c r="F132" s="98">
        <v>99</v>
      </c>
      <c r="G132" s="98">
        <v>34</v>
      </c>
      <c r="H132" s="98">
        <v>20</v>
      </c>
      <c r="I132" s="98">
        <v>17</v>
      </c>
      <c r="J132" s="98">
        <v>4</v>
      </c>
      <c r="K132" s="98">
        <v>5</v>
      </c>
      <c r="L132" s="98">
        <v>2</v>
      </c>
      <c r="M132" s="780">
        <f t="shared" si="16"/>
        <v>1335</v>
      </c>
      <c r="N132" s="780">
        <f t="shared" si="17"/>
        <v>707</v>
      </c>
      <c r="O132" s="780">
        <f t="shared" si="18"/>
        <v>2042</v>
      </c>
      <c r="P132" s="456" t="s">
        <v>288</v>
      </c>
      <c r="Q132" s="1220" t="s">
        <v>167</v>
      </c>
    </row>
    <row r="133" spans="1:17" ht="19.5" customHeight="1">
      <c r="A133" s="1473"/>
      <c r="B133" s="442" t="s">
        <v>271</v>
      </c>
      <c r="C133" s="98">
        <v>2641</v>
      </c>
      <c r="D133" s="98">
        <v>1418</v>
      </c>
      <c r="E133" s="98">
        <v>541</v>
      </c>
      <c r="F133" s="98">
        <v>294</v>
      </c>
      <c r="G133" s="98">
        <v>217</v>
      </c>
      <c r="H133" s="98">
        <v>47</v>
      </c>
      <c r="I133" s="98">
        <v>122</v>
      </c>
      <c r="J133" s="98">
        <v>26</v>
      </c>
      <c r="K133" s="98">
        <v>49</v>
      </c>
      <c r="L133" s="98">
        <v>8</v>
      </c>
      <c r="M133" s="780">
        <f t="shared" si="16"/>
        <v>3570</v>
      </c>
      <c r="N133" s="780">
        <f t="shared" si="17"/>
        <v>1793</v>
      </c>
      <c r="O133" s="780">
        <f t="shared" si="18"/>
        <v>5363</v>
      </c>
      <c r="P133" s="456" t="s">
        <v>289</v>
      </c>
      <c r="Q133" s="1220"/>
    </row>
    <row r="134" spans="1:17" ht="19.5" customHeight="1">
      <c r="A134" s="1473"/>
      <c r="B134" s="442" t="s">
        <v>272</v>
      </c>
      <c r="C134" s="98">
        <v>128</v>
      </c>
      <c r="D134" s="98">
        <v>73</v>
      </c>
      <c r="E134" s="98">
        <v>41</v>
      </c>
      <c r="F134" s="98">
        <v>22</v>
      </c>
      <c r="G134" s="98">
        <v>28</v>
      </c>
      <c r="H134" s="98">
        <v>7</v>
      </c>
      <c r="I134" s="98">
        <v>11</v>
      </c>
      <c r="J134" s="98">
        <v>1</v>
      </c>
      <c r="K134" s="98">
        <v>2</v>
      </c>
      <c r="L134" s="98">
        <v>2</v>
      </c>
      <c r="M134" s="780">
        <f t="shared" si="16"/>
        <v>210</v>
      </c>
      <c r="N134" s="780">
        <f t="shared" si="17"/>
        <v>105</v>
      </c>
      <c r="O134" s="780">
        <f t="shared" si="18"/>
        <v>315</v>
      </c>
      <c r="P134" s="456" t="s">
        <v>290</v>
      </c>
      <c r="Q134" s="1220"/>
    </row>
    <row r="135" spans="1:17" ht="19.5" customHeight="1">
      <c r="A135" s="1473"/>
      <c r="B135" s="442" t="s">
        <v>267</v>
      </c>
      <c r="C135" s="98">
        <v>656</v>
      </c>
      <c r="D135" s="98">
        <v>438</v>
      </c>
      <c r="E135" s="98">
        <v>168</v>
      </c>
      <c r="F135" s="98">
        <v>83</v>
      </c>
      <c r="G135" s="98">
        <v>82</v>
      </c>
      <c r="H135" s="98">
        <v>44</v>
      </c>
      <c r="I135" s="98">
        <v>8</v>
      </c>
      <c r="J135" s="98">
        <v>1</v>
      </c>
      <c r="K135" s="98">
        <v>5</v>
      </c>
      <c r="L135" s="98">
        <v>1</v>
      </c>
      <c r="M135" s="780">
        <f t="shared" si="16"/>
        <v>919</v>
      </c>
      <c r="N135" s="780">
        <f t="shared" si="17"/>
        <v>567</v>
      </c>
      <c r="O135" s="780">
        <f t="shared" si="18"/>
        <v>1486</v>
      </c>
      <c r="P135" s="456" t="s">
        <v>291</v>
      </c>
      <c r="Q135" s="1220"/>
    </row>
    <row r="136" spans="1:17" ht="19.5" customHeight="1">
      <c r="A136" s="1473"/>
      <c r="B136" s="442" t="s">
        <v>268</v>
      </c>
      <c r="C136" s="98">
        <v>931</v>
      </c>
      <c r="D136" s="98">
        <v>596</v>
      </c>
      <c r="E136" s="98">
        <v>271</v>
      </c>
      <c r="F136" s="98">
        <v>138</v>
      </c>
      <c r="G136" s="98">
        <v>81</v>
      </c>
      <c r="H136" s="98">
        <v>20</v>
      </c>
      <c r="I136" s="98">
        <v>26</v>
      </c>
      <c r="J136" s="98">
        <v>14</v>
      </c>
      <c r="K136" s="98">
        <v>8</v>
      </c>
      <c r="L136" s="98">
        <v>4</v>
      </c>
      <c r="M136" s="780">
        <f t="shared" si="16"/>
        <v>1317</v>
      </c>
      <c r="N136" s="780">
        <f t="shared" si="17"/>
        <v>772</v>
      </c>
      <c r="O136" s="780">
        <f t="shared" si="18"/>
        <v>2089</v>
      </c>
      <c r="P136" s="456" t="s">
        <v>292</v>
      </c>
      <c r="Q136" s="1220"/>
    </row>
    <row r="137" spans="1:17" ht="19.5" customHeight="1">
      <c r="A137" s="1473"/>
      <c r="B137" s="442" t="s">
        <v>269</v>
      </c>
      <c r="C137" s="98">
        <v>500</v>
      </c>
      <c r="D137" s="98">
        <v>364</v>
      </c>
      <c r="E137" s="98">
        <v>223</v>
      </c>
      <c r="F137" s="98">
        <v>110</v>
      </c>
      <c r="G137" s="98">
        <v>39</v>
      </c>
      <c r="H137" s="98">
        <v>19</v>
      </c>
      <c r="I137" s="98">
        <v>23</v>
      </c>
      <c r="J137" s="98">
        <v>6</v>
      </c>
      <c r="K137" s="98">
        <v>9</v>
      </c>
      <c r="L137" s="98">
        <v>2</v>
      </c>
      <c r="M137" s="780">
        <f t="shared" si="16"/>
        <v>794</v>
      </c>
      <c r="N137" s="780">
        <f t="shared" si="17"/>
        <v>501</v>
      </c>
      <c r="O137" s="780">
        <f t="shared" si="18"/>
        <v>1295</v>
      </c>
      <c r="P137" s="456" t="s">
        <v>293</v>
      </c>
      <c r="Q137" s="1220"/>
    </row>
    <row r="138" spans="1:17" ht="19.5" customHeight="1">
      <c r="A138" s="949" t="s">
        <v>63</v>
      </c>
      <c r="B138" s="949"/>
      <c r="C138" s="98">
        <v>598</v>
      </c>
      <c r="D138" s="98">
        <v>96</v>
      </c>
      <c r="E138" s="98">
        <v>112</v>
      </c>
      <c r="F138" s="98">
        <v>44</v>
      </c>
      <c r="G138" s="98">
        <v>39</v>
      </c>
      <c r="H138" s="98">
        <v>9</v>
      </c>
      <c r="I138" s="98">
        <v>25</v>
      </c>
      <c r="J138" s="98">
        <v>1</v>
      </c>
      <c r="K138" s="98">
        <v>19</v>
      </c>
      <c r="L138" s="98">
        <v>2</v>
      </c>
      <c r="M138" s="780">
        <f t="shared" si="16"/>
        <v>793</v>
      </c>
      <c r="N138" s="780">
        <f t="shared" si="17"/>
        <v>152</v>
      </c>
      <c r="O138" s="780">
        <f t="shared" si="18"/>
        <v>945</v>
      </c>
      <c r="P138" s="1178" t="s">
        <v>281</v>
      </c>
      <c r="Q138" s="1178"/>
    </row>
    <row r="139" spans="1:17" ht="19.5" customHeight="1">
      <c r="A139" s="1466" t="s">
        <v>64</v>
      </c>
      <c r="B139" s="1466"/>
      <c r="C139" s="98">
        <v>689</v>
      </c>
      <c r="D139" s="98">
        <v>328</v>
      </c>
      <c r="E139" s="98">
        <v>432</v>
      </c>
      <c r="F139" s="98">
        <v>153</v>
      </c>
      <c r="G139" s="98">
        <v>116</v>
      </c>
      <c r="H139" s="98">
        <v>27</v>
      </c>
      <c r="I139" s="98">
        <v>72</v>
      </c>
      <c r="J139" s="98">
        <v>13</v>
      </c>
      <c r="K139" s="98">
        <v>39</v>
      </c>
      <c r="L139" s="98">
        <v>3</v>
      </c>
      <c r="M139" s="780">
        <f t="shared" si="16"/>
        <v>1348</v>
      </c>
      <c r="N139" s="780">
        <f t="shared" si="17"/>
        <v>524</v>
      </c>
      <c r="O139" s="780">
        <f t="shared" si="18"/>
        <v>1872</v>
      </c>
      <c r="P139" s="1178" t="s">
        <v>177</v>
      </c>
      <c r="Q139" s="1178"/>
    </row>
    <row r="140" spans="1:17" ht="19.5" customHeight="1">
      <c r="A140" s="1466" t="s">
        <v>111</v>
      </c>
      <c r="B140" s="1466"/>
      <c r="C140" s="98">
        <v>1067</v>
      </c>
      <c r="D140" s="98">
        <v>558</v>
      </c>
      <c r="E140" s="98">
        <v>209</v>
      </c>
      <c r="F140" s="98">
        <v>136</v>
      </c>
      <c r="G140" s="98">
        <v>102</v>
      </c>
      <c r="H140" s="98">
        <v>38</v>
      </c>
      <c r="I140" s="98">
        <v>44</v>
      </c>
      <c r="J140" s="98">
        <v>14</v>
      </c>
      <c r="K140" s="98">
        <v>17</v>
      </c>
      <c r="L140" s="98">
        <v>7</v>
      </c>
      <c r="M140" s="780">
        <f t="shared" si="16"/>
        <v>1439</v>
      </c>
      <c r="N140" s="780">
        <f t="shared" si="17"/>
        <v>753</v>
      </c>
      <c r="O140" s="780">
        <f t="shared" si="18"/>
        <v>2192</v>
      </c>
      <c r="P140" s="1178" t="s">
        <v>178</v>
      </c>
      <c r="Q140" s="1178"/>
    </row>
    <row r="141" spans="1:17" ht="19.5" customHeight="1">
      <c r="A141" s="1466" t="s">
        <v>112</v>
      </c>
      <c r="B141" s="1466"/>
      <c r="C141" s="98">
        <v>1303</v>
      </c>
      <c r="D141" s="98">
        <v>676</v>
      </c>
      <c r="E141" s="98">
        <v>954</v>
      </c>
      <c r="F141" s="98">
        <v>497</v>
      </c>
      <c r="G141" s="98">
        <v>268</v>
      </c>
      <c r="H141" s="98">
        <v>91</v>
      </c>
      <c r="I141" s="98">
        <v>163</v>
      </c>
      <c r="J141" s="98">
        <v>27</v>
      </c>
      <c r="K141" s="98">
        <v>62</v>
      </c>
      <c r="L141" s="98">
        <v>13</v>
      </c>
      <c r="M141" s="780">
        <f t="shared" si="16"/>
        <v>2750</v>
      </c>
      <c r="N141" s="780">
        <f t="shared" si="17"/>
        <v>1304</v>
      </c>
      <c r="O141" s="780">
        <f t="shared" si="18"/>
        <v>4054</v>
      </c>
      <c r="P141" s="1178" t="s">
        <v>285</v>
      </c>
      <c r="Q141" s="1178"/>
    </row>
    <row r="142" spans="1:17" ht="19.5" customHeight="1">
      <c r="A142" s="1466" t="s">
        <v>133</v>
      </c>
      <c r="B142" s="1466"/>
      <c r="C142" s="98">
        <v>486</v>
      </c>
      <c r="D142" s="98">
        <v>173</v>
      </c>
      <c r="E142" s="98">
        <v>158</v>
      </c>
      <c r="F142" s="98">
        <v>68</v>
      </c>
      <c r="G142" s="98">
        <v>23</v>
      </c>
      <c r="H142" s="98">
        <v>15</v>
      </c>
      <c r="I142" s="98">
        <v>20</v>
      </c>
      <c r="J142" s="98">
        <v>8</v>
      </c>
      <c r="K142" s="98">
        <v>7</v>
      </c>
      <c r="L142" s="98">
        <v>2</v>
      </c>
      <c r="M142" s="780">
        <f t="shared" si="16"/>
        <v>694</v>
      </c>
      <c r="N142" s="780">
        <f t="shared" si="17"/>
        <v>266</v>
      </c>
      <c r="O142" s="780">
        <f t="shared" si="18"/>
        <v>960</v>
      </c>
      <c r="P142" s="1178" t="s">
        <v>853</v>
      </c>
      <c r="Q142" s="1178"/>
    </row>
    <row r="143" spans="1:17" ht="19.5" customHeight="1">
      <c r="A143" s="1466" t="s">
        <v>68</v>
      </c>
      <c r="B143" s="1466"/>
      <c r="C143" s="98">
        <v>422</v>
      </c>
      <c r="D143" s="98">
        <v>190</v>
      </c>
      <c r="E143" s="98">
        <v>144</v>
      </c>
      <c r="F143" s="98">
        <v>77</v>
      </c>
      <c r="G143" s="98">
        <v>57</v>
      </c>
      <c r="H143" s="98">
        <v>18</v>
      </c>
      <c r="I143" s="98">
        <v>20</v>
      </c>
      <c r="J143" s="98">
        <v>3</v>
      </c>
      <c r="K143" s="98">
        <v>4</v>
      </c>
      <c r="L143" s="98">
        <v>1</v>
      </c>
      <c r="M143" s="780">
        <f t="shared" si="16"/>
        <v>647</v>
      </c>
      <c r="N143" s="780">
        <f t="shared" si="17"/>
        <v>289</v>
      </c>
      <c r="O143" s="780">
        <f t="shared" si="18"/>
        <v>936</v>
      </c>
      <c r="P143" s="1178" t="s">
        <v>287</v>
      </c>
      <c r="Q143" s="1178"/>
    </row>
    <row r="144" spans="1:17" ht="19.5" customHeight="1">
      <c r="A144" s="1466" t="s">
        <v>69</v>
      </c>
      <c r="B144" s="1466"/>
      <c r="C144" s="98">
        <v>226</v>
      </c>
      <c r="D144" s="98">
        <v>79</v>
      </c>
      <c r="E144" s="98">
        <v>90</v>
      </c>
      <c r="F144" s="98">
        <v>61</v>
      </c>
      <c r="G144" s="98">
        <v>34</v>
      </c>
      <c r="H144" s="98">
        <v>14</v>
      </c>
      <c r="I144" s="98">
        <v>15</v>
      </c>
      <c r="J144" s="98">
        <v>4</v>
      </c>
      <c r="K144" s="98">
        <v>5</v>
      </c>
      <c r="L144" s="98">
        <v>2</v>
      </c>
      <c r="M144" s="780">
        <f t="shared" si="16"/>
        <v>370</v>
      </c>
      <c r="N144" s="780">
        <f t="shared" si="17"/>
        <v>160</v>
      </c>
      <c r="O144" s="780">
        <f t="shared" si="18"/>
        <v>530</v>
      </c>
      <c r="P144" s="1178" t="s">
        <v>182</v>
      </c>
      <c r="Q144" s="1178"/>
    </row>
    <row r="145" spans="1:17" ht="19.5" customHeight="1">
      <c r="A145" s="1466" t="s">
        <v>70</v>
      </c>
      <c r="B145" s="1466"/>
      <c r="C145" s="98">
        <v>870</v>
      </c>
      <c r="D145" s="98">
        <v>390</v>
      </c>
      <c r="E145" s="98">
        <v>400</v>
      </c>
      <c r="F145" s="98">
        <v>175</v>
      </c>
      <c r="G145" s="98">
        <v>160</v>
      </c>
      <c r="H145" s="98">
        <v>53</v>
      </c>
      <c r="I145" s="98">
        <v>87</v>
      </c>
      <c r="J145" s="98">
        <v>19</v>
      </c>
      <c r="K145" s="98">
        <v>50</v>
      </c>
      <c r="L145" s="98">
        <v>20</v>
      </c>
      <c r="M145" s="780">
        <f t="shared" si="16"/>
        <v>1567</v>
      </c>
      <c r="N145" s="780">
        <f t="shared" si="17"/>
        <v>657</v>
      </c>
      <c r="O145" s="780">
        <f t="shared" si="18"/>
        <v>2224</v>
      </c>
      <c r="P145" s="1178" t="s">
        <v>183</v>
      </c>
      <c r="Q145" s="1178"/>
    </row>
    <row r="146" spans="1:17" ht="19.5" customHeight="1">
      <c r="A146" s="1466" t="s">
        <v>71</v>
      </c>
      <c r="B146" s="1466"/>
      <c r="C146" s="98">
        <v>70</v>
      </c>
      <c r="D146" s="98">
        <v>25</v>
      </c>
      <c r="E146" s="98">
        <v>33</v>
      </c>
      <c r="F146" s="98">
        <v>24</v>
      </c>
      <c r="G146" s="98">
        <v>12</v>
      </c>
      <c r="H146" s="98">
        <v>8</v>
      </c>
      <c r="I146" s="98">
        <v>3</v>
      </c>
      <c r="J146" s="98">
        <v>0</v>
      </c>
      <c r="K146" s="98">
        <v>0</v>
      </c>
      <c r="L146" s="98">
        <v>0</v>
      </c>
      <c r="M146" s="780">
        <f t="shared" si="16"/>
        <v>118</v>
      </c>
      <c r="N146" s="780">
        <f t="shared" si="17"/>
        <v>57</v>
      </c>
      <c r="O146" s="780">
        <f t="shared" si="18"/>
        <v>175</v>
      </c>
      <c r="P146" s="1178" t="s">
        <v>671</v>
      </c>
      <c r="Q146" s="1178"/>
    </row>
    <row r="147" spans="1:17" ht="19.5" customHeight="1" thickBot="1">
      <c r="A147" s="1480" t="s">
        <v>72</v>
      </c>
      <c r="B147" s="1480"/>
      <c r="C147" s="522">
        <v>3566</v>
      </c>
      <c r="D147" s="522">
        <v>1730</v>
      </c>
      <c r="E147" s="522">
        <v>1370</v>
      </c>
      <c r="F147" s="522">
        <v>662</v>
      </c>
      <c r="G147" s="522">
        <v>375</v>
      </c>
      <c r="H147" s="522">
        <v>146</v>
      </c>
      <c r="I147" s="522">
        <v>107</v>
      </c>
      <c r="J147" s="522">
        <v>32</v>
      </c>
      <c r="K147" s="522">
        <v>36</v>
      </c>
      <c r="L147" s="522">
        <v>18</v>
      </c>
      <c r="M147" s="783">
        <f t="shared" si="16"/>
        <v>5454</v>
      </c>
      <c r="N147" s="783">
        <f t="shared" si="17"/>
        <v>2588</v>
      </c>
      <c r="O147" s="783">
        <f t="shared" si="18"/>
        <v>8042</v>
      </c>
      <c r="P147" s="1267" t="s">
        <v>282</v>
      </c>
      <c r="Q147" s="1267"/>
    </row>
    <row r="148" spans="1:17" ht="19.5" customHeight="1" thickBot="1">
      <c r="A148" s="1468" t="s">
        <v>32</v>
      </c>
      <c r="B148" s="1468"/>
      <c r="C148" s="805">
        <f>SUM(C128:C147)</f>
        <v>17056</v>
      </c>
      <c r="D148" s="805">
        <f t="shared" ref="D148:O148" si="19">SUM(D128:D147)</f>
        <v>8763</v>
      </c>
      <c r="E148" s="805">
        <f t="shared" si="19"/>
        <v>6013</v>
      </c>
      <c r="F148" s="805">
        <f t="shared" si="19"/>
        <v>3003</v>
      </c>
      <c r="G148" s="805">
        <f t="shared" si="19"/>
        <v>1879</v>
      </c>
      <c r="H148" s="805">
        <f t="shared" si="19"/>
        <v>639</v>
      </c>
      <c r="I148" s="805">
        <f t="shared" si="19"/>
        <v>863</v>
      </c>
      <c r="J148" s="805">
        <f t="shared" si="19"/>
        <v>198</v>
      </c>
      <c r="K148" s="805">
        <f t="shared" si="19"/>
        <v>370</v>
      </c>
      <c r="L148" s="805">
        <f t="shared" si="19"/>
        <v>107</v>
      </c>
      <c r="M148" s="805">
        <f t="shared" si="19"/>
        <v>26181</v>
      </c>
      <c r="N148" s="805">
        <f t="shared" si="19"/>
        <v>12710</v>
      </c>
      <c r="O148" s="805">
        <f t="shared" si="19"/>
        <v>38891</v>
      </c>
      <c r="P148" s="1260" t="s">
        <v>169</v>
      </c>
      <c r="Q148" s="1260"/>
    </row>
    <row r="149" spans="1:17" ht="13.5" thickTop="1"/>
  </sheetData>
  <mergeCells count="242">
    <mergeCell ref="A141:B141"/>
    <mergeCell ref="P141:Q141"/>
    <mergeCell ref="A142:B142"/>
    <mergeCell ref="P142:Q142"/>
    <mergeCell ref="A143:B143"/>
    <mergeCell ref="P143:Q143"/>
    <mergeCell ref="A132:A137"/>
    <mergeCell ref="Q132:Q137"/>
    <mergeCell ref="A139:B139"/>
    <mergeCell ref="P139:Q139"/>
    <mergeCell ref="A140:B140"/>
    <mergeCell ref="P140:Q140"/>
    <mergeCell ref="P138:Q138"/>
    <mergeCell ref="A147:B147"/>
    <mergeCell ref="P147:Q147"/>
    <mergeCell ref="A148:B148"/>
    <mergeCell ref="P148:Q148"/>
    <mergeCell ref="A144:B144"/>
    <mergeCell ref="P144:Q144"/>
    <mergeCell ref="A145:B145"/>
    <mergeCell ref="P145:Q145"/>
    <mergeCell ref="A146:B146"/>
    <mergeCell ref="P146:Q146"/>
    <mergeCell ref="P129:Q129"/>
    <mergeCell ref="A130:B130"/>
    <mergeCell ref="P130:Q130"/>
    <mergeCell ref="A131:B131"/>
    <mergeCell ref="P131:Q131"/>
    <mergeCell ref="C125:D125"/>
    <mergeCell ref="E125:F125"/>
    <mergeCell ref="G125:H125"/>
    <mergeCell ref="I125:J125"/>
    <mergeCell ref="K125:L125"/>
    <mergeCell ref="A129:B129"/>
    <mergeCell ref="A128:B128"/>
    <mergeCell ref="A123:B123"/>
    <mergeCell ref="P123:Q123"/>
    <mergeCell ref="A124:B127"/>
    <mergeCell ref="C124:D124"/>
    <mergeCell ref="E124:F124"/>
    <mergeCell ref="G124:H124"/>
    <mergeCell ref="I124:J124"/>
    <mergeCell ref="K124:L124"/>
    <mergeCell ref="M124:O124"/>
    <mergeCell ref="P124:Q127"/>
    <mergeCell ref="M125:O125"/>
    <mergeCell ref="A117:B117"/>
    <mergeCell ref="P117:Q117"/>
    <mergeCell ref="A118:B118"/>
    <mergeCell ref="P118:Q118"/>
    <mergeCell ref="A122:Q122"/>
    <mergeCell ref="A114:B114"/>
    <mergeCell ref="P114:Q114"/>
    <mergeCell ref="A115:B115"/>
    <mergeCell ref="P115:Q115"/>
    <mergeCell ref="A116:B116"/>
    <mergeCell ref="P116:Q116"/>
    <mergeCell ref="A121:Q121"/>
    <mergeCell ref="A111:B111"/>
    <mergeCell ref="P111:Q111"/>
    <mergeCell ref="A112:B112"/>
    <mergeCell ref="P112:Q112"/>
    <mergeCell ref="A113:B113"/>
    <mergeCell ref="P113:Q113"/>
    <mergeCell ref="A102:A107"/>
    <mergeCell ref="Q102:Q107"/>
    <mergeCell ref="A109:B109"/>
    <mergeCell ref="P109:Q109"/>
    <mergeCell ref="A110:B110"/>
    <mergeCell ref="P110:Q110"/>
    <mergeCell ref="P108:Q108"/>
    <mergeCell ref="A108:B108"/>
    <mergeCell ref="A99:B99"/>
    <mergeCell ref="P99:Q99"/>
    <mergeCell ref="A100:B100"/>
    <mergeCell ref="P100:Q100"/>
    <mergeCell ref="A101:B101"/>
    <mergeCell ref="P101:Q101"/>
    <mergeCell ref="C95:D95"/>
    <mergeCell ref="E95:F95"/>
    <mergeCell ref="G95:H95"/>
    <mergeCell ref="I95:J95"/>
    <mergeCell ref="K95:L95"/>
    <mergeCell ref="A98:B98"/>
    <mergeCell ref="A93:B93"/>
    <mergeCell ref="P93:Q93"/>
    <mergeCell ref="A94:B97"/>
    <mergeCell ref="C94:D94"/>
    <mergeCell ref="E94:F94"/>
    <mergeCell ref="G94:H94"/>
    <mergeCell ref="I94:J94"/>
    <mergeCell ref="K94:L94"/>
    <mergeCell ref="M94:O94"/>
    <mergeCell ref="P94:Q97"/>
    <mergeCell ref="M95:O95"/>
    <mergeCell ref="A86:B86"/>
    <mergeCell ref="P86:Q86"/>
    <mergeCell ref="A87:B87"/>
    <mergeCell ref="P87:Q87"/>
    <mergeCell ref="A92:Q92"/>
    <mergeCell ref="A83:B83"/>
    <mergeCell ref="P83:Q83"/>
    <mergeCell ref="A84:B84"/>
    <mergeCell ref="P84:Q84"/>
    <mergeCell ref="A85:B85"/>
    <mergeCell ref="P85:Q85"/>
    <mergeCell ref="A91:Q91"/>
    <mergeCell ref="A80:B80"/>
    <mergeCell ref="P80:Q80"/>
    <mergeCell ref="A81:B81"/>
    <mergeCell ref="P81:Q81"/>
    <mergeCell ref="A82:B82"/>
    <mergeCell ref="P82:Q82"/>
    <mergeCell ref="A71:A76"/>
    <mergeCell ref="Q71:Q76"/>
    <mergeCell ref="A78:B78"/>
    <mergeCell ref="P78:Q78"/>
    <mergeCell ref="A79:B79"/>
    <mergeCell ref="P79:Q79"/>
    <mergeCell ref="P77:Q77"/>
    <mergeCell ref="A69:B69"/>
    <mergeCell ref="P69:Q69"/>
    <mergeCell ref="A70:B70"/>
    <mergeCell ref="P70:Q70"/>
    <mergeCell ref="C64:D64"/>
    <mergeCell ref="E64:F64"/>
    <mergeCell ref="G64:H64"/>
    <mergeCell ref="I64:J64"/>
    <mergeCell ref="K64:L64"/>
    <mergeCell ref="A63:B66"/>
    <mergeCell ref="C63:D63"/>
    <mergeCell ref="E63:F63"/>
    <mergeCell ref="G63:H63"/>
    <mergeCell ref="I63:J63"/>
    <mergeCell ref="K63:L63"/>
    <mergeCell ref="M63:O63"/>
    <mergeCell ref="P63:Q66"/>
    <mergeCell ref="A68:B68"/>
    <mergeCell ref="P68:Q68"/>
    <mergeCell ref="M64:O64"/>
    <mergeCell ref="A67:B67"/>
    <mergeCell ref="A54:B54"/>
    <mergeCell ref="P54:Q54"/>
    <mergeCell ref="A55:B55"/>
    <mergeCell ref="P55:Q55"/>
    <mergeCell ref="A56:B56"/>
    <mergeCell ref="P56:Q56"/>
    <mergeCell ref="A62:B62"/>
    <mergeCell ref="P62:Q62"/>
    <mergeCell ref="A58:B58"/>
    <mergeCell ref="P58:Q58"/>
    <mergeCell ref="A60:Q60"/>
    <mergeCell ref="A33:B33"/>
    <mergeCell ref="P33:Q33"/>
    <mergeCell ref="A34:B37"/>
    <mergeCell ref="C34:D34"/>
    <mergeCell ref="E34:F34"/>
    <mergeCell ref="G34:H34"/>
    <mergeCell ref="I34:J34"/>
    <mergeCell ref="K34:L34"/>
    <mergeCell ref="M34:O34"/>
    <mergeCell ref="P34:Q37"/>
    <mergeCell ref="C35:D35"/>
    <mergeCell ref="E35:F35"/>
    <mergeCell ref="G35:H35"/>
    <mergeCell ref="I35:J35"/>
    <mergeCell ref="K35:L35"/>
    <mergeCell ref="M35:O35"/>
    <mergeCell ref="A27:B27"/>
    <mergeCell ref="P27:Q27"/>
    <mergeCell ref="A28:B28"/>
    <mergeCell ref="P28:Q28"/>
    <mergeCell ref="A32:Q32"/>
    <mergeCell ref="A24:B24"/>
    <mergeCell ref="P24:Q24"/>
    <mergeCell ref="A25:B25"/>
    <mergeCell ref="P25:Q25"/>
    <mergeCell ref="A26:B26"/>
    <mergeCell ref="P26:Q26"/>
    <mergeCell ref="A31:Q31"/>
    <mergeCell ref="A21:B21"/>
    <mergeCell ref="P21:Q21"/>
    <mergeCell ref="A22:B22"/>
    <mergeCell ref="P22:Q22"/>
    <mergeCell ref="A23:B23"/>
    <mergeCell ref="P23:Q23"/>
    <mergeCell ref="A12:A17"/>
    <mergeCell ref="Q12:Q17"/>
    <mergeCell ref="A19:B19"/>
    <mergeCell ref="P19:Q19"/>
    <mergeCell ref="A20:B20"/>
    <mergeCell ref="P20:Q20"/>
    <mergeCell ref="P18:Q18"/>
    <mergeCell ref="A9:B9"/>
    <mergeCell ref="P9:Q9"/>
    <mergeCell ref="A10:B10"/>
    <mergeCell ref="P10:Q10"/>
    <mergeCell ref="A11:B11"/>
    <mergeCell ref="P11:Q11"/>
    <mergeCell ref="P4:Q7"/>
    <mergeCell ref="C5:D5"/>
    <mergeCell ref="E5:F5"/>
    <mergeCell ref="G5:H5"/>
    <mergeCell ref="I5:J5"/>
    <mergeCell ref="K5:L5"/>
    <mergeCell ref="A8:B8"/>
    <mergeCell ref="A1:Q1"/>
    <mergeCell ref="A2:Q2"/>
    <mergeCell ref="A3:B3"/>
    <mergeCell ref="P3:Q3"/>
    <mergeCell ref="A4:B7"/>
    <mergeCell ref="C4:D4"/>
    <mergeCell ref="E4:F4"/>
    <mergeCell ref="G4:H4"/>
    <mergeCell ref="I4:J4"/>
    <mergeCell ref="K4:L4"/>
    <mergeCell ref="M4:O4"/>
    <mergeCell ref="M5:O5"/>
    <mergeCell ref="P38:Q38"/>
    <mergeCell ref="P67:Q67"/>
    <mergeCell ref="A53:B53"/>
    <mergeCell ref="P53:Q53"/>
    <mergeCell ref="A42:A47"/>
    <mergeCell ref="Q42:Q47"/>
    <mergeCell ref="A49:B49"/>
    <mergeCell ref="P49:Q49"/>
    <mergeCell ref="A50:B50"/>
    <mergeCell ref="P50:Q50"/>
    <mergeCell ref="A57:B57"/>
    <mergeCell ref="P57:Q57"/>
    <mergeCell ref="P48:Q48"/>
    <mergeCell ref="A39:B39"/>
    <mergeCell ref="P39:Q39"/>
    <mergeCell ref="A40:B40"/>
    <mergeCell ref="P40:Q40"/>
    <mergeCell ref="A41:B41"/>
    <mergeCell ref="P41:Q41"/>
    <mergeCell ref="A51:B51"/>
    <mergeCell ref="P51:Q51"/>
    <mergeCell ref="A52:B52"/>
    <mergeCell ref="P52:Q52"/>
    <mergeCell ref="A61:Q61"/>
  </mergeCells>
  <printOptions horizontalCentered="1"/>
  <pageMargins left="1" right="1" top="1" bottom="1" header="1" footer="1"/>
  <pageSetup paperSize="9" scale="80" firstPageNumber="84" orientation="landscape" useFirstPageNumber="1"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3" tint="0.39997558519241921"/>
  </sheetPr>
  <dimension ref="A1:S120"/>
  <sheetViews>
    <sheetView rightToLeft="1" view="pageBreakPreview" zoomScale="80" zoomScaleSheetLayoutView="80" workbookViewId="0">
      <selection activeCell="O4" sqref="O4:Q4"/>
    </sheetView>
  </sheetViews>
  <sheetFormatPr defaultRowHeight="12.75"/>
  <cols>
    <col min="1" max="1" width="4.42578125" style="133" customWidth="1"/>
    <col min="2" max="2" width="12" style="133" customWidth="1"/>
    <col min="3" max="3" width="8" style="133" customWidth="1"/>
    <col min="4" max="4" width="6.5703125" style="133" customWidth="1"/>
    <col min="5" max="5" width="7.7109375" style="133" customWidth="1"/>
    <col min="6" max="6" width="6.5703125" style="133" customWidth="1"/>
    <col min="7" max="7" width="8" style="133" customWidth="1"/>
    <col min="8" max="9" width="6.5703125" style="133" customWidth="1"/>
    <col min="10" max="10" width="8.5703125" style="133" customWidth="1"/>
    <col min="11" max="11" width="8" style="133" customWidth="1"/>
    <col min="12" max="12" width="7.7109375" style="133" customWidth="1"/>
    <col min="13" max="16" width="6.5703125" style="133" customWidth="1"/>
    <col min="17" max="17" width="8.42578125" style="133" customWidth="1"/>
    <col min="18" max="18" width="14.85546875" style="133" customWidth="1"/>
    <col min="19" max="19" width="4" style="133" customWidth="1"/>
    <col min="20" max="16384" width="9.140625" style="133"/>
  </cols>
  <sheetData>
    <row r="1" spans="1:19" ht="22.5" customHeight="1">
      <c r="A1" s="1205" t="s">
        <v>1284</v>
      </c>
      <c r="B1" s="1205"/>
      <c r="C1" s="1205"/>
      <c r="D1" s="1205"/>
      <c r="E1" s="1205"/>
      <c r="F1" s="1205"/>
      <c r="G1" s="1205"/>
      <c r="H1" s="1205"/>
      <c r="I1" s="1205"/>
      <c r="J1" s="1205"/>
      <c r="K1" s="1205"/>
      <c r="L1" s="1205"/>
      <c r="M1" s="1205"/>
      <c r="N1" s="1205"/>
      <c r="O1" s="1205"/>
      <c r="P1" s="1205"/>
      <c r="Q1" s="1205"/>
      <c r="R1" s="1205"/>
      <c r="S1" s="1205"/>
    </row>
    <row r="2" spans="1:19" ht="21.75" customHeight="1">
      <c r="A2" s="1165" t="s">
        <v>805</v>
      </c>
      <c r="B2" s="1165"/>
      <c r="C2" s="1165"/>
      <c r="D2" s="1165"/>
      <c r="E2" s="1165"/>
      <c r="F2" s="1165"/>
      <c r="G2" s="1165"/>
      <c r="H2" s="1165"/>
      <c r="I2" s="1165"/>
      <c r="J2" s="1165"/>
      <c r="K2" s="1165"/>
      <c r="L2" s="1165"/>
      <c r="M2" s="1165"/>
      <c r="N2" s="1165"/>
      <c r="O2" s="1165"/>
      <c r="P2" s="1165"/>
      <c r="Q2" s="1165"/>
      <c r="R2" s="1165"/>
      <c r="S2" s="251"/>
    </row>
    <row r="3" spans="1:19" s="174" customFormat="1" ht="24.75" customHeight="1" thickBot="1">
      <c r="A3" s="1428" t="s">
        <v>1090</v>
      </c>
      <c r="B3" s="1428"/>
      <c r="C3" s="229"/>
      <c r="D3" s="229"/>
      <c r="E3" s="229"/>
      <c r="F3" s="229"/>
      <c r="G3" s="229"/>
      <c r="H3" s="229"/>
      <c r="I3" s="229"/>
      <c r="J3" s="229"/>
      <c r="K3" s="229"/>
      <c r="L3" s="229"/>
      <c r="M3" s="229"/>
      <c r="N3" s="179"/>
      <c r="O3" s="179"/>
      <c r="P3" s="179"/>
      <c r="Q3" s="1429" t="s">
        <v>601</v>
      </c>
      <c r="R3" s="1429"/>
      <c r="S3" s="1429"/>
    </row>
    <row r="4" spans="1:19" ht="23.25" customHeight="1" thickTop="1">
      <c r="A4" s="1140" t="s">
        <v>40</v>
      </c>
      <c r="B4" s="1140"/>
      <c r="C4" s="1188" t="s">
        <v>93</v>
      </c>
      <c r="D4" s="1188"/>
      <c r="E4" s="1188" t="s">
        <v>94</v>
      </c>
      <c r="F4" s="1188"/>
      <c r="G4" s="1188" t="s">
        <v>95</v>
      </c>
      <c r="H4" s="1188"/>
      <c r="I4" s="1188" t="s">
        <v>96</v>
      </c>
      <c r="J4" s="1188"/>
      <c r="K4" s="1188" t="s">
        <v>97</v>
      </c>
      <c r="L4" s="1188"/>
      <c r="M4" s="1188" t="s">
        <v>31</v>
      </c>
      <c r="N4" s="1188"/>
      <c r="O4" s="1188" t="s">
        <v>32</v>
      </c>
      <c r="P4" s="1188"/>
      <c r="Q4" s="1188"/>
      <c r="R4" s="1164" t="s">
        <v>168</v>
      </c>
      <c r="S4" s="1164"/>
    </row>
    <row r="5" spans="1:19" ht="33.75" customHeight="1">
      <c r="A5" s="1141"/>
      <c r="B5" s="1141"/>
      <c r="C5" s="1168" t="s">
        <v>240</v>
      </c>
      <c r="D5" s="1168"/>
      <c r="E5" s="1168" t="s">
        <v>234</v>
      </c>
      <c r="F5" s="1168"/>
      <c r="G5" s="1168" t="s">
        <v>241</v>
      </c>
      <c r="H5" s="1168"/>
      <c r="I5" s="1168" t="s">
        <v>236</v>
      </c>
      <c r="J5" s="1168"/>
      <c r="K5" s="1168" t="s">
        <v>274</v>
      </c>
      <c r="L5" s="1168"/>
      <c r="M5" s="1168" t="s">
        <v>239</v>
      </c>
      <c r="N5" s="1168"/>
      <c r="O5" s="1168" t="s">
        <v>169</v>
      </c>
      <c r="P5" s="1168"/>
      <c r="Q5" s="1168"/>
      <c r="R5" s="1165"/>
      <c r="S5" s="1165"/>
    </row>
    <row r="6" spans="1:19" ht="21" customHeight="1">
      <c r="A6" s="1141"/>
      <c r="B6" s="1141"/>
      <c r="C6" s="782" t="s">
        <v>33</v>
      </c>
      <c r="D6" s="782" t="s">
        <v>34</v>
      </c>
      <c r="E6" s="782" t="s">
        <v>33</v>
      </c>
      <c r="F6" s="782" t="s">
        <v>34</v>
      </c>
      <c r="G6" s="782" t="s">
        <v>33</v>
      </c>
      <c r="H6" s="782" t="s">
        <v>34</v>
      </c>
      <c r="I6" s="782" t="s">
        <v>33</v>
      </c>
      <c r="J6" s="782" t="s">
        <v>34</v>
      </c>
      <c r="K6" s="782" t="s">
        <v>33</v>
      </c>
      <c r="L6" s="782" t="s">
        <v>34</v>
      </c>
      <c r="M6" s="782" t="s">
        <v>33</v>
      </c>
      <c r="N6" s="782" t="s">
        <v>34</v>
      </c>
      <c r="O6" s="782" t="s">
        <v>33</v>
      </c>
      <c r="P6" s="782" t="s">
        <v>34</v>
      </c>
      <c r="Q6" s="782" t="s">
        <v>35</v>
      </c>
      <c r="R6" s="1165"/>
      <c r="S6" s="1165"/>
    </row>
    <row r="7" spans="1:19" ht="23.25" customHeight="1" thickBot="1">
      <c r="A7" s="1141"/>
      <c r="B7" s="1141"/>
      <c r="C7" s="784" t="s">
        <v>173</v>
      </c>
      <c r="D7" s="784" t="s">
        <v>172</v>
      </c>
      <c r="E7" s="784" t="s">
        <v>173</v>
      </c>
      <c r="F7" s="784" t="s">
        <v>172</v>
      </c>
      <c r="G7" s="784" t="s">
        <v>173</v>
      </c>
      <c r="H7" s="784" t="s">
        <v>172</v>
      </c>
      <c r="I7" s="784" t="s">
        <v>173</v>
      </c>
      <c r="J7" s="784" t="s">
        <v>172</v>
      </c>
      <c r="K7" s="784" t="s">
        <v>173</v>
      </c>
      <c r="L7" s="784" t="s">
        <v>172</v>
      </c>
      <c r="M7" s="784" t="s">
        <v>173</v>
      </c>
      <c r="N7" s="784" t="s">
        <v>172</v>
      </c>
      <c r="O7" s="784" t="s">
        <v>173</v>
      </c>
      <c r="P7" s="784" t="s">
        <v>172</v>
      </c>
      <c r="Q7" s="784" t="s">
        <v>169</v>
      </c>
      <c r="R7" s="1165"/>
      <c r="S7" s="1165"/>
    </row>
    <row r="8" spans="1:19" ht="19.5" customHeight="1">
      <c r="A8" s="1204" t="s">
        <v>52</v>
      </c>
      <c r="B8" s="1204"/>
      <c r="C8" s="329">
        <v>6</v>
      </c>
      <c r="D8" s="329">
        <v>6</v>
      </c>
      <c r="E8" s="329">
        <v>6</v>
      </c>
      <c r="F8" s="329">
        <v>2</v>
      </c>
      <c r="G8" s="329">
        <v>3</v>
      </c>
      <c r="H8" s="329">
        <v>1</v>
      </c>
      <c r="I8" s="329">
        <v>7</v>
      </c>
      <c r="J8" s="329">
        <v>3</v>
      </c>
      <c r="K8" s="329">
        <v>16</v>
      </c>
      <c r="L8" s="329">
        <v>6</v>
      </c>
      <c r="M8" s="329">
        <v>12</v>
      </c>
      <c r="N8" s="329">
        <v>2</v>
      </c>
      <c r="O8" s="329">
        <f>SUM(C8,E8,G8,I8,K8,M8)</f>
        <v>50</v>
      </c>
      <c r="P8" s="329">
        <f>SUM(D8,F8,H8,J8,L8,N8)</f>
        <v>20</v>
      </c>
      <c r="Q8" s="329">
        <f>SUM(O8:P8)</f>
        <v>70</v>
      </c>
      <c r="R8" s="1158" t="s">
        <v>583</v>
      </c>
      <c r="S8" s="1158"/>
    </row>
    <row r="9" spans="1:19" ht="19.5" customHeight="1">
      <c r="A9" s="1170" t="s">
        <v>53</v>
      </c>
      <c r="B9" s="1170"/>
      <c r="C9" s="780">
        <v>14</v>
      </c>
      <c r="D9" s="780">
        <v>4</v>
      </c>
      <c r="E9" s="780">
        <v>2</v>
      </c>
      <c r="F9" s="780">
        <v>6</v>
      </c>
      <c r="G9" s="780">
        <v>3</v>
      </c>
      <c r="H9" s="780">
        <v>2</v>
      </c>
      <c r="I9" s="780">
        <v>0</v>
      </c>
      <c r="J9" s="780">
        <v>0</v>
      </c>
      <c r="K9" s="780">
        <v>4</v>
      </c>
      <c r="L9" s="780">
        <v>1</v>
      </c>
      <c r="M9" s="780">
        <v>6</v>
      </c>
      <c r="N9" s="780">
        <v>1</v>
      </c>
      <c r="O9" s="780">
        <f t="shared" ref="O9:O27" si="0">SUM(C9,E9,G9,I9,K9,M9)</f>
        <v>29</v>
      </c>
      <c r="P9" s="780">
        <f t="shared" ref="P9:P27" si="1">SUM(D9,F9,H9,J9,L9,N9)</f>
        <v>14</v>
      </c>
      <c r="Q9" s="780">
        <f t="shared" ref="Q9:Q27" si="2">SUM(O9:P9)</f>
        <v>43</v>
      </c>
      <c r="R9" s="1159" t="s">
        <v>284</v>
      </c>
      <c r="S9" s="1159"/>
    </row>
    <row r="10" spans="1:19" ht="19.5" customHeight="1">
      <c r="A10" s="1170" t="s">
        <v>54</v>
      </c>
      <c r="B10" s="1170"/>
      <c r="C10" s="780">
        <v>2</v>
      </c>
      <c r="D10" s="780">
        <v>1</v>
      </c>
      <c r="E10" s="780">
        <v>2</v>
      </c>
      <c r="F10" s="780">
        <v>1</v>
      </c>
      <c r="G10" s="780">
        <v>0</v>
      </c>
      <c r="H10" s="780">
        <v>1</v>
      </c>
      <c r="I10" s="780">
        <v>0</v>
      </c>
      <c r="J10" s="780">
        <v>1</v>
      </c>
      <c r="K10" s="780">
        <v>7</v>
      </c>
      <c r="L10" s="780">
        <v>3</v>
      </c>
      <c r="M10" s="780">
        <v>32</v>
      </c>
      <c r="N10" s="780">
        <v>28</v>
      </c>
      <c r="O10" s="780">
        <f t="shared" si="0"/>
        <v>43</v>
      </c>
      <c r="P10" s="780">
        <f t="shared" si="1"/>
        <v>35</v>
      </c>
      <c r="Q10" s="780">
        <f t="shared" si="2"/>
        <v>78</v>
      </c>
      <c r="R10" s="1178" t="s">
        <v>175</v>
      </c>
      <c r="S10" s="1178"/>
    </row>
    <row r="11" spans="1:19" ht="19.5" customHeight="1">
      <c r="A11" s="1170" t="s">
        <v>55</v>
      </c>
      <c r="B11" s="1170"/>
      <c r="C11" s="780">
        <v>14</v>
      </c>
      <c r="D11" s="780">
        <v>11</v>
      </c>
      <c r="E11" s="780">
        <v>15</v>
      </c>
      <c r="F11" s="780">
        <v>15</v>
      </c>
      <c r="G11" s="780">
        <v>13</v>
      </c>
      <c r="H11" s="780">
        <v>20</v>
      </c>
      <c r="I11" s="780">
        <v>7</v>
      </c>
      <c r="J11" s="780">
        <v>46</v>
      </c>
      <c r="K11" s="780">
        <v>21</v>
      </c>
      <c r="L11" s="780">
        <v>47</v>
      </c>
      <c r="M11" s="780">
        <v>22</v>
      </c>
      <c r="N11" s="780">
        <v>142</v>
      </c>
      <c r="O11" s="780">
        <f t="shared" si="0"/>
        <v>92</v>
      </c>
      <c r="P11" s="780">
        <f t="shared" si="1"/>
        <v>281</v>
      </c>
      <c r="Q11" s="780">
        <f t="shared" si="2"/>
        <v>373</v>
      </c>
      <c r="R11" s="1178" t="s">
        <v>676</v>
      </c>
      <c r="S11" s="1178"/>
    </row>
    <row r="12" spans="1:19" ht="19.5" customHeight="1">
      <c r="A12" s="1485" t="s">
        <v>295</v>
      </c>
      <c r="B12" s="442" t="s">
        <v>270</v>
      </c>
      <c r="C12" s="780">
        <v>22</v>
      </c>
      <c r="D12" s="780">
        <v>10</v>
      </c>
      <c r="E12" s="780">
        <v>20</v>
      </c>
      <c r="F12" s="780">
        <v>8</v>
      </c>
      <c r="G12" s="780">
        <v>10</v>
      </c>
      <c r="H12" s="780">
        <v>4</v>
      </c>
      <c r="I12" s="780">
        <v>10</v>
      </c>
      <c r="J12" s="780">
        <v>5</v>
      </c>
      <c r="K12" s="780">
        <v>38</v>
      </c>
      <c r="L12" s="780">
        <v>7</v>
      </c>
      <c r="M12" s="780">
        <v>61</v>
      </c>
      <c r="N12" s="780">
        <v>12</v>
      </c>
      <c r="O12" s="780">
        <f t="shared" si="0"/>
        <v>161</v>
      </c>
      <c r="P12" s="780">
        <f t="shared" si="1"/>
        <v>46</v>
      </c>
      <c r="Q12" s="780">
        <f t="shared" si="2"/>
        <v>207</v>
      </c>
      <c r="R12" s="456" t="s">
        <v>288</v>
      </c>
      <c r="S12" s="1220" t="s">
        <v>167</v>
      </c>
    </row>
    <row r="13" spans="1:19" ht="19.5" customHeight="1">
      <c r="A13" s="1485"/>
      <c r="B13" s="442" t="s">
        <v>271</v>
      </c>
      <c r="C13" s="780">
        <v>35</v>
      </c>
      <c r="D13" s="780">
        <v>12</v>
      </c>
      <c r="E13" s="780">
        <v>17</v>
      </c>
      <c r="F13" s="780">
        <v>7</v>
      </c>
      <c r="G13" s="780">
        <v>11</v>
      </c>
      <c r="H13" s="780">
        <v>5</v>
      </c>
      <c r="I13" s="780">
        <v>18</v>
      </c>
      <c r="J13" s="780">
        <v>5</v>
      </c>
      <c r="K13" s="780">
        <v>45</v>
      </c>
      <c r="L13" s="780">
        <v>17</v>
      </c>
      <c r="M13" s="780">
        <v>203</v>
      </c>
      <c r="N13" s="780">
        <v>35</v>
      </c>
      <c r="O13" s="780">
        <f t="shared" si="0"/>
        <v>329</v>
      </c>
      <c r="P13" s="780">
        <f t="shared" si="1"/>
        <v>81</v>
      </c>
      <c r="Q13" s="780">
        <f t="shared" si="2"/>
        <v>410</v>
      </c>
      <c r="R13" s="456" t="s">
        <v>289</v>
      </c>
      <c r="S13" s="1220"/>
    </row>
    <row r="14" spans="1:19" ht="19.5" customHeight="1">
      <c r="A14" s="1485"/>
      <c r="B14" s="442" t="s">
        <v>272</v>
      </c>
      <c r="C14" s="780">
        <v>8</v>
      </c>
      <c r="D14" s="780">
        <v>3</v>
      </c>
      <c r="E14" s="780">
        <v>3</v>
      </c>
      <c r="F14" s="780">
        <v>1</v>
      </c>
      <c r="G14" s="780">
        <v>4</v>
      </c>
      <c r="H14" s="780">
        <v>1</v>
      </c>
      <c r="I14" s="780">
        <v>2</v>
      </c>
      <c r="J14" s="780">
        <v>1</v>
      </c>
      <c r="K14" s="780">
        <v>6</v>
      </c>
      <c r="L14" s="780">
        <v>0</v>
      </c>
      <c r="M14" s="780">
        <v>31</v>
      </c>
      <c r="N14" s="780">
        <v>6</v>
      </c>
      <c r="O14" s="780">
        <f t="shared" si="0"/>
        <v>54</v>
      </c>
      <c r="P14" s="780">
        <f t="shared" si="1"/>
        <v>12</v>
      </c>
      <c r="Q14" s="780">
        <f t="shared" si="2"/>
        <v>66</v>
      </c>
      <c r="R14" s="456" t="s">
        <v>290</v>
      </c>
      <c r="S14" s="1220"/>
    </row>
    <row r="15" spans="1:19" ht="19.5" customHeight="1">
      <c r="A15" s="1485"/>
      <c r="B15" s="442" t="s">
        <v>267</v>
      </c>
      <c r="C15" s="780">
        <v>14</v>
      </c>
      <c r="D15" s="780">
        <v>22</v>
      </c>
      <c r="E15" s="780">
        <v>16</v>
      </c>
      <c r="F15" s="780">
        <v>9</v>
      </c>
      <c r="G15" s="780">
        <v>10</v>
      </c>
      <c r="H15" s="780">
        <v>2</v>
      </c>
      <c r="I15" s="780">
        <v>2</v>
      </c>
      <c r="J15" s="780">
        <v>5</v>
      </c>
      <c r="K15" s="780">
        <v>8</v>
      </c>
      <c r="L15" s="780">
        <v>7</v>
      </c>
      <c r="M15" s="780">
        <v>15</v>
      </c>
      <c r="N15" s="780">
        <v>1</v>
      </c>
      <c r="O15" s="780">
        <f t="shared" si="0"/>
        <v>65</v>
      </c>
      <c r="P15" s="780">
        <f t="shared" si="1"/>
        <v>46</v>
      </c>
      <c r="Q15" s="780">
        <f t="shared" si="2"/>
        <v>111</v>
      </c>
      <c r="R15" s="456" t="s">
        <v>291</v>
      </c>
      <c r="S15" s="1220"/>
    </row>
    <row r="16" spans="1:19" ht="19.5" customHeight="1">
      <c r="A16" s="1485"/>
      <c r="B16" s="442" t="s">
        <v>268</v>
      </c>
      <c r="C16" s="780">
        <v>36</v>
      </c>
      <c r="D16" s="780">
        <v>11</v>
      </c>
      <c r="E16" s="780">
        <v>10</v>
      </c>
      <c r="F16" s="780">
        <v>8</v>
      </c>
      <c r="G16" s="780">
        <v>13</v>
      </c>
      <c r="H16" s="780">
        <v>10</v>
      </c>
      <c r="I16" s="780">
        <v>12</v>
      </c>
      <c r="J16" s="780">
        <v>8</v>
      </c>
      <c r="K16" s="780">
        <v>29</v>
      </c>
      <c r="L16" s="780">
        <v>14</v>
      </c>
      <c r="M16" s="780">
        <v>195</v>
      </c>
      <c r="N16" s="780">
        <v>62</v>
      </c>
      <c r="O16" s="780">
        <f t="shared" si="0"/>
        <v>295</v>
      </c>
      <c r="P16" s="780">
        <f t="shared" si="1"/>
        <v>113</v>
      </c>
      <c r="Q16" s="780">
        <f t="shared" si="2"/>
        <v>408</v>
      </c>
      <c r="R16" s="456" t="s">
        <v>292</v>
      </c>
      <c r="S16" s="1220"/>
    </row>
    <row r="17" spans="1:19" ht="19.5" customHeight="1">
      <c r="A17" s="1485"/>
      <c r="B17" s="442" t="s">
        <v>269</v>
      </c>
      <c r="C17" s="780">
        <v>22</v>
      </c>
      <c r="D17" s="780">
        <v>3</v>
      </c>
      <c r="E17" s="780">
        <v>0</v>
      </c>
      <c r="F17" s="780">
        <v>4</v>
      </c>
      <c r="G17" s="780">
        <v>0</v>
      </c>
      <c r="H17" s="780">
        <v>3</v>
      </c>
      <c r="I17" s="780">
        <v>10</v>
      </c>
      <c r="J17" s="780">
        <v>5</v>
      </c>
      <c r="K17" s="780">
        <v>23</v>
      </c>
      <c r="L17" s="780">
        <v>6</v>
      </c>
      <c r="M17" s="780">
        <v>40</v>
      </c>
      <c r="N17" s="780">
        <v>10</v>
      </c>
      <c r="O17" s="780">
        <f t="shared" si="0"/>
        <v>95</v>
      </c>
      <c r="P17" s="780">
        <f t="shared" si="1"/>
        <v>31</v>
      </c>
      <c r="Q17" s="780">
        <f t="shared" si="2"/>
        <v>126</v>
      </c>
      <c r="R17" s="456" t="s">
        <v>293</v>
      </c>
      <c r="S17" s="1220"/>
    </row>
    <row r="18" spans="1:19" ht="19.5" customHeight="1">
      <c r="A18" s="1484" t="s">
        <v>63</v>
      </c>
      <c r="B18" s="1484"/>
      <c r="C18" s="96">
        <v>0</v>
      </c>
      <c r="D18" s="97">
        <v>0</v>
      </c>
      <c r="E18" s="97">
        <v>0</v>
      </c>
      <c r="F18" s="97">
        <v>0</v>
      </c>
      <c r="G18" s="97">
        <v>0</v>
      </c>
      <c r="H18" s="97">
        <v>0</v>
      </c>
      <c r="I18" s="97">
        <v>0</v>
      </c>
      <c r="J18" s="97">
        <v>0</v>
      </c>
      <c r="K18" s="97">
        <v>0</v>
      </c>
      <c r="L18" s="97">
        <v>0</v>
      </c>
      <c r="M18" s="97">
        <v>0</v>
      </c>
      <c r="N18" s="97">
        <v>0</v>
      </c>
      <c r="O18" s="780">
        <f t="shared" si="0"/>
        <v>0</v>
      </c>
      <c r="P18" s="780">
        <f t="shared" si="1"/>
        <v>0</v>
      </c>
      <c r="Q18" s="780">
        <f t="shared" si="2"/>
        <v>0</v>
      </c>
      <c r="R18" s="1178" t="s">
        <v>281</v>
      </c>
      <c r="S18" s="1178"/>
    </row>
    <row r="19" spans="1:19" ht="19.5" customHeight="1">
      <c r="A19" s="1170" t="s">
        <v>64</v>
      </c>
      <c r="B19" s="1170"/>
      <c r="C19" s="780">
        <v>4</v>
      </c>
      <c r="D19" s="780">
        <v>0</v>
      </c>
      <c r="E19" s="780">
        <v>8</v>
      </c>
      <c r="F19" s="780">
        <v>9</v>
      </c>
      <c r="G19" s="780">
        <v>16</v>
      </c>
      <c r="H19" s="780">
        <v>4</v>
      </c>
      <c r="I19" s="780">
        <v>10</v>
      </c>
      <c r="J19" s="780">
        <v>8</v>
      </c>
      <c r="K19" s="780">
        <v>12</v>
      </c>
      <c r="L19" s="780">
        <v>10</v>
      </c>
      <c r="M19" s="780">
        <v>15</v>
      </c>
      <c r="N19" s="780">
        <v>3</v>
      </c>
      <c r="O19" s="780">
        <f t="shared" si="0"/>
        <v>65</v>
      </c>
      <c r="P19" s="780">
        <f t="shared" si="1"/>
        <v>34</v>
      </c>
      <c r="Q19" s="780">
        <f t="shared" si="2"/>
        <v>99</v>
      </c>
      <c r="R19" s="1178" t="s">
        <v>177</v>
      </c>
      <c r="S19" s="1178"/>
    </row>
    <row r="20" spans="1:19" ht="19.5" customHeight="1">
      <c r="A20" s="1170" t="s">
        <v>65</v>
      </c>
      <c r="B20" s="1170"/>
      <c r="C20" s="780">
        <v>55</v>
      </c>
      <c r="D20" s="780">
        <v>26</v>
      </c>
      <c r="E20" s="780">
        <v>36</v>
      </c>
      <c r="F20" s="780">
        <v>11</v>
      </c>
      <c r="G20" s="780">
        <v>33</v>
      </c>
      <c r="H20" s="780">
        <v>16</v>
      </c>
      <c r="I20" s="780">
        <v>39</v>
      </c>
      <c r="J20" s="780">
        <v>21</v>
      </c>
      <c r="K20" s="780">
        <v>115</v>
      </c>
      <c r="L20" s="780">
        <v>52</v>
      </c>
      <c r="M20" s="780">
        <v>137</v>
      </c>
      <c r="N20" s="780">
        <v>48</v>
      </c>
      <c r="O20" s="780">
        <f t="shared" si="0"/>
        <v>415</v>
      </c>
      <c r="P20" s="780">
        <f t="shared" si="1"/>
        <v>174</v>
      </c>
      <c r="Q20" s="780">
        <f t="shared" si="2"/>
        <v>589</v>
      </c>
      <c r="R20" s="1178" t="s">
        <v>178</v>
      </c>
      <c r="S20" s="1178"/>
    </row>
    <row r="21" spans="1:19" ht="19.5" customHeight="1">
      <c r="A21" s="1170" t="s">
        <v>66</v>
      </c>
      <c r="B21" s="1170"/>
      <c r="C21" s="780">
        <v>104</v>
      </c>
      <c r="D21" s="780">
        <v>49</v>
      </c>
      <c r="E21" s="780">
        <v>59</v>
      </c>
      <c r="F21" s="780">
        <v>26</v>
      </c>
      <c r="G21" s="780">
        <v>40</v>
      </c>
      <c r="H21" s="780">
        <v>12</v>
      </c>
      <c r="I21" s="780">
        <v>38</v>
      </c>
      <c r="J21" s="780">
        <v>16</v>
      </c>
      <c r="K21" s="780">
        <v>125</v>
      </c>
      <c r="L21" s="780">
        <v>35</v>
      </c>
      <c r="M21" s="780">
        <v>467</v>
      </c>
      <c r="N21" s="780">
        <v>66</v>
      </c>
      <c r="O21" s="780">
        <f t="shared" si="0"/>
        <v>833</v>
      </c>
      <c r="P21" s="780">
        <f t="shared" si="1"/>
        <v>204</v>
      </c>
      <c r="Q21" s="780">
        <f t="shared" si="2"/>
        <v>1037</v>
      </c>
      <c r="R21" s="1178" t="s">
        <v>285</v>
      </c>
      <c r="S21" s="1178"/>
    </row>
    <row r="22" spans="1:19" ht="19.5" customHeight="1">
      <c r="A22" s="1170" t="s">
        <v>133</v>
      </c>
      <c r="B22" s="1170"/>
      <c r="C22" s="780">
        <v>37</v>
      </c>
      <c r="D22" s="780">
        <v>4</v>
      </c>
      <c r="E22" s="780">
        <v>70</v>
      </c>
      <c r="F22" s="780">
        <v>20</v>
      </c>
      <c r="G22" s="780">
        <v>17</v>
      </c>
      <c r="H22" s="780">
        <v>5</v>
      </c>
      <c r="I22" s="780">
        <v>21</v>
      </c>
      <c r="J22" s="780">
        <v>2</v>
      </c>
      <c r="K22" s="780">
        <v>51</v>
      </c>
      <c r="L22" s="780">
        <v>25</v>
      </c>
      <c r="M22" s="780">
        <v>32</v>
      </c>
      <c r="N22" s="780">
        <v>9</v>
      </c>
      <c r="O22" s="780">
        <f t="shared" si="0"/>
        <v>228</v>
      </c>
      <c r="P22" s="780">
        <f t="shared" si="1"/>
        <v>65</v>
      </c>
      <c r="Q22" s="780">
        <f t="shared" si="2"/>
        <v>293</v>
      </c>
      <c r="R22" s="1178" t="s">
        <v>853</v>
      </c>
      <c r="S22" s="1178"/>
    </row>
    <row r="23" spans="1:19" ht="19.5" customHeight="1">
      <c r="A23" s="1170" t="s">
        <v>68</v>
      </c>
      <c r="B23" s="1170"/>
      <c r="C23" s="780">
        <v>107</v>
      </c>
      <c r="D23" s="780">
        <v>7</v>
      </c>
      <c r="E23" s="780">
        <v>20</v>
      </c>
      <c r="F23" s="780">
        <v>21</v>
      </c>
      <c r="G23" s="780">
        <v>17</v>
      </c>
      <c r="H23" s="780">
        <v>8</v>
      </c>
      <c r="I23" s="780">
        <v>27</v>
      </c>
      <c r="J23" s="780">
        <v>8</v>
      </c>
      <c r="K23" s="780">
        <v>33</v>
      </c>
      <c r="L23" s="780">
        <v>11</v>
      </c>
      <c r="M23" s="780">
        <v>154</v>
      </c>
      <c r="N23" s="780">
        <v>28</v>
      </c>
      <c r="O23" s="780">
        <f t="shared" si="0"/>
        <v>358</v>
      </c>
      <c r="P23" s="780">
        <f t="shared" si="1"/>
        <v>83</v>
      </c>
      <c r="Q23" s="780">
        <f t="shared" si="2"/>
        <v>441</v>
      </c>
      <c r="R23" s="1178" t="s">
        <v>287</v>
      </c>
      <c r="S23" s="1178"/>
    </row>
    <row r="24" spans="1:19" ht="19.5" customHeight="1">
      <c r="A24" s="1170" t="s">
        <v>69</v>
      </c>
      <c r="B24" s="1170"/>
      <c r="C24" s="780">
        <v>4</v>
      </c>
      <c r="D24" s="780">
        <v>3</v>
      </c>
      <c r="E24" s="780">
        <v>4</v>
      </c>
      <c r="F24" s="780">
        <v>0</v>
      </c>
      <c r="G24" s="780">
        <v>4</v>
      </c>
      <c r="H24" s="780">
        <v>0</v>
      </c>
      <c r="I24" s="780">
        <v>4</v>
      </c>
      <c r="J24" s="780">
        <v>0</v>
      </c>
      <c r="K24" s="780">
        <v>12</v>
      </c>
      <c r="L24" s="780">
        <v>2</v>
      </c>
      <c r="M24" s="780">
        <v>11</v>
      </c>
      <c r="N24" s="780">
        <v>3</v>
      </c>
      <c r="O24" s="780">
        <f t="shared" si="0"/>
        <v>39</v>
      </c>
      <c r="P24" s="780">
        <f t="shared" si="1"/>
        <v>8</v>
      </c>
      <c r="Q24" s="780">
        <f t="shared" si="2"/>
        <v>47</v>
      </c>
      <c r="R24" s="1178" t="s">
        <v>182</v>
      </c>
      <c r="S24" s="1178"/>
    </row>
    <row r="25" spans="1:19" ht="19.5" customHeight="1">
      <c r="A25" s="1170" t="s">
        <v>70</v>
      </c>
      <c r="B25" s="1170"/>
      <c r="C25" s="780">
        <v>3</v>
      </c>
      <c r="D25" s="780">
        <v>2</v>
      </c>
      <c r="E25" s="780">
        <v>0</v>
      </c>
      <c r="F25" s="780">
        <v>0</v>
      </c>
      <c r="G25" s="780">
        <v>0</v>
      </c>
      <c r="H25" s="780">
        <v>0</v>
      </c>
      <c r="I25" s="780">
        <v>0</v>
      </c>
      <c r="J25" s="780">
        <v>0</v>
      </c>
      <c r="K25" s="780">
        <v>5</v>
      </c>
      <c r="L25" s="780">
        <v>0</v>
      </c>
      <c r="M25" s="780">
        <v>3</v>
      </c>
      <c r="N25" s="780">
        <v>0</v>
      </c>
      <c r="O25" s="780">
        <f t="shared" si="0"/>
        <v>11</v>
      </c>
      <c r="P25" s="780">
        <f t="shared" si="1"/>
        <v>2</v>
      </c>
      <c r="Q25" s="780">
        <f t="shared" si="2"/>
        <v>13</v>
      </c>
      <c r="R25" s="1178" t="s">
        <v>183</v>
      </c>
      <c r="S25" s="1178"/>
    </row>
    <row r="26" spans="1:19" ht="19.5" customHeight="1">
      <c r="A26" s="1170" t="s">
        <v>71</v>
      </c>
      <c r="B26" s="1170"/>
      <c r="C26" s="780">
        <v>5</v>
      </c>
      <c r="D26" s="780">
        <v>0</v>
      </c>
      <c r="E26" s="780">
        <v>0</v>
      </c>
      <c r="F26" s="780">
        <v>0</v>
      </c>
      <c r="G26" s="780">
        <v>0</v>
      </c>
      <c r="H26" s="780">
        <v>0</v>
      </c>
      <c r="I26" s="780">
        <v>0</v>
      </c>
      <c r="J26" s="780">
        <v>0</v>
      </c>
      <c r="K26" s="780">
        <v>6</v>
      </c>
      <c r="L26" s="780">
        <v>2</v>
      </c>
      <c r="M26" s="780">
        <v>1</v>
      </c>
      <c r="N26" s="780">
        <v>0</v>
      </c>
      <c r="O26" s="780">
        <f t="shared" si="0"/>
        <v>12</v>
      </c>
      <c r="P26" s="780">
        <f t="shared" si="1"/>
        <v>2</v>
      </c>
      <c r="Q26" s="780">
        <f t="shared" si="2"/>
        <v>14</v>
      </c>
      <c r="R26" s="1178" t="s">
        <v>671</v>
      </c>
      <c r="S26" s="1178"/>
    </row>
    <row r="27" spans="1:19" ht="19.5" customHeight="1" thickBot="1">
      <c r="A27" s="1301" t="s">
        <v>72</v>
      </c>
      <c r="B27" s="1301"/>
      <c r="C27" s="783">
        <v>92</v>
      </c>
      <c r="D27" s="783">
        <v>26</v>
      </c>
      <c r="E27" s="783">
        <v>37</v>
      </c>
      <c r="F27" s="783">
        <v>14</v>
      </c>
      <c r="G27" s="783">
        <v>32</v>
      </c>
      <c r="H27" s="783">
        <v>14</v>
      </c>
      <c r="I27" s="783">
        <v>49</v>
      </c>
      <c r="J27" s="783">
        <v>11</v>
      </c>
      <c r="K27" s="783">
        <v>153</v>
      </c>
      <c r="L27" s="783">
        <v>35</v>
      </c>
      <c r="M27" s="783">
        <v>167</v>
      </c>
      <c r="N27" s="783">
        <v>22</v>
      </c>
      <c r="O27" s="783">
        <f t="shared" si="0"/>
        <v>530</v>
      </c>
      <c r="P27" s="783">
        <f t="shared" si="1"/>
        <v>122</v>
      </c>
      <c r="Q27" s="783">
        <f t="shared" si="2"/>
        <v>652</v>
      </c>
      <c r="R27" s="1258" t="s">
        <v>282</v>
      </c>
      <c r="S27" s="1258"/>
    </row>
    <row r="28" spans="1:19" ht="19.5" customHeight="1" thickBot="1">
      <c r="A28" s="1108" t="s">
        <v>32</v>
      </c>
      <c r="B28" s="1108"/>
      <c r="C28" s="842">
        <f>SUM(C8:C27)</f>
        <v>584</v>
      </c>
      <c r="D28" s="842">
        <f t="shared" ref="D28:Q28" si="3">SUM(D8:D27)</f>
        <v>200</v>
      </c>
      <c r="E28" s="842">
        <f t="shared" si="3"/>
        <v>325</v>
      </c>
      <c r="F28" s="842">
        <f t="shared" si="3"/>
        <v>162</v>
      </c>
      <c r="G28" s="842">
        <f t="shared" si="3"/>
        <v>226</v>
      </c>
      <c r="H28" s="842">
        <f t="shared" si="3"/>
        <v>108</v>
      </c>
      <c r="I28" s="842">
        <f t="shared" si="3"/>
        <v>256</v>
      </c>
      <c r="J28" s="842">
        <f t="shared" si="3"/>
        <v>145</v>
      </c>
      <c r="K28" s="842">
        <f t="shared" si="3"/>
        <v>709</v>
      </c>
      <c r="L28" s="842">
        <f t="shared" si="3"/>
        <v>280</v>
      </c>
      <c r="M28" s="842">
        <f t="shared" si="3"/>
        <v>1604</v>
      </c>
      <c r="N28" s="842">
        <f t="shared" si="3"/>
        <v>478</v>
      </c>
      <c r="O28" s="842">
        <f t="shared" si="3"/>
        <v>3704</v>
      </c>
      <c r="P28" s="842">
        <f t="shared" si="3"/>
        <v>1373</v>
      </c>
      <c r="Q28" s="842">
        <f t="shared" si="3"/>
        <v>5077</v>
      </c>
      <c r="R28" s="1260" t="s">
        <v>169</v>
      </c>
      <c r="S28" s="1260"/>
    </row>
    <row r="29" spans="1:19" ht="15.75" thickTop="1">
      <c r="C29" s="300"/>
      <c r="D29" s="300"/>
      <c r="E29" s="300"/>
      <c r="F29" s="300"/>
      <c r="G29" s="300"/>
      <c r="H29" s="300"/>
      <c r="I29" s="300"/>
      <c r="J29" s="300"/>
      <c r="K29" s="300"/>
      <c r="L29" s="300"/>
      <c r="M29" s="300"/>
      <c r="N29" s="300"/>
      <c r="O29" s="300"/>
      <c r="P29" s="300"/>
      <c r="Q29" s="300"/>
      <c r="R29" s="322"/>
      <c r="S29" s="322"/>
    </row>
    <row r="30" spans="1:19">
      <c r="R30" s="322"/>
      <c r="S30" s="322"/>
    </row>
    <row r="32" spans="1:19" ht="15.75" customHeight="1"/>
    <row r="60" ht="15.75" customHeight="1"/>
    <row r="88" ht="15.75" customHeight="1"/>
    <row r="117" spans="3:15">
      <c r="C117" s="140"/>
      <c r="D117" s="140"/>
      <c r="E117" s="140"/>
      <c r="F117" s="140"/>
      <c r="G117" s="140"/>
      <c r="H117" s="140"/>
      <c r="I117" s="140"/>
      <c r="J117" s="140"/>
      <c r="K117" s="140"/>
      <c r="L117" s="140"/>
      <c r="M117" s="140"/>
      <c r="N117" s="140"/>
      <c r="O117" s="140"/>
    </row>
    <row r="118" spans="3:15">
      <c r="C118" s="140"/>
      <c r="D118" s="140"/>
      <c r="E118" s="140"/>
      <c r="F118" s="140"/>
      <c r="G118" s="140"/>
      <c r="H118" s="140"/>
      <c r="I118" s="140"/>
      <c r="J118" s="140"/>
      <c r="K118" s="140"/>
      <c r="L118" s="140"/>
      <c r="M118" s="140"/>
      <c r="N118" s="140"/>
      <c r="O118" s="140"/>
    </row>
    <row r="119" spans="3:15">
      <c r="C119" s="140"/>
      <c r="D119" s="140"/>
      <c r="E119" s="140"/>
      <c r="F119" s="140"/>
      <c r="G119" s="140"/>
      <c r="H119" s="140"/>
      <c r="I119" s="140"/>
      <c r="J119" s="140"/>
      <c r="K119" s="140"/>
      <c r="L119" s="140"/>
      <c r="M119" s="140"/>
      <c r="N119" s="140"/>
      <c r="O119" s="140"/>
    </row>
    <row r="120" spans="3:15">
      <c r="C120" s="140"/>
      <c r="D120" s="140"/>
      <c r="E120" s="140"/>
      <c r="F120" s="140"/>
      <c r="G120" s="140"/>
      <c r="H120" s="140"/>
      <c r="I120" s="140"/>
      <c r="J120" s="140"/>
      <c r="K120" s="140"/>
      <c r="L120" s="140"/>
      <c r="M120" s="140"/>
      <c r="N120" s="140"/>
      <c r="O120" s="140"/>
    </row>
  </sheetData>
  <mergeCells count="52">
    <mergeCell ref="A25:B25"/>
    <mergeCell ref="R25:S25"/>
    <mergeCell ref="A24:B24"/>
    <mergeCell ref="R24:S24"/>
    <mergeCell ref="A23:B23"/>
    <mergeCell ref="R23:S23"/>
    <mergeCell ref="A28:B28"/>
    <mergeCell ref="R28:S28"/>
    <mergeCell ref="A27:B27"/>
    <mergeCell ref="R27:S27"/>
    <mergeCell ref="A26:B26"/>
    <mergeCell ref="R26:S26"/>
    <mergeCell ref="A11:B11"/>
    <mergeCell ref="R11:S11"/>
    <mergeCell ref="A20:B20"/>
    <mergeCell ref="R20:S20"/>
    <mergeCell ref="A19:B19"/>
    <mergeCell ref="R19:S19"/>
    <mergeCell ref="R18:S18"/>
    <mergeCell ref="A18:B18"/>
    <mergeCell ref="E5:F5"/>
    <mergeCell ref="G5:H5"/>
    <mergeCell ref="A22:B22"/>
    <mergeCell ref="R22:S22"/>
    <mergeCell ref="A21:B21"/>
    <mergeCell ref="R21:S21"/>
    <mergeCell ref="I5:J5"/>
    <mergeCell ref="A10:B10"/>
    <mergeCell ref="R10:S10"/>
    <mergeCell ref="A9:B9"/>
    <mergeCell ref="R9:S9"/>
    <mergeCell ref="K5:L5"/>
    <mergeCell ref="M5:N5"/>
    <mergeCell ref="O5:Q5"/>
    <mergeCell ref="A12:A17"/>
    <mergeCell ref="S12:S17"/>
    <mergeCell ref="A8:B8"/>
    <mergeCell ref="A1:S1"/>
    <mergeCell ref="R8:S8"/>
    <mergeCell ref="A2:R2"/>
    <mergeCell ref="A3:B3"/>
    <mergeCell ref="Q3:S3"/>
    <mergeCell ref="M4:N4"/>
    <mergeCell ref="O4:Q4"/>
    <mergeCell ref="R4:S7"/>
    <mergeCell ref="A4:B7"/>
    <mergeCell ref="C4:D4"/>
    <mergeCell ref="E4:F4"/>
    <mergeCell ref="G4:H4"/>
    <mergeCell ref="I4:J4"/>
    <mergeCell ref="K4:L4"/>
    <mergeCell ref="C5:D5"/>
  </mergeCells>
  <printOptions horizontalCentered="1"/>
  <pageMargins left="1" right="1" top="1" bottom="1" header="1" footer="1"/>
  <pageSetup scale="80" firstPageNumber="92" orientation="landscape" useFirstPageNumber="1"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39997558519241921"/>
  </sheetPr>
  <dimension ref="A1:S120"/>
  <sheetViews>
    <sheetView rightToLeft="1" view="pageBreakPreview" zoomScale="80" zoomScaleSheetLayoutView="80" workbookViewId="0">
      <selection activeCell="O4" sqref="O4:Q4"/>
    </sheetView>
  </sheetViews>
  <sheetFormatPr defaultRowHeight="12.75"/>
  <cols>
    <col min="1" max="1" width="4.28515625" style="133" customWidth="1"/>
    <col min="2" max="2" width="11.85546875" style="133" customWidth="1"/>
    <col min="3" max="3" width="7.28515625" style="133" customWidth="1"/>
    <col min="4" max="4" width="7" style="133" customWidth="1"/>
    <col min="5" max="5" width="6.7109375" style="133" customWidth="1"/>
    <col min="6" max="6" width="9.140625" style="133" customWidth="1"/>
    <col min="7" max="7" width="7.42578125" style="133" customWidth="1"/>
    <col min="8" max="8" width="6.5703125" style="133" customWidth="1"/>
    <col min="9" max="9" width="7.7109375" style="133" customWidth="1"/>
    <col min="10" max="10" width="8.28515625" style="133" customWidth="1"/>
    <col min="11" max="11" width="7" style="133" customWidth="1"/>
    <col min="12" max="12" width="6.85546875" style="133" customWidth="1"/>
    <col min="13" max="13" width="7" style="133" customWidth="1"/>
    <col min="14" max="14" width="6.5703125" style="133" customWidth="1"/>
    <col min="15" max="16" width="6.85546875" style="133" customWidth="1"/>
    <col min="17" max="17" width="8.140625" style="133" customWidth="1"/>
    <col min="18" max="18" width="14.85546875" style="133" customWidth="1"/>
    <col min="19" max="19" width="4" style="133" customWidth="1"/>
    <col min="20" max="16384" width="9.140625" style="133"/>
  </cols>
  <sheetData>
    <row r="1" spans="1:19" ht="25.5" customHeight="1">
      <c r="A1" s="1205" t="s">
        <v>1285</v>
      </c>
      <c r="B1" s="1205"/>
      <c r="C1" s="1205"/>
      <c r="D1" s="1205"/>
      <c r="E1" s="1205"/>
      <c r="F1" s="1205"/>
      <c r="G1" s="1205"/>
      <c r="H1" s="1205"/>
      <c r="I1" s="1205"/>
      <c r="J1" s="1205"/>
      <c r="K1" s="1205"/>
      <c r="L1" s="1205"/>
      <c r="M1" s="1205"/>
      <c r="N1" s="1205"/>
      <c r="O1" s="1205"/>
      <c r="P1" s="1205"/>
      <c r="Q1" s="1205"/>
      <c r="R1" s="1205"/>
      <c r="S1" s="1205"/>
    </row>
    <row r="2" spans="1:19" ht="22.5" customHeight="1">
      <c r="A2" s="1165" t="s">
        <v>806</v>
      </c>
      <c r="B2" s="1165"/>
      <c r="C2" s="1165"/>
      <c r="D2" s="1165"/>
      <c r="E2" s="1165"/>
      <c r="F2" s="1165"/>
      <c r="G2" s="1165"/>
      <c r="H2" s="1165"/>
      <c r="I2" s="1165"/>
      <c r="J2" s="1165"/>
      <c r="K2" s="1165"/>
      <c r="L2" s="1165"/>
      <c r="M2" s="1165"/>
      <c r="N2" s="1165"/>
      <c r="O2" s="1165"/>
      <c r="P2" s="1165"/>
      <c r="Q2" s="1165"/>
      <c r="R2" s="1165"/>
      <c r="S2" s="1165"/>
    </row>
    <row r="3" spans="1:19" s="174" customFormat="1" ht="20.25" customHeight="1" thickBot="1">
      <c r="A3" s="1428" t="s">
        <v>954</v>
      </c>
      <c r="B3" s="1428"/>
      <c r="C3" s="229"/>
      <c r="D3" s="229"/>
      <c r="E3" s="229"/>
      <c r="F3" s="229"/>
      <c r="G3" s="229"/>
      <c r="H3" s="229"/>
      <c r="I3" s="229"/>
      <c r="J3" s="229"/>
      <c r="K3" s="229"/>
      <c r="L3" s="229"/>
      <c r="M3" s="229"/>
      <c r="N3" s="179"/>
      <c r="O3" s="179"/>
      <c r="P3" s="179"/>
      <c r="Q3" s="1429" t="s">
        <v>955</v>
      </c>
      <c r="R3" s="1429"/>
      <c r="S3" s="1429"/>
    </row>
    <row r="4" spans="1:19" ht="27" customHeight="1" thickTop="1">
      <c r="A4" s="1140" t="s">
        <v>40</v>
      </c>
      <c r="B4" s="1140"/>
      <c r="C4" s="1188" t="s">
        <v>93</v>
      </c>
      <c r="D4" s="1188"/>
      <c r="E4" s="1188" t="s">
        <v>98</v>
      </c>
      <c r="F4" s="1188"/>
      <c r="G4" s="1188" t="s">
        <v>95</v>
      </c>
      <c r="H4" s="1188"/>
      <c r="I4" s="1188" t="s">
        <v>96</v>
      </c>
      <c r="J4" s="1188"/>
      <c r="K4" s="1188" t="s">
        <v>97</v>
      </c>
      <c r="L4" s="1188"/>
      <c r="M4" s="1188" t="s">
        <v>31</v>
      </c>
      <c r="N4" s="1188"/>
      <c r="O4" s="1188" t="s">
        <v>32</v>
      </c>
      <c r="P4" s="1188"/>
      <c r="Q4" s="1188"/>
      <c r="R4" s="1164" t="s">
        <v>168</v>
      </c>
      <c r="S4" s="1164"/>
    </row>
    <row r="5" spans="1:19" ht="27.75" customHeight="1">
      <c r="A5" s="1141"/>
      <c r="B5" s="1141"/>
      <c r="C5" s="1165" t="s">
        <v>240</v>
      </c>
      <c r="D5" s="1165"/>
      <c r="E5" s="1165" t="s">
        <v>234</v>
      </c>
      <c r="F5" s="1165"/>
      <c r="G5" s="1165" t="s">
        <v>241</v>
      </c>
      <c r="H5" s="1165"/>
      <c r="I5" s="1165" t="s">
        <v>236</v>
      </c>
      <c r="J5" s="1165"/>
      <c r="K5" s="1165" t="s">
        <v>232</v>
      </c>
      <c r="L5" s="1165"/>
      <c r="M5" s="1165" t="s">
        <v>239</v>
      </c>
      <c r="N5" s="1165"/>
      <c r="O5" s="1168" t="s">
        <v>169</v>
      </c>
      <c r="P5" s="1168"/>
      <c r="Q5" s="1168"/>
      <c r="R5" s="1165"/>
      <c r="S5" s="1165"/>
    </row>
    <row r="6" spans="1:19" ht="22.5" customHeight="1">
      <c r="A6" s="1141"/>
      <c r="B6" s="1141"/>
      <c r="C6" s="782" t="s">
        <v>33</v>
      </c>
      <c r="D6" s="782" t="s">
        <v>34</v>
      </c>
      <c r="E6" s="782" t="s">
        <v>33</v>
      </c>
      <c r="F6" s="782" t="s">
        <v>34</v>
      </c>
      <c r="G6" s="782" t="s">
        <v>33</v>
      </c>
      <c r="H6" s="782" t="s">
        <v>34</v>
      </c>
      <c r="I6" s="782" t="s">
        <v>33</v>
      </c>
      <c r="J6" s="782" t="s">
        <v>34</v>
      </c>
      <c r="K6" s="782" t="s">
        <v>33</v>
      </c>
      <c r="L6" s="782" t="s">
        <v>34</v>
      </c>
      <c r="M6" s="782" t="s">
        <v>33</v>
      </c>
      <c r="N6" s="782" t="s">
        <v>34</v>
      </c>
      <c r="O6" s="782" t="s">
        <v>33</v>
      </c>
      <c r="P6" s="782" t="s">
        <v>34</v>
      </c>
      <c r="Q6" s="782" t="s">
        <v>35</v>
      </c>
      <c r="R6" s="1165"/>
      <c r="S6" s="1165"/>
    </row>
    <row r="7" spans="1:19" ht="19.5" customHeight="1" thickBot="1">
      <c r="A7" s="1142"/>
      <c r="B7" s="1142"/>
      <c r="C7" s="785" t="s">
        <v>173</v>
      </c>
      <c r="D7" s="785" t="s">
        <v>172</v>
      </c>
      <c r="E7" s="785" t="s">
        <v>173</v>
      </c>
      <c r="F7" s="785" t="s">
        <v>172</v>
      </c>
      <c r="G7" s="785" t="s">
        <v>173</v>
      </c>
      <c r="H7" s="785" t="s">
        <v>172</v>
      </c>
      <c r="I7" s="785" t="s">
        <v>173</v>
      </c>
      <c r="J7" s="785" t="s">
        <v>172</v>
      </c>
      <c r="K7" s="785" t="s">
        <v>173</v>
      </c>
      <c r="L7" s="785" t="s">
        <v>172</v>
      </c>
      <c r="M7" s="785" t="s">
        <v>173</v>
      </c>
      <c r="N7" s="785" t="s">
        <v>172</v>
      </c>
      <c r="O7" s="785" t="s">
        <v>173</v>
      </c>
      <c r="P7" s="785" t="s">
        <v>172</v>
      </c>
      <c r="Q7" s="785" t="s">
        <v>169</v>
      </c>
      <c r="R7" s="1166"/>
      <c r="S7" s="1166"/>
    </row>
    <row r="8" spans="1:19" ht="20.25" customHeight="1">
      <c r="A8" s="1204" t="s">
        <v>52</v>
      </c>
      <c r="B8" s="1204"/>
      <c r="C8" s="329">
        <v>6</v>
      </c>
      <c r="D8" s="329">
        <v>4</v>
      </c>
      <c r="E8" s="329">
        <v>6</v>
      </c>
      <c r="F8" s="329">
        <v>1</v>
      </c>
      <c r="G8" s="329">
        <v>2</v>
      </c>
      <c r="H8" s="329">
        <v>1</v>
      </c>
      <c r="I8" s="329">
        <v>7</v>
      </c>
      <c r="J8" s="329">
        <v>3</v>
      </c>
      <c r="K8" s="329">
        <v>15</v>
      </c>
      <c r="L8" s="329">
        <v>6</v>
      </c>
      <c r="M8" s="329">
        <v>12</v>
      </c>
      <c r="N8" s="329">
        <v>1</v>
      </c>
      <c r="O8" s="329">
        <f>SUM(C8,E8,G8,I8,K8,M8)</f>
        <v>48</v>
      </c>
      <c r="P8" s="329">
        <f>SUM(D8,F8,H8,J8,L8,N8)</f>
        <v>16</v>
      </c>
      <c r="Q8" s="329">
        <f>SUM(O8:P8)</f>
        <v>64</v>
      </c>
      <c r="R8" s="1199" t="s">
        <v>583</v>
      </c>
      <c r="S8" s="1199"/>
    </row>
    <row r="9" spans="1:19" ht="20.25" customHeight="1">
      <c r="A9" s="1170" t="s">
        <v>53</v>
      </c>
      <c r="B9" s="1170"/>
      <c r="C9" s="780">
        <v>9</v>
      </c>
      <c r="D9" s="780">
        <v>4</v>
      </c>
      <c r="E9" s="780">
        <v>2</v>
      </c>
      <c r="F9" s="780">
        <v>6</v>
      </c>
      <c r="G9" s="780">
        <v>2</v>
      </c>
      <c r="H9" s="780">
        <v>2</v>
      </c>
      <c r="I9" s="780">
        <v>0</v>
      </c>
      <c r="J9" s="780">
        <v>0</v>
      </c>
      <c r="K9" s="780">
        <v>2</v>
      </c>
      <c r="L9" s="780">
        <v>0</v>
      </c>
      <c r="M9" s="780">
        <v>5</v>
      </c>
      <c r="N9" s="780">
        <v>1</v>
      </c>
      <c r="O9" s="780">
        <f t="shared" ref="O9:O27" si="0">SUM(C9,E9,G9,I9,K9,M9)</f>
        <v>20</v>
      </c>
      <c r="P9" s="780">
        <f t="shared" ref="P9:P27" si="1">SUM(D9,F9,H9,J9,L9,N9)</f>
        <v>13</v>
      </c>
      <c r="Q9" s="780">
        <f t="shared" ref="Q9:Q27" si="2">SUM(O9:P9)</f>
        <v>33</v>
      </c>
      <c r="R9" s="1159" t="s">
        <v>284</v>
      </c>
      <c r="S9" s="1159"/>
    </row>
    <row r="10" spans="1:19" ht="20.25" customHeight="1">
      <c r="A10" s="1170" t="s">
        <v>54</v>
      </c>
      <c r="B10" s="1170"/>
      <c r="C10" s="780">
        <v>0</v>
      </c>
      <c r="D10" s="780">
        <v>0</v>
      </c>
      <c r="E10" s="780">
        <v>1</v>
      </c>
      <c r="F10" s="780">
        <v>1</v>
      </c>
      <c r="G10" s="780">
        <v>0</v>
      </c>
      <c r="H10" s="780">
        <v>1</v>
      </c>
      <c r="I10" s="780">
        <v>0</v>
      </c>
      <c r="J10" s="780">
        <v>1</v>
      </c>
      <c r="K10" s="780">
        <v>6</v>
      </c>
      <c r="L10" s="780">
        <v>2</v>
      </c>
      <c r="M10" s="780">
        <v>27</v>
      </c>
      <c r="N10" s="780">
        <v>23</v>
      </c>
      <c r="O10" s="780">
        <f t="shared" si="0"/>
        <v>34</v>
      </c>
      <c r="P10" s="780">
        <f t="shared" si="1"/>
        <v>28</v>
      </c>
      <c r="Q10" s="780">
        <f t="shared" si="2"/>
        <v>62</v>
      </c>
      <c r="R10" s="1178" t="s">
        <v>175</v>
      </c>
      <c r="S10" s="1178"/>
    </row>
    <row r="11" spans="1:19" ht="20.25" customHeight="1">
      <c r="A11" s="1170" t="s">
        <v>55</v>
      </c>
      <c r="B11" s="1170"/>
      <c r="C11" s="780">
        <v>4</v>
      </c>
      <c r="D11" s="780">
        <v>8</v>
      </c>
      <c r="E11" s="780">
        <v>4</v>
      </c>
      <c r="F11" s="780">
        <v>9</v>
      </c>
      <c r="G11" s="780">
        <v>2</v>
      </c>
      <c r="H11" s="780">
        <v>19</v>
      </c>
      <c r="I11" s="780">
        <v>2</v>
      </c>
      <c r="J11" s="780">
        <v>40</v>
      </c>
      <c r="K11" s="780">
        <v>3</v>
      </c>
      <c r="L11" s="780">
        <v>38</v>
      </c>
      <c r="M11" s="780">
        <v>4</v>
      </c>
      <c r="N11" s="780">
        <v>126</v>
      </c>
      <c r="O11" s="780">
        <f t="shared" si="0"/>
        <v>19</v>
      </c>
      <c r="P11" s="780">
        <f t="shared" si="1"/>
        <v>240</v>
      </c>
      <c r="Q11" s="780">
        <f t="shared" si="2"/>
        <v>259</v>
      </c>
      <c r="R11" s="1178" t="s">
        <v>676</v>
      </c>
      <c r="S11" s="1178"/>
    </row>
    <row r="12" spans="1:19" ht="20.25" customHeight="1">
      <c r="A12" s="1485" t="s">
        <v>295</v>
      </c>
      <c r="B12" s="442" t="s">
        <v>270</v>
      </c>
      <c r="C12" s="780">
        <v>15</v>
      </c>
      <c r="D12" s="780">
        <v>3</v>
      </c>
      <c r="E12" s="780">
        <v>15</v>
      </c>
      <c r="F12" s="780">
        <v>3</v>
      </c>
      <c r="G12" s="780">
        <v>5</v>
      </c>
      <c r="H12" s="780">
        <v>2</v>
      </c>
      <c r="I12" s="780">
        <v>7</v>
      </c>
      <c r="J12" s="780">
        <v>2</v>
      </c>
      <c r="K12" s="780">
        <v>31</v>
      </c>
      <c r="L12" s="780">
        <v>4</v>
      </c>
      <c r="M12" s="780">
        <v>56</v>
      </c>
      <c r="N12" s="780">
        <v>9</v>
      </c>
      <c r="O12" s="780">
        <f t="shared" si="0"/>
        <v>129</v>
      </c>
      <c r="P12" s="780">
        <f t="shared" si="1"/>
        <v>23</v>
      </c>
      <c r="Q12" s="780">
        <f t="shared" si="2"/>
        <v>152</v>
      </c>
      <c r="R12" s="456" t="s">
        <v>288</v>
      </c>
      <c r="S12" s="1220" t="s">
        <v>167</v>
      </c>
    </row>
    <row r="13" spans="1:19" ht="20.25" customHeight="1">
      <c r="A13" s="1485"/>
      <c r="B13" s="442" t="s">
        <v>271</v>
      </c>
      <c r="C13" s="780">
        <v>16</v>
      </c>
      <c r="D13" s="780">
        <v>4</v>
      </c>
      <c r="E13" s="780">
        <v>6</v>
      </c>
      <c r="F13" s="780">
        <v>1</v>
      </c>
      <c r="G13" s="780">
        <v>7</v>
      </c>
      <c r="H13" s="780">
        <v>3</v>
      </c>
      <c r="I13" s="780">
        <v>8</v>
      </c>
      <c r="J13" s="780">
        <v>1</v>
      </c>
      <c r="K13" s="780">
        <v>29</v>
      </c>
      <c r="L13" s="780">
        <v>11</v>
      </c>
      <c r="M13" s="780">
        <v>193</v>
      </c>
      <c r="N13" s="780">
        <v>32</v>
      </c>
      <c r="O13" s="780">
        <f t="shared" si="0"/>
        <v>259</v>
      </c>
      <c r="P13" s="780">
        <f t="shared" si="1"/>
        <v>52</v>
      </c>
      <c r="Q13" s="780">
        <f t="shared" si="2"/>
        <v>311</v>
      </c>
      <c r="R13" s="456" t="s">
        <v>289</v>
      </c>
      <c r="S13" s="1220"/>
    </row>
    <row r="14" spans="1:19" ht="20.25" customHeight="1">
      <c r="A14" s="1485"/>
      <c r="B14" s="442" t="s">
        <v>272</v>
      </c>
      <c r="C14" s="780">
        <v>7</v>
      </c>
      <c r="D14" s="780">
        <v>3</v>
      </c>
      <c r="E14" s="780">
        <v>3</v>
      </c>
      <c r="F14" s="780">
        <v>1</v>
      </c>
      <c r="G14" s="780">
        <v>3</v>
      </c>
      <c r="H14" s="780">
        <v>1</v>
      </c>
      <c r="I14" s="780">
        <v>2</v>
      </c>
      <c r="J14" s="780">
        <v>0</v>
      </c>
      <c r="K14" s="780">
        <v>5</v>
      </c>
      <c r="L14" s="780">
        <v>0</v>
      </c>
      <c r="M14" s="780">
        <v>30</v>
      </c>
      <c r="N14" s="780">
        <v>6</v>
      </c>
      <c r="O14" s="780">
        <f t="shared" si="0"/>
        <v>50</v>
      </c>
      <c r="P14" s="780">
        <f t="shared" si="1"/>
        <v>11</v>
      </c>
      <c r="Q14" s="780">
        <f t="shared" si="2"/>
        <v>61</v>
      </c>
      <c r="R14" s="456" t="s">
        <v>290</v>
      </c>
      <c r="S14" s="1220"/>
    </row>
    <row r="15" spans="1:19" ht="20.25" customHeight="1">
      <c r="A15" s="1485"/>
      <c r="B15" s="442" t="s">
        <v>267</v>
      </c>
      <c r="C15" s="780">
        <v>4</v>
      </c>
      <c r="D15" s="780">
        <v>7</v>
      </c>
      <c r="E15" s="780">
        <v>8</v>
      </c>
      <c r="F15" s="780">
        <v>7</v>
      </c>
      <c r="G15" s="780">
        <v>5</v>
      </c>
      <c r="H15" s="780">
        <v>2</v>
      </c>
      <c r="I15" s="780">
        <v>2</v>
      </c>
      <c r="J15" s="780">
        <v>1</v>
      </c>
      <c r="K15" s="780">
        <v>8</v>
      </c>
      <c r="L15" s="780">
        <v>6</v>
      </c>
      <c r="M15" s="780">
        <v>14</v>
      </c>
      <c r="N15" s="780">
        <v>1</v>
      </c>
      <c r="O15" s="780">
        <f t="shared" si="0"/>
        <v>41</v>
      </c>
      <c r="P15" s="780">
        <f t="shared" si="1"/>
        <v>24</v>
      </c>
      <c r="Q15" s="780">
        <f t="shared" si="2"/>
        <v>65</v>
      </c>
      <c r="R15" s="456" t="s">
        <v>291</v>
      </c>
      <c r="S15" s="1220"/>
    </row>
    <row r="16" spans="1:19" ht="20.25" customHeight="1">
      <c r="A16" s="1485"/>
      <c r="B16" s="442" t="s">
        <v>268</v>
      </c>
      <c r="C16" s="780">
        <v>18</v>
      </c>
      <c r="D16" s="780">
        <v>5</v>
      </c>
      <c r="E16" s="780">
        <v>3</v>
      </c>
      <c r="F16" s="780">
        <v>1</v>
      </c>
      <c r="G16" s="780">
        <v>7</v>
      </c>
      <c r="H16" s="780">
        <v>5</v>
      </c>
      <c r="I16" s="780">
        <v>8</v>
      </c>
      <c r="J16" s="780">
        <v>2</v>
      </c>
      <c r="K16" s="780">
        <v>24</v>
      </c>
      <c r="L16" s="780">
        <v>6</v>
      </c>
      <c r="M16" s="780">
        <v>162</v>
      </c>
      <c r="N16" s="780">
        <v>42</v>
      </c>
      <c r="O16" s="780">
        <f t="shared" si="0"/>
        <v>222</v>
      </c>
      <c r="P16" s="780">
        <f t="shared" si="1"/>
        <v>61</v>
      </c>
      <c r="Q16" s="780">
        <f t="shared" si="2"/>
        <v>283</v>
      </c>
      <c r="R16" s="456" t="s">
        <v>292</v>
      </c>
      <c r="S16" s="1220"/>
    </row>
    <row r="17" spans="1:19" ht="20.25" customHeight="1">
      <c r="A17" s="1485"/>
      <c r="B17" s="442" t="s">
        <v>269</v>
      </c>
      <c r="C17" s="780">
        <v>7</v>
      </c>
      <c r="D17" s="780">
        <v>3</v>
      </c>
      <c r="E17" s="780">
        <v>0</v>
      </c>
      <c r="F17" s="780">
        <v>0</v>
      </c>
      <c r="G17" s="780">
        <v>0</v>
      </c>
      <c r="H17" s="780">
        <v>1</v>
      </c>
      <c r="I17" s="780">
        <v>7</v>
      </c>
      <c r="J17" s="780">
        <v>2</v>
      </c>
      <c r="K17" s="780">
        <v>23</v>
      </c>
      <c r="L17" s="780">
        <v>6</v>
      </c>
      <c r="M17" s="780">
        <v>38</v>
      </c>
      <c r="N17" s="780">
        <v>9</v>
      </c>
      <c r="O17" s="780">
        <f t="shared" si="0"/>
        <v>75</v>
      </c>
      <c r="P17" s="780">
        <f t="shared" si="1"/>
        <v>21</v>
      </c>
      <c r="Q17" s="780">
        <f t="shared" si="2"/>
        <v>96</v>
      </c>
      <c r="R17" s="456" t="s">
        <v>293</v>
      </c>
      <c r="S17" s="1220"/>
    </row>
    <row r="18" spans="1:19" ht="20.25" customHeight="1">
      <c r="A18" s="949" t="s">
        <v>63</v>
      </c>
      <c r="B18" s="949"/>
      <c r="C18" s="96">
        <v>0</v>
      </c>
      <c r="D18" s="97">
        <v>0</v>
      </c>
      <c r="E18" s="97">
        <v>0</v>
      </c>
      <c r="F18" s="97">
        <v>0</v>
      </c>
      <c r="G18" s="97">
        <v>0</v>
      </c>
      <c r="H18" s="97">
        <v>0</v>
      </c>
      <c r="I18" s="97">
        <v>0</v>
      </c>
      <c r="J18" s="97">
        <v>0</v>
      </c>
      <c r="K18" s="97">
        <v>0</v>
      </c>
      <c r="L18" s="97">
        <v>0</v>
      </c>
      <c r="M18" s="780">
        <v>0</v>
      </c>
      <c r="N18" s="780">
        <v>0</v>
      </c>
      <c r="O18" s="780">
        <f t="shared" si="0"/>
        <v>0</v>
      </c>
      <c r="P18" s="780">
        <f t="shared" si="1"/>
        <v>0</v>
      </c>
      <c r="Q18" s="780">
        <f t="shared" si="2"/>
        <v>0</v>
      </c>
      <c r="R18" s="1178" t="s">
        <v>281</v>
      </c>
      <c r="S18" s="1178"/>
    </row>
    <row r="19" spans="1:19" ht="20.25" customHeight="1">
      <c r="A19" s="1170" t="s">
        <v>64</v>
      </c>
      <c r="B19" s="1170"/>
      <c r="C19" s="780">
        <v>4</v>
      </c>
      <c r="D19" s="780">
        <v>0</v>
      </c>
      <c r="E19" s="780">
        <v>1</v>
      </c>
      <c r="F19" s="780">
        <v>4</v>
      </c>
      <c r="G19" s="780">
        <v>7</v>
      </c>
      <c r="H19" s="780">
        <v>0</v>
      </c>
      <c r="I19" s="780">
        <v>6</v>
      </c>
      <c r="J19" s="780">
        <v>1</v>
      </c>
      <c r="K19" s="780">
        <v>6</v>
      </c>
      <c r="L19" s="780">
        <v>2</v>
      </c>
      <c r="M19" s="780">
        <v>13</v>
      </c>
      <c r="N19" s="780">
        <v>2</v>
      </c>
      <c r="O19" s="780">
        <f t="shared" si="0"/>
        <v>37</v>
      </c>
      <c r="P19" s="780">
        <f t="shared" si="1"/>
        <v>9</v>
      </c>
      <c r="Q19" s="780">
        <f t="shared" si="2"/>
        <v>46</v>
      </c>
      <c r="R19" s="1178" t="s">
        <v>177</v>
      </c>
      <c r="S19" s="1178"/>
    </row>
    <row r="20" spans="1:19" ht="20.25" customHeight="1">
      <c r="A20" s="1170" t="s">
        <v>65</v>
      </c>
      <c r="B20" s="1170"/>
      <c r="C20" s="780">
        <v>26</v>
      </c>
      <c r="D20" s="780">
        <v>20</v>
      </c>
      <c r="E20" s="780">
        <v>22</v>
      </c>
      <c r="F20" s="780">
        <v>7</v>
      </c>
      <c r="G20" s="780">
        <v>28</v>
      </c>
      <c r="H20" s="780">
        <v>9</v>
      </c>
      <c r="I20" s="780">
        <v>33</v>
      </c>
      <c r="J20" s="780">
        <v>17</v>
      </c>
      <c r="K20" s="780">
        <v>102</v>
      </c>
      <c r="L20" s="780">
        <v>46</v>
      </c>
      <c r="M20" s="780">
        <v>137</v>
      </c>
      <c r="N20" s="780">
        <v>48</v>
      </c>
      <c r="O20" s="780">
        <f t="shared" si="0"/>
        <v>348</v>
      </c>
      <c r="P20" s="780">
        <f t="shared" si="1"/>
        <v>147</v>
      </c>
      <c r="Q20" s="780">
        <f t="shared" si="2"/>
        <v>495</v>
      </c>
      <c r="R20" s="1178" t="s">
        <v>178</v>
      </c>
      <c r="S20" s="1178"/>
    </row>
    <row r="21" spans="1:19" ht="20.25" customHeight="1">
      <c r="A21" s="1170" t="s">
        <v>66</v>
      </c>
      <c r="B21" s="1170"/>
      <c r="C21" s="780">
        <v>50</v>
      </c>
      <c r="D21" s="780">
        <v>28</v>
      </c>
      <c r="E21" s="780">
        <v>34</v>
      </c>
      <c r="F21" s="780">
        <v>15</v>
      </c>
      <c r="G21" s="780">
        <v>24</v>
      </c>
      <c r="H21" s="780">
        <v>6</v>
      </c>
      <c r="I21" s="780">
        <v>23</v>
      </c>
      <c r="J21" s="780">
        <v>9</v>
      </c>
      <c r="K21" s="780">
        <v>94</v>
      </c>
      <c r="L21" s="780">
        <v>24</v>
      </c>
      <c r="M21" s="780">
        <v>445</v>
      </c>
      <c r="N21" s="780">
        <v>60</v>
      </c>
      <c r="O21" s="780">
        <f t="shared" si="0"/>
        <v>670</v>
      </c>
      <c r="P21" s="780">
        <f t="shared" si="1"/>
        <v>142</v>
      </c>
      <c r="Q21" s="780">
        <f t="shared" si="2"/>
        <v>812</v>
      </c>
      <c r="R21" s="1178" t="s">
        <v>285</v>
      </c>
      <c r="S21" s="1178"/>
    </row>
    <row r="22" spans="1:19" ht="20.25" customHeight="1">
      <c r="A22" s="1170" t="s">
        <v>133</v>
      </c>
      <c r="B22" s="1170"/>
      <c r="C22" s="780">
        <v>31</v>
      </c>
      <c r="D22" s="780">
        <v>0</v>
      </c>
      <c r="E22" s="780">
        <v>44</v>
      </c>
      <c r="F22" s="780">
        <v>14</v>
      </c>
      <c r="G22" s="780">
        <v>16</v>
      </c>
      <c r="H22" s="780">
        <v>5</v>
      </c>
      <c r="I22" s="780">
        <v>17</v>
      </c>
      <c r="J22" s="780">
        <v>2</v>
      </c>
      <c r="K22" s="780">
        <v>37</v>
      </c>
      <c r="L22" s="780">
        <v>20</v>
      </c>
      <c r="M22" s="780">
        <v>18</v>
      </c>
      <c r="N22" s="780">
        <v>5</v>
      </c>
      <c r="O22" s="780">
        <f t="shared" si="0"/>
        <v>163</v>
      </c>
      <c r="P22" s="780">
        <f t="shared" si="1"/>
        <v>46</v>
      </c>
      <c r="Q22" s="780">
        <f t="shared" si="2"/>
        <v>209</v>
      </c>
      <c r="R22" s="1178" t="s">
        <v>853</v>
      </c>
      <c r="S22" s="1178"/>
    </row>
    <row r="23" spans="1:19" ht="20.25" customHeight="1">
      <c r="A23" s="1170" t="s">
        <v>68</v>
      </c>
      <c r="B23" s="1170"/>
      <c r="C23" s="780">
        <v>12</v>
      </c>
      <c r="D23" s="780">
        <v>7</v>
      </c>
      <c r="E23" s="780">
        <v>5</v>
      </c>
      <c r="F23" s="780">
        <v>4</v>
      </c>
      <c r="G23" s="780">
        <v>5</v>
      </c>
      <c r="H23" s="780">
        <v>4</v>
      </c>
      <c r="I23" s="780">
        <v>19</v>
      </c>
      <c r="J23" s="780">
        <v>6</v>
      </c>
      <c r="K23" s="780">
        <v>30</v>
      </c>
      <c r="L23" s="780">
        <v>10</v>
      </c>
      <c r="M23" s="780">
        <v>149</v>
      </c>
      <c r="N23" s="780">
        <v>14</v>
      </c>
      <c r="O23" s="780">
        <f t="shared" si="0"/>
        <v>220</v>
      </c>
      <c r="P23" s="780">
        <f t="shared" si="1"/>
        <v>45</v>
      </c>
      <c r="Q23" s="780">
        <f t="shared" si="2"/>
        <v>265</v>
      </c>
      <c r="R23" s="1178" t="s">
        <v>287</v>
      </c>
      <c r="S23" s="1178"/>
    </row>
    <row r="24" spans="1:19" ht="20.25" customHeight="1">
      <c r="A24" s="1170" t="s">
        <v>69</v>
      </c>
      <c r="B24" s="1170"/>
      <c r="C24" s="780">
        <v>4</v>
      </c>
      <c r="D24" s="780">
        <v>2</v>
      </c>
      <c r="E24" s="780">
        <v>2</v>
      </c>
      <c r="F24" s="780">
        <v>0</v>
      </c>
      <c r="G24" s="780">
        <v>4</v>
      </c>
      <c r="H24" s="780">
        <v>0</v>
      </c>
      <c r="I24" s="780">
        <v>4</v>
      </c>
      <c r="J24" s="780">
        <v>0</v>
      </c>
      <c r="K24" s="780">
        <v>11</v>
      </c>
      <c r="L24" s="780">
        <v>2</v>
      </c>
      <c r="M24" s="780">
        <v>11</v>
      </c>
      <c r="N24" s="780">
        <v>3</v>
      </c>
      <c r="O24" s="780">
        <f t="shared" si="0"/>
        <v>36</v>
      </c>
      <c r="P24" s="780">
        <f t="shared" si="1"/>
        <v>7</v>
      </c>
      <c r="Q24" s="780">
        <f t="shared" si="2"/>
        <v>43</v>
      </c>
      <c r="R24" s="1178" t="s">
        <v>182</v>
      </c>
      <c r="S24" s="1178"/>
    </row>
    <row r="25" spans="1:19" ht="20.25" customHeight="1">
      <c r="A25" s="1170" t="s">
        <v>70</v>
      </c>
      <c r="B25" s="1170"/>
      <c r="C25" s="780">
        <v>3</v>
      </c>
      <c r="D25" s="780">
        <v>2</v>
      </c>
      <c r="E25" s="780">
        <v>0</v>
      </c>
      <c r="F25" s="780">
        <v>0</v>
      </c>
      <c r="G25" s="780">
        <v>0</v>
      </c>
      <c r="H25" s="780">
        <v>0</v>
      </c>
      <c r="I25" s="780">
        <v>0</v>
      </c>
      <c r="J25" s="780">
        <v>0</v>
      </c>
      <c r="K25" s="780">
        <v>5</v>
      </c>
      <c r="L25" s="780">
        <v>0</v>
      </c>
      <c r="M25" s="780">
        <v>3</v>
      </c>
      <c r="N25" s="780">
        <v>0</v>
      </c>
      <c r="O25" s="780">
        <f t="shared" si="0"/>
        <v>11</v>
      </c>
      <c r="P25" s="780">
        <f t="shared" si="1"/>
        <v>2</v>
      </c>
      <c r="Q25" s="780">
        <f t="shared" si="2"/>
        <v>13</v>
      </c>
      <c r="R25" s="1178" t="s">
        <v>183</v>
      </c>
      <c r="S25" s="1178"/>
    </row>
    <row r="26" spans="1:19" ht="20.25" customHeight="1">
      <c r="A26" s="1170" t="s">
        <v>71</v>
      </c>
      <c r="B26" s="1170"/>
      <c r="C26" s="780">
        <v>5</v>
      </c>
      <c r="D26" s="780">
        <v>0</v>
      </c>
      <c r="E26" s="780">
        <v>0</v>
      </c>
      <c r="F26" s="780">
        <v>0</v>
      </c>
      <c r="G26" s="780">
        <v>0</v>
      </c>
      <c r="H26" s="780">
        <v>0</v>
      </c>
      <c r="I26" s="780">
        <v>0</v>
      </c>
      <c r="J26" s="780">
        <v>0</v>
      </c>
      <c r="K26" s="780">
        <v>6</v>
      </c>
      <c r="L26" s="780">
        <v>2</v>
      </c>
      <c r="M26" s="780">
        <v>1</v>
      </c>
      <c r="N26" s="780">
        <v>0</v>
      </c>
      <c r="O26" s="780">
        <f t="shared" si="0"/>
        <v>12</v>
      </c>
      <c r="P26" s="780">
        <f t="shared" si="1"/>
        <v>2</v>
      </c>
      <c r="Q26" s="780">
        <f t="shared" si="2"/>
        <v>14</v>
      </c>
      <c r="R26" s="1178" t="s">
        <v>671</v>
      </c>
      <c r="S26" s="1178"/>
    </row>
    <row r="27" spans="1:19" ht="20.25" customHeight="1" thickBot="1">
      <c r="A27" s="1301" t="s">
        <v>72</v>
      </c>
      <c r="B27" s="1301"/>
      <c r="C27" s="783">
        <v>74</v>
      </c>
      <c r="D27" s="783">
        <v>16</v>
      </c>
      <c r="E27" s="783">
        <v>23</v>
      </c>
      <c r="F27" s="783">
        <v>10</v>
      </c>
      <c r="G27" s="783">
        <v>26</v>
      </c>
      <c r="H27" s="783">
        <v>11</v>
      </c>
      <c r="I27" s="783">
        <v>34</v>
      </c>
      <c r="J27" s="783">
        <v>8</v>
      </c>
      <c r="K27" s="783">
        <v>138</v>
      </c>
      <c r="L27" s="783">
        <v>30</v>
      </c>
      <c r="M27" s="783">
        <v>162</v>
      </c>
      <c r="N27" s="783">
        <v>17</v>
      </c>
      <c r="O27" s="783">
        <f t="shared" si="0"/>
        <v>457</v>
      </c>
      <c r="P27" s="783">
        <f t="shared" si="1"/>
        <v>92</v>
      </c>
      <c r="Q27" s="783">
        <f t="shared" si="2"/>
        <v>549</v>
      </c>
      <c r="R27" s="1258" t="s">
        <v>282</v>
      </c>
      <c r="S27" s="1258"/>
    </row>
    <row r="28" spans="1:19" ht="20.25" customHeight="1" thickBot="1">
      <c r="A28" s="1108" t="s">
        <v>32</v>
      </c>
      <c r="B28" s="1108"/>
      <c r="C28" s="781">
        <f>SUM(C8:C27)</f>
        <v>295</v>
      </c>
      <c r="D28" s="781">
        <f t="shared" ref="D28:Q28" si="3">SUM(D8:D27)</f>
        <v>116</v>
      </c>
      <c r="E28" s="781">
        <f t="shared" si="3"/>
        <v>179</v>
      </c>
      <c r="F28" s="781">
        <f t="shared" si="3"/>
        <v>84</v>
      </c>
      <c r="G28" s="781">
        <f t="shared" si="3"/>
        <v>143</v>
      </c>
      <c r="H28" s="781">
        <f t="shared" si="3"/>
        <v>72</v>
      </c>
      <c r="I28" s="781">
        <f t="shared" si="3"/>
        <v>179</v>
      </c>
      <c r="J28" s="781">
        <f t="shared" si="3"/>
        <v>95</v>
      </c>
      <c r="K28" s="781">
        <f t="shared" si="3"/>
        <v>575</v>
      </c>
      <c r="L28" s="781">
        <f t="shared" si="3"/>
        <v>215</v>
      </c>
      <c r="M28" s="781">
        <f t="shared" si="3"/>
        <v>1480</v>
      </c>
      <c r="N28" s="781">
        <f t="shared" si="3"/>
        <v>399</v>
      </c>
      <c r="O28" s="781">
        <f t="shared" si="3"/>
        <v>2851</v>
      </c>
      <c r="P28" s="781">
        <f t="shared" si="3"/>
        <v>981</v>
      </c>
      <c r="Q28" s="781">
        <f t="shared" si="3"/>
        <v>3832</v>
      </c>
      <c r="R28" s="1260" t="s">
        <v>169</v>
      </c>
      <c r="S28" s="1260"/>
    </row>
    <row r="29" spans="1:19" ht="13.5" thickTop="1">
      <c r="R29" s="322"/>
      <c r="S29" s="322"/>
    </row>
    <row r="30" spans="1:19">
      <c r="R30" s="322"/>
      <c r="S30" s="322"/>
    </row>
    <row r="31" spans="1:19">
      <c r="R31" s="322"/>
      <c r="S31" s="322"/>
    </row>
    <row r="32" spans="1:19">
      <c r="R32" s="322"/>
      <c r="S32" s="322"/>
    </row>
    <row r="33" spans="18:19">
      <c r="R33" s="322"/>
      <c r="S33" s="322"/>
    </row>
    <row r="34" spans="18:19">
      <c r="R34" s="322"/>
      <c r="S34" s="322"/>
    </row>
    <row r="35" spans="18:19">
      <c r="R35" s="322"/>
      <c r="S35" s="322"/>
    </row>
    <row r="36" spans="18:19">
      <c r="R36" s="322"/>
      <c r="S36" s="322"/>
    </row>
    <row r="37" spans="18:19">
      <c r="R37" s="322"/>
      <c r="S37" s="322"/>
    </row>
    <row r="38" spans="18:19">
      <c r="R38" s="322"/>
      <c r="S38" s="322"/>
    </row>
    <row r="39" spans="18:19">
      <c r="R39" s="322"/>
      <c r="S39" s="322"/>
    </row>
    <row r="40" spans="18:19">
      <c r="R40" s="322"/>
      <c r="S40" s="322"/>
    </row>
    <row r="41" spans="18:19">
      <c r="R41" s="322"/>
      <c r="S41" s="322"/>
    </row>
    <row r="42" spans="18:19">
      <c r="R42" s="322"/>
      <c r="S42" s="322"/>
    </row>
    <row r="43" spans="18:19">
      <c r="R43" s="322"/>
      <c r="S43" s="322"/>
    </row>
    <row r="44" spans="18:19">
      <c r="R44" s="322"/>
      <c r="S44" s="322"/>
    </row>
    <row r="45" spans="18:19">
      <c r="R45" s="322"/>
      <c r="S45" s="322"/>
    </row>
    <row r="46" spans="18:19">
      <c r="R46" s="322"/>
      <c r="S46" s="322"/>
    </row>
    <row r="47" spans="18:19">
      <c r="R47" s="322"/>
      <c r="S47" s="322"/>
    </row>
    <row r="117" spans="3:15">
      <c r="C117" s="140"/>
      <c r="D117" s="140"/>
      <c r="E117" s="140"/>
      <c r="F117" s="140"/>
      <c r="G117" s="140"/>
      <c r="H117" s="140"/>
      <c r="I117" s="140"/>
      <c r="J117" s="140"/>
      <c r="K117" s="140"/>
      <c r="L117" s="140"/>
      <c r="M117" s="140"/>
      <c r="N117" s="140"/>
      <c r="O117" s="140"/>
    </row>
    <row r="118" spans="3:15">
      <c r="C118" s="140"/>
      <c r="D118" s="140"/>
      <c r="E118" s="140"/>
      <c r="F118" s="140"/>
      <c r="G118" s="140"/>
      <c r="H118" s="140"/>
      <c r="I118" s="140"/>
      <c r="J118" s="140"/>
      <c r="K118" s="140"/>
      <c r="L118" s="140"/>
      <c r="M118" s="140"/>
      <c r="N118" s="140"/>
      <c r="O118" s="140"/>
    </row>
    <row r="119" spans="3:15">
      <c r="C119" s="140"/>
      <c r="D119" s="140"/>
      <c r="E119" s="140"/>
      <c r="F119" s="140"/>
      <c r="G119" s="140"/>
      <c r="H119" s="140"/>
      <c r="I119" s="140"/>
      <c r="J119" s="140"/>
      <c r="K119" s="140"/>
      <c r="L119" s="140"/>
      <c r="M119" s="140"/>
      <c r="N119" s="140"/>
      <c r="O119" s="140"/>
    </row>
    <row r="120" spans="3:15">
      <c r="C120" s="140"/>
      <c r="D120" s="140"/>
      <c r="E120" s="140"/>
      <c r="F120" s="140"/>
      <c r="G120" s="140"/>
      <c r="H120" s="140"/>
      <c r="I120" s="140"/>
      <c r="J120" s="140"/>
      <c r="K120" s="140"/>
      <c r="L120" s="140"/>
      <c r="M120" s="140"/>
      <c r="N120" s="140"/>
      <c r="O120" s="140"/>
    </row>
  </sheetData>
  <mergeCells count="51">
    <mergeCell ref="A28:B28"/>
    <mergeCell ref="R28:S28"/>
    <mergeCell ref="A27:B27"/>
    <mergeCell ref="R27:S27"/>
    <mergeCell ref="A26:B26"/>
    <mergeCell ref="R26:S26"/>
    <mergeCell ref="A25:B25"/>
    <mergeCell ref="R25:S25"/>
    <mergeCell ref="A24:B24"/>
    <mergeCell ref="R24:S24"/>
    <mergeCell ref="A23:B23"/>
    <mergeCell ref="R23:S23"/>
    <mergeCell ref="A22:B22"/>
    <mergeCell ref="R22:S22"/>
    <mergeCell ref="A21:B21"/>
    <mergeCell ref="R21:S21"/>
    <mergeCell ref="A20:B20"/>
    <mergeCell ref="R20:S20"/>
    <mergeCell ref="R8:S8"/>
    <mergeCell ref="A19:B19"/>
    <mergeCell ref="R19:S19"/>
    <mergeCell ref="A12:A17"/>
    <mergeCell ref="S12:S17"/>
    <mergeCell ref="A11:B11"/>
    <mergeCell ref="R11:S11"/>
    <mergeCell ref="R18:S18"/>
    <mergeCell ref="A8:B8"/>
    <mergeCell ref="A1:S1"/>
    <mergeCell ref="A2:S2"/>
    <mergeCell ref="A10:B10"/>
    <mergeCell ref="R10:S10"/>
    <mergeCell ref="A9:B9"/>
    <mergeCell ref="R9:S9"/>
    <mergeCell ref="C5:D5"/>
    <mergeCell ref="E5:F5"/>
    <mergeCell ref="G5:H5"/>
    <mergeCell ref="R4:S7"/>
    <mergeCell ref="I5:J5"/>
    <mergeCell ref="K5:L5"/>
    <mergeCell ref="M5:N5"/>
    <mergeCell ref="O5:Q5"/>
    <mergeCell ref="A4:B7"/>
    <mergeCell ref="C4:D4"/>
    <mergeCell ref="A3:B3"/>
    <mergeCell ref="Q3:S3"/>
    <mergeCell ref="G4:H4"/>
    <mergeCell ref="I4:J4"/>
    <mergeCell ref="K4:L4"/>
    <mergeCell ref="M4:N4"/>
    <mergeCell ref="O4:Q4"/>
    <mergeCell ref="E4:F4"/>
  </mergeCells>
  <printOptions horizontalCentered="1"/>
  <pageMargins left="1" right="1" top="1" bottom="1" header="1" footer="1"/>
  <pageSetup scale="80" firstPageNumber="93" orientation="landscape" useFirstPageNumber="1"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3" tint="0.39997558519241921"/>
  </sheetPr>
  <dimension ref="A1:S120"/>
  <sheetViews>
    <sheetView rightToLeft="1" view="pageBreakPreview" zoomScale="80" zoomScaleSheetLayoutView="80" workbookViewId="0">
      <selection activeCell="O4" sqref="O4:Q4"/>
    </sheetView>
  </sheetViews>
  <sheetFormatPr defaultRowHeight="12.75"/>
  <cols>
    <col min="1" max="1" width="4.7109375" style="133" customWidth="1"/>
    <col min="2" max="2" width="11.85546875" style="133" customWidth="1"/>
    <col min="3" max="4" width="6.42578125" style="264" customWidth="1"/>
    <col min="5" max="9" width="7.28515625" style="264" customWidth="1"/>
    <col min="10" max="10" width="7.42578125" style="264" customWidth="1"/>
    <col min="11" max="11" width="6.5703125" style="264" customWidth="1"/>
    <col min="12" max="12" width="6.42578125" style="264" customWidth="1"/>
    <col min="13" max="15" width="7.28515625" style="264" customWidth="1"/>
    <col min="16" max="16" width="8" style="264" customWidth="1"/>
    <col min="17" max="17" width="7.5703125" style="133" customWidth="1"/>
    <col min="18" max="18" width="14.85546875" style="133" customWidth="1"/>
    <col min="19" max="19" width="4" style="133" customWidth="1"/>
    <col min="20" max="20" width="7.140625" style="133" customWidth="1"/>
    <col min="21" max="16384" width="9.140625" style="133"/>
  </cols>
  <sheetData>
    <row r="1" spans="1:19" ht="22.5" customHeight="1">
      <c r="A1" s="1237" t="s">
        <v>1286</v>
      </c>
      <c r="B1" s="1237"/>
      <c r="C1" s="1237"/>
      <c r="D1" s="1237"/>
      <c r="E1" s="1237"/>
      <c r="F1" s="1237"/>
      <c r="G1" s="1237"/>
      <c r="H1" s="1237"/>
      <c r="I1" s="1237"/>
      <c r="J1" s="1237"/>
      <c r="K1" s="1237"/>
      <c r="L1" s="1237"/>
      <c r="M1" s="1237"/>
      <c r="N1" s="1237"/>
      <c r="O1" s="1237"/>
      <c r="P1" s="1237"/>
      <c r="Q1" s="1237"/>
      <c r="R1" s="1237"/>
      <c r="S1" s="1205"/>
    </row>
    <row r="2" spans="1:19" ht="25.5" customHeight="1">
      <c r="A2" s="1206" t="s">
        <v>807</v>
      </c>
      <c r="B2" s="1206"/>
      <c r="C2" s="1206"/>
      <c r="D2" s="1206"/>
      <c r="E2" s="1206"/>
      <c r="F2" s="1206"/>
      <c r="G2" s="1206"/>
      <c r="H2" s="1206"/>
      <c r="I2" s="1206"/>
      <c r="J2" s="1206"/>
      <c r="K2" s="1206"/>
      <c r="L2" s="1206"/>
      <c r="M2" s="1206"/>
      <c r="N2" s="1206"/>
      <c r="O2" s="1206"/>
      <c r="P2" s="1206"/>
      <c r="Q2" s="1206"/>
      <c r="R2" s="1206"/>
      <c r="S2" s="1206"/>
    </row>
    <row r="3" spans="1:19" s="174" customFormat="1" ht="18" customHeight="1" thickBot="1">
      <c r="A3" s="1428" t="s">
        <v>1091</v>
      </c>
      <c r="B3" s="1428"/>
      <c r="C3" s="229"/>
      <c r="D3" s="229"/>
      <c r="E3" s="229"/>
      <c r="F3" s="229"/>
      <c r="G3" s="229"/>
      <c r="H3" s="229"/>
      <c r="I3" s="229"/>
      <c r="J3" s="229"/>
      <c r="K3" s="229"/>
      <c r="L3" s="229"/>
      <c r="M3" s="229"/>
      <c r="N3" s="179"/>
      <c r="O3" s="179"/>
      <c r="P3" s="179"/>
      <c r="Q3" s="1429" t="s">
        <v>1092</v>
      </c>
      <c r="R3" s="1429"/>
      <c r="S3" s="1429"/>
    </row>
    <row r="4" spans="1:19" ht="27.75" customHeight="1" thickTop="1">
      <c r="A4" s="1140" t="s">
        <v>40</v>
      </c>
      <c r="B4" s="1140"/>
      <c r="C4" s="1188" t="s">
        <v>93</v>
      </c>
      <c r="D4" s="1188"/>
      <c r="E4" s="1188" t="s">
        <v>98</v>
      </c>
      <c r="F4" s="1188"/>
      <c r="G4" s="1188" t="s">
        <v>95</v>
      </c>
      <c r="H4" s="1188"/>
      <c r="I4" s="1188" t="s">
        <v>96</v>
      </c>
      <c r="J4" s="1188"/>
      <c r="K4" s="1188" t="s">
        <v>97</v>
      </c>
      <c r="L4" s="1188"/>
      <c r="M4" s="1188" t="s">
        <v>31</v>
      </c>
      <c r="N4" s="1188"/>
      <c r="O4" s="1188" t="s">
        <v>1335</v>
      </c>
      <c r="P4" s="1188"/>
      <c r="Q4" s="1188"/>
      <c r="R4" s="1164" t="s">
        <v>168</v>
      </c>
      <c r="S4" s="1164"/>
    </row>
    <row r="5" spans="1:19" ht="36" customHeight="1">
      <c r="A5" s="1141"/>
      <c r="B5" s="1141"/>
      <c r="C5" s="1165" t="s">
        <v>240</v>
      </c>
      <c r="D5" s="1165"/>
      <c r="E5" s="1168" t="s">
        <v>234</v>
      </c>
      <c r="F5" s="1168"/>
      <c r="G5" s="1168" t="s">
        <v>241</v>
      </c>
      <c r="H5" s="1168"/>
      <c r="I5" s="1168" t="s">
        <v>236</v>
      </c>
      <c r="J5" s="1168"/>
      <c r="K5" s="1168" t="s">
        <v>242</v>
      </c>
      <c r="L5" s="1168"/>
      <c r="M5" s="1168" t="s">
        <v>239</v>
      </c>
      <c r="N5" s="1168"/>
      <c r="O5" s="1168" t="s">
        <v>169</v>
      </c>
      <c r="P5" s="1168"/>
      <c r="Q5" s="1168"/>
      <c r="R5" s="1165"/>
      <c r="S5" s="1165"/>
    </row>
    <row r="6" spans="1:19" ht="19.5" customHeight="1">
      <c r="A6" s="1141"/>
      <c r="B6" s="1141"/>
      <c r="C6" s="782" t="s">
        <v>33</v>
      </c>
      <c r="D6" s="782" t="s">
        <v>34</v>
      </c>
      <c r="E6" s="782" t="s">
        <v>33</v>
      </c>
      <c r="F6" s="782" t="s">
        <v>34</v>
      </c>
      <c r="G6" s="782" t="s">
        <v>33</v>
      </c>
      <c r="H6" s="782" t="s">
        <v>34</v>
      </c>
      <c r="I6" s="782" t="s">
        <v>33</v>
      </c>
      <c r="J6" s="782" t="s">
        <v>34</v>
      </c>
      <c r="K6" s="782" t="s">
        <v>33</v>
      </c>
      <c r="L6" s="782" t="s">
        <v>34</v>
      </c>
      <c r="M6" s="782" t="s">
        <v>33</v>
      </c>
      <c r="N6" s="782" t="s">
        <v>34</v>
      </c>
      <c r="O6" s="782" t="s">
        <v>33</v>
      </c>
      <c r="P6" s="782" t="s">
        <v>34</v>
      </c>
      <c r="Q6" s="782" t="s">
        <v>35</v>
      </c>
      <c r="R6" s="1165"/>
      <c r="S6" s="1165"/>
    </row>
    <row r="7" spans="1:19" ht="23.25" customHeight="1" thickBot="1">
      <c r="A7" s="1143"/>
      <c r="B7" s="1143"/>
      <c r="C7" s="807" t="s">
        <v>173</v>
      </c>
      <c r="D7" s="807" t="s">
        <v>172</v>
      </c>
      <c r="E7" s="807" t="s">
        <v>173</v>
      </c>
      <c r="F7" s="807" t="s">
        <v>172</v>
      </c>
      <c r="G7" s="807" t="s">
        <v>173</v>
      </c>
      <c r="H7" s="807" t="s">
        <v>172</v>
      </c>
      <c r="I7" s="807" t="s">
        <v>173</v>
      </c>
      <c r="J7" s="807" t="s">
        <v>172</v>
      </c>
      <c r="K7" s="807" t="s">
        <v>173</v>
      </c>
      <c r="L7" s="807" t="s">
        <v>172</v>
      </c>
      <c r="M7" s="807" t="s">
        <v>173</v>
      </c>
      <c r="N7" s="807" t="s">
        <v>172</v>
      </c>
      <c r="O7" s="807" t="s">
        <v>173</v>
      </c>
      <c r="P7" s="807" t="s">
        <v>172</v>
      </c>
      <c r="Q7" s="807" t="s">
        <v>169</v>
      </c>
      <c r="R7" s="1486"/>
      <c r="S7" s="1486"/>
    </row>
    <row r="8" spans="1:19" ht="19.5" customHeight="1" thickTop="1">
      <c r="A8" s="1184" t="s">
        <v>52</v>
      </c>
      <c r="B8" s="1184"/>
      <c r="C8" s="782">
        <v>0</v>
      </c>
      <c r="D8" s="782">
        <v>1</v>
      </c>
      <c r="E8" s="782">
        <v>0</v>
      </c>
      <c r="F8" s="782">
        <v>0</v>
      </c>
      <c r="G8" s="782">
        <v>0</v>
      </c>
      <c r="H8" s="782">
        <v>0</v>
      </c>
      <c r="I8" s="782">
        <v>0</v>
      </c>
      <c r="J8" s="782">
        <v>0</v>
      </c>
      <c r="K8" s="782">
        <v>1</v>
      </c>
      <c r="L8" s="782">
        <v>0</v>
      </c>
      <c r="M8" s="782">
        <v>0</v>
      </c>
      <c r="N8" s="782">
        <v>1</v>
      </c>
      <c r="O8" s="782">
        <f>SUM(C8,E8,G8,I8,K8,M8)</f>
        <v>1</v>
      </c>
      <c r="P8" s="782">
        <f>SUM(D8,F8,H8,J8,L8,N8)</f>
        <v>2</v>
      </c>
      <c r="Q8" s="782">
        <f>SUM(O8:P8)</f>
        <v>3</v>
      </c>
      <c r="R8" s="1487" t="s">
        <v>583</v>
      </c>
      <c r="S8" s="1487"/>
    </row>
    <row r="9" spans="1:19" ht="19.5" customHeight="1">
      <c r="A9" s="1170" t="s">
        <v>53</v>
      </c>
      <c r="B9" s="1170"/>
      <c r="C9" s="780">
        <v>0</v>
      </c>
      <c r="D9" s="780">
        <v>0</v>
      </c>
      <c r="E9" s="780">
        <v>0</v>
      </c>
      <c r="F9" s="780">
        <v>0</v>
      </c>
      <c r="G9" s="780">
        <v>0</v>
      </c>
      <c r="H9" s="780">
        <v>0</v>
      </c>
      <c r="I9" s="780">
        <v>0</v>
      </c>
      <c r="J9" s="780">
        <v>0</v>
      </c>
      <c r="K9" s="780">
        <v>2</v>
      </c>
      <c r="L9" s="780">
        <v>1</v>
      </c>
      <c r="M9" s="780">
        <v>1</v>
      </c>
      <c r="N9" s="780">
        <v>0</v>
      </c>
      <c r="O9" s="780">
        <f t="shared" ref="O9:O27" si="0">SUM(C9,E9,G9,I9,K9,M9)</f>
        <v>3</v>
      </c>
      <c r="P9" s="780">
        <f t="shared" ref="P9:P27" si="1">SUM(D9,F9,H9,J9,L9,N9)</f>
        <v>1</v>
      </c>
      <c r="Q9" s="780">
        <f t="shared" ref="Q9:Q27" si="2">SUM(O9:P9)</f>
        <v>4</v>
      </c>
      <c r="R9" s="1159" t="s">
        <v>284</v>
      </c>
      <c r="S9" s="1159"/>
    </row>
    <row r="10" spans="1:19" ht="19.5" customHeight="1">
      <c r="A10" s="1170" t="s">
        <v>54</v>
      </c>
      <c r="B10" s="1170"/>
      <c r="C10" s="780">
        <v>1</v>
      </c>
      <c r="D10" s="780">
        <v>1</v>
      </c>
      <c r="E10" s="780">
        <v>0</v>
      </c>
      <c r="F10" s="780">
        <v>0</v>
      </c>
      <c r="G10" s="780">
        <v>0</v>
      </c>
      <c r="H10" s="780">
        <v>0</v>
      </c>
      <c r="I10" s="780">
        <v>0</v>
      </c>
      <c r="J10" s="780">
        <v>0</v>
      </c>
      <c r="K10" s="780">
        <v>0</v>
      </c>
      <c r="L10" s="780">
        <v>1</v>
      </c>
      <c r="M10" s="780">
        <v>5</v>
      </c>
      <c r="N10" s="780">
        <v>5</v>
      </c>
      <c r="O10" s="780">
        <f t="shared" si="0"/>
        <v>6</v>
      </c>
      <c r="P10" s="780">
        <f t="shared" si="1"/>
        <v>7</v>
      </c>
      <c r="Q10" s="780">
        <f t="shared" si="2"/>
        <v>13</v>
      </c>
      <c r="R10" s="1178" t="s">
        <v>175</v>
      </c>
      <c r="S10" s="1178"/>
    </row>
    <row r="11" spans="1:19" ht="19.5" customHeight="1">
      <c r="A11" s="1170" t="s">
        <v>55</v>
      </c>
      <c r="B11" s="1170"/>
      <c r="C11" s="780">
        <v>4</v>
      </c>
      <c r="D11" s="780">
        <v>0</v>
      </c>
      <c r="E11" s="780">
        <v>2</v>
      </c>
      <c r="F11" s="780">
        <v>1</v>
      </c>
      <c r="G11" s="780">
        <v>3</v>
      </c>
      <c r="H11" s="780">
        <v>0</v>
      </c>
      <c r="I11" s="780">
        <v>1</v>
      </c>
      <c r="J11" s="780">
        <v>0</v>
      </c>
      <c r="K11" s="780">
        <v>3</v>
      </c>
      <c r="L11" s="780">
        <v>0</v>
      </c>
      <c r="M11" s="780">
        <v>4</v>
      </c>
      <c r="N11" s="780">
        <v>0</v>
      </c>
      <c r="O11" s="780">
        <f t="shared" si="0"/>
        <v>17</v>
      </c>
      <c r="P11" s="780">
        <f t="shared" si="1"/>
        <v>1</v>
      </c>
      <c r="Q11" s="780">
        <f t="shared" si="2"/>
        <v>18</v>
      </c>
      <c r="R11" s="1178" t="s">
        <v>676</v>
      </c>
      <c r="S11" s="1178"/>
    </row>
    <row r="12" spans="1:19" ht="19.5" customHeight="1">
      <c r="A12" s="1485" t="s">
        <v>295</v>
      </c>
      <c r="B12" s="250" t="s">
        <v>270</v>
      </c>
      <c r="C12" s="780">
        <v>6</v>
      </c>
      <c r="D12" s="780">
        <v>7</v>
      </c>
      <c r="E12" s="780">
        <v>5</v>
      </c>
      <c r="F12" s="780">
        <v>5</v>
      </c>
      <c r="G12" s="780">
        <v>3</v>
      </c>
      <c r="H12" s="780">
        <v>2</v>
      </c>
      <c r="I12" s="780">
        <v>3</v>
      </c>
      <c r="J12" s="780">
        <v>3</v>
      </c>
      <c r="K12" s="780">
        <v>7</v>
      </c>
      <c r="L12" s="780">
        <v>3</v>
      </c>
      <c r="M12" s="780">
        <v>5</v>
      </c>
      <c r="N12" s="780">
        <v>3</v>
      </c>
      <c r="O12" s="780">
        <f t="shared" si="0"/>
        <v>29</v>
      </c>
      <c r="P12" s="780">
        <f t="shared" si="1"/>
        <v>23</v>
      </c>
      <c r="Q12" s="780">
        <f t="shared" si="2"/>
        <v>52</v>
      </c>
      <c r="R12" s="456" t="s">
        <v>288</v>
      </c>
      <c r="S12" s="1220" t="s">
        <v>167</v>
      </c>
    </row>
    <row r="13" spans="1:19" ht="19.5" customHeight="1">
      <c r="A13" s="1485"/>
      <c r="B13" s="250" t="s">
        <v>271</v>
      </c>
      <c r="C13" s="780">
        <v>18</v>
      </c>
      <c r="D13" s="780">
        <v>7</v>
      </c>
      <c r="E13" s="780">
        <v>10</v>
      </c>
      <c r="F13" s="780">
        <v>4</v>
      </c>
      <c r="G13" s="780">
        <v>4</v>
      </c>
      <c r="H13" s="780">
        <v>2</v>
      </c>
      <c r="I13" s="780">
        <v>7</v>
      </c>
      <c r="J13" s="780">
        <v>4</v>
      </c>
      <c r="K13" s="780">
        <v>16</v>
      </c>
      <c r="L13" s="780">
        <v>5</v>
      </c>
      <c r="M13" s="780">
        <v>10</v>
      </c>
      <c r="N13" s="780">
        <v>1</v>
      </c>
      <c r="O13" s="780">
        <f t="shared" si="0"/>
        <v>65</v>
      </c>
      <c r="P13" s="780">
        <f t="shared" si="1"/>
        <v>23</v>
      </c>
      <c r="Q13" s="780">
        <f t="shared" si="2"/>
        <v>88</v>
      </c>
      <c r="R13" s="456" t="s">
        <v>289</v>
      </c>
      <c r="S13" s="1220"/>
    </row>
    <row r="14" spans="1:19" ht="19.5" customHeight="1">
      <c r="A14" s="1485"/>
      <c r="B14" s="250" t="s">
        <v>272</v>
      </c>
      <c r="C14" s="780">
        <v>1</v>
      </c>
      <c r="D14" s="780">
        <v>0</v>
      </c>
      <c r="E14" s="780">
        <v>0</v>
      </c>
      <c r="F14" s="780">
        <v>0</v>
      </c>
      <c r="G14" s="780">
        <v>1</v>
      </c>
      <c r="H14" s="780">
        <v>0</v>
      </c>
      <c r="I14" s="780">
        <v>0</v>
      </c>
      <c r="J14" s="780">
        <v>1</v>
      </c>
      <c r="K14" s="780">
        <v>1</v>
      </c>
      <c r="L14" s="780">
        <v>0</v>
      </c>
      <c r="M14" s="780">
        <v>1</v>
      </c>
      <c r="N14" s="780">
        <v>0</v>
      </c>
      <c r="O14" s="780">
        <f t="shared" si="0"/>
        <v>4</v>
      </c>
      <c r="P14" s="780">
        <f t="shared" si="1"/>
        <v>1</v>
      </c>
      <c r="Q14" s="780">
        <f t="shared" si="2"/>
        <v>5</v>
      </c>
      <c r="R14" s="456" t="s">
        <v>290</v>
      </c>
      <c r="S14" s="1220"/>
    </row>
    <row r="15" spans="1:19" ht="19.5" customHeight="1">
      <c r="A15" s="1485"/>
      <c r="B15" s="250" t="s">
        <v>267</v>
      </c>
      <c r="C15" s="780">
        <v>9</v>
      </c>
      <c r="D15" s="780">
        <v>15</v>
      </c>
      <c r="E15" s="780">
        <v>6</v>
      </c>
      <c r="F15" s="780">
        <v>2</v>
      </c>
      <c r="G15" s="780">
        <v>5</v>
      </c>
      <c r="H15" s="780">
        <v>0</v>
      </c>
      <c r="I15" s="780">
        <v>0</v>
      </c>
      <c r="J15" s="780">
        <v>4</v>
      </c>
      <c r="K15" s="780">
        <v>0</v>
      </c>
      <c r="L15" s="780">
        <v>1</v>
      </c>
      <c r="M15" s="780">
        <v>1</v>
      </c>
      <c r="N15" s="780">
        <v>0</v>
      </c>
      <c r="O15" s="780">
        <f t="shared" si="0"/>
        <v>21</v>
      </c>
      <c r="P15" s="780">
        <f t="shared" si="1"/>
        <v>22</v>
      </c>
      <c r="Q15" s="780">
        <f t="shared" si="2"/>
        <v>43</v>
      </c>
      <c r="R15" s="456" t="s">
        <v>291</v>
      </c>
      <c r="S15" s="1220"/>
    </row>
    <row r="16" spans="1:19" ht="19.5" customHeight="1">
      <c r="A16" s="1485"/>
      <c r="B16" s="250" t="s">
        <v>268</v>
      </c>
      <c r="C16" s="780">
        <v>17</v>
      </c>
      <c r="D16" s="780">
        <v>6</v>
      </c>
      <c r="E16" s="780">
        <v>6</v>
      </c>
      <c r="F16" s="780">
        <v>5</v>
      </c>
      <c r="G16" s="780">
        <v>4</v>
      </c>
      <c r="H16" s="780">
        <v>5</v>
      </c>
      <c r="I16" s="780">
        <v>4</v>
      </c>
      <c r="J16" s="780">
        <v>5</v>
      </c>
      <c r="K16" s="780">
        <v>4</v>
      </c>
      <c r="L16" s="780">
        <v>7</v>
      </c>
      <c r="M16" s="780">
        <v>31</v>
      </c>
      <c r="N16" s="780">
        <v>19</v>
      </c>
      <c r="O16" s="780">
        <f t="shared" si="0"/>
        <v>66</v>
      </c>
      <c r="P16" s="780">
        <f t="shared" si="1"/>
        <v>47</v>
      </c>
      <c r="Q16" s="780">
        <f t="shared" si="2"/>
        <v>113</v>
      </c>
      <c r="R16" s="456" t="s">
        <v>292</v>
      </c>
      <c r="S16" s="1220"/>
    </row>
    <row r="17" spans="1:19" ht="19.5" customHeight="1">
      <c r="A17" s="1485"/>
      <c r="B17" s="250" t="s">
        <v>269</v>
      </c>
      <c r="C17" s="780">
        <v>12</v>
      </c>
      <c r="D17" s="780">
        <v>0</v>
      </c>
      <c r="E17" s="780">
        <v>0</v>
      </c>
      <c r="F17" s="780">
        <v>4</v>
      </c>
      <c r="G17" s="780">
        <v>0</v>
      </c>
      <c r="H17" s="780">
        <v>2</v>
      </c>
      <c r="I17" s="780">
        <v>3</v>
      </c>
      <c r="J17" s="780">
        <v>3</v>
      </c>
      <c r="K17" s="780">
        <v>0</v>
      </c>
      <c r="L17" s="780">
        <v>0</v>
      </c>
      <c r="M17" s="780">
        <v>0</v>
      </c>
      <c r="N17" s="780">
        <v>1</v>
      </c>
      <c r="O17" s="780">
        <f t="shared" si="0"/>
        <v>15</v>
      </c>
      <c r="P17" s="780">
        <f t="shared" si="1"/>
        <v>10</v>
      </c>
      <c r="Q17" s="780">
        <f t="shared" si="2"/>
        <v>25</v>
      </c>
      <c r="R17" s="456" t="s">
        <v>293</v>
      </c>
      <c r="S17" s="1220"/>
    </row>
    <row r="18" spans="1:19" ht="19.5" customHeight="1">
      <c r="A18" s="248" t="s">
        <v>63</v>
      </c>
      <c r="B18" s="249"/>
      <c r="C18" s="96">
        <v>0</v>
      </c>
      <c r="D18" s="97">
        <v>0</v>
      </c>
      <c r="E18" s="97">
        <v>0</v>
      </c>
      <c r="F18" s="97">
        <v>0</v>
      </c>
      <c r="G18" s="97">
        <v>0</v>
      </c>
      <c r="H18" s="97">
        <v>0</v>
      </c>
      <c r="I18" s="97">
        <v>0</v>
      </c>
      <c r="J18" s="97">
        <v>0</v>
      </c>
      <c r="K18" s="97">
        <v>0</v>
      </c>
      <c r="L18" s="97">
        <v>0</v>
      </c>
      <c r="M18" s="97">
        <v>0</v>
      </c>
      <c r="N18" s="97">
        <v>0</v>
      </c>
      <c r="O18" s="780">
        <f t="shared" si="0"/>
        <v>0</v>
      </c>
      <c r="P18" s="780">
        <f t="shared" si="1"/>
        <v>0</v>
      </c>
      <c r="Q18" s="780">
        <f t="shared" si="2"/>
        <v>0</v>
      </c>
      <c r="R18" s="1178" t="s">
        <v>281</v>
      </c>
      <c r="S18" s="1178"/>
    </row>
    <row r="19" spans="1:19" ht="19.5" customHeight="1">
      <c r="A19" s="1170" t="s">
        <v>64</v>
      </c>
      <c r="B19" s="1170"/>
      <c r="C19" s="780">
        <v>0</v>
      </c>
      <c r="D19" s="780">
        <v>0</v>
      </c>
      <c r="E19" s="780">
        <v>3</v>
      </c>
      <c r="F19" s="780">
        <v>2</v>
      </c>
      <c r="G19" s="780">
        <v>3</v>
      </c>
      <c r="H19" s="780">
        <v>2</v>
      </c>
      <c r="I19" s="780">
        <v>4</v>
      </c>
      <c r="J19" s="780">
        <v>1</v>
      </c>
      <c r="K19" s="780">
        <v>6</v>
      </c>
      <c r="L19" s="780">
        <v>8</v>
      </c>
      <c r="M19" s="780">
        <v>2</v>
      </c>
      <c r="N19" s="780">
        <v>0</v>
      </c>
      <c r="O19" s="780">
        <f t="shared" si="0"/>
        <v>18</v>
      </c>
      <c r="P19" s="780">
        <f t="shared" si="1"/>
        <v>13</v>
      </c>
      <c r="Q19" s="780">
        <f t="shared" si="2"/>
        <v>31</v>
      </c>
      <c r="R19" s="1178" t="s">
        <v>177</v>
      </c>
      <c r="S19" s="1178"/>
    </row>
    <row r="20" spans="1:19" ht="19.5" customHeight="1">
      <c r="A20" s="1170" t="s">
        <v>65</v>
      </c>
      <c r="B20" s="1170"/>
      <c r="C20" s="780">
        <v>22</v>
      </c>
      <c r="D20" s="780">
        <v>5</v>
      </c>
      <c r="E20" s="780">
        <v>10</v>
      </c>
      <c r="F20" s="780">
        <v>3</v>
      </c>
      <c r="G20" s="780">
        <v>1</v>
      </c>
      <c r="H20" s="780">
        <v>6</v>
      </c>
      <c r="I20" s="780">
        <v>3</v>
      </c>
      <c r="J20" s="780">
        <v>3</v>
      </c>
      <c r="K20" s="780">
        <v>11</v>
      </c>
      <c r="L20" s="780">
        <v>6</v>
      </c>
      <c r="M20" s="780">
        <v>0</v>
      </c>
      <c r="N20" s="780">
        <v>0</v>
      </c>
      <c r="O20" s="780">
        <f t="shared" si="0"/>
        <v>47</v>
      </c>
      <c r="P20" s="780">
        <f t="shared" si="1"/>
        <v>23</v>
      </c>
      <c r="Q20" s="780">
        <f t="shared" si="2"/>
        <v>70</v>
      </c>
      <c r="R20" s="1178" t="s">
        <v>178</v>
      </c>
      <c r="S20" s="1178"/>
    </row>
    <row r="21" spans="1:19" ht="19.5" customHeight="1">
      <c r="A21" s="1170" t="s">
        <v>66</v>
      </c>
      <c r="B21" s="1170"/>
      <c r="C21" s="780">
        <v>51</v>
      </c>
      <c r="D21" s="780">
        <v>19</v>
      </c>
      <c r="E21" s="780">
        <v>25</v>
      </c>
      <c r="F21" s="780">
        <v>11</v>
      </c>
      <c r="G21" s="780">
        <v>15</v>
      </c>
      <c r="H21" s="780">
        <v>6</v>
      </c>
      <c r="I21" s="780">
        <v>15</v>
      </c>
      <c r="J21" s="780">
        <v>6</v>
      </c>
      <c r="K21" s="780">
        <v>30</v>
      </c>
      <c r="L21" s="780">
        <v>8</v>
      </c>
      <c r="M21" s="780">
        <v>21</v>
      </c>
      <c r="N21" s="780">
        <v>5</v>
      </c>
      <c r="O21" s="780">
        <f t="shared" si="0"/>
        <v>157</v>
      </c>
      <c r="P21" s="780">
        <f t="shared" si="1"/>
        <v>55</v>
      </c>
      <c r="Q21" s="780">
        <f t="shared" si="2"/>
        <v>212</v>
      </c>
      <c r="R21" s="1178" t="s">
        <v>285</v>
      </c>
      <c r="S21" s="1178"/>
    </row>
    <row r="22" spans="1:19" ht="19.5" customHeight="1">
      <c r="A22" s="1170" t="s">
        <v>133</v>
      </c>
      <c r="B22" s="1170"/>
      <c r="C22" s="780">
        <v>6</v>
      </c>
      <c r="D22" s="780">
        <v>3</v>
      </c>
      <c r="E22" s="780">
        <v>26</v>
      </c>
      <c r="F22" s="780">
        <v>6</v>
      </c>
      <c r="G22" s="780">
        <v>1</v>
      </c>
      <c r="H22" s="780">
        <v>0</v>
      </c>
      <c r="I22" s="780">
        <v>2</v>
      </c>
      <c r="J22" s="780">
        <v>0</v>
      </c>
      <c r="K22" s="780">
        <v>4</v>
      </c>
      <c r="L22" s="780">
        <v>5</v>
      </c>
      <c r="M22" s="780">
        <v>14</v>
      </c>
      <c r="N22" s="780">
        <v>0</v>
      </c>
      <c r="O22" s="780">
        <f t="shared" si="0"/>
        <v>53</v>
      </c>
      <c r="P22" s="780">
        <f t="shared" si="1"/>
        <v>14</v>
      </c>
      <c r="Q22" s="780">
        <f t="shared" si="2"/>
        <v>67</v>
      </c>
      <c r="R22" s="1178" t="s">
        <v>853</v>
      </c>
      <c r="S22" s="1178"/>
    </row>
    <row r="23" spans="1:19" ht="19.5" customHeight="1">
      <c r="A23" s="1170" t="s">
        <v>68</v>
      </c>
      <c r="B23" s="1170"/>
      <c r="C23" s="780">
        <v>30</v>
      </c>
      <c r="D23" s="780">
        <v>0</v>
      </c>
      <c r="E23" s="780">
        <v>15</v>
      </c>
      <c r="F23" s="780">
        <v>6</v>
      </c>
      <c r="G23" s="780">
        <v>12</v>
      </c>
      <c r="H23" s="780">
        <v>4</v>
      </c>
      <c r="I23" s="780">
        <v>7</v>
      </c>
      <c r="J23" s="780">
        <v>2</v>
      </c>
      <c r="K23" s="780">
        <v>3</v>
      </c>
      <c r="L23" s="780">
        <v>0</v>
      </c>
      <c r="M23" s="780">
        <v>0</v>
      </c>
      <c r="N23" s="780">
        <v>7</v>
      </c>
      <c r="O23" s="780">
        <f t="shared" si="0"/>
        <v>67</v>
      </c>
      <c r="P23" s="780">
        <f t="shared" si="1"/>
        <v>19</v>
      </c>
      <c r="Q23" s="780">
        <f t="shared" si="2"/>
        <v>86</v>
      </c>
      <c r="R23" s="1178" t="s">
        <v>287</v>
      </c>
      <c r="S23" s="1178"/>
    </row>
    <row r="24" spans="1:19" ht="19.5" customHeight="1">
      <c r="A24" s="1170" t="s">
        <v>69</v>
      </c>
      <c r="B24" s="1170"/>
      <c r="C24" s="780">
        <v>0</v>
      </c>
      <c r="D24" s="780">
        <v>1</v>
      </c>
      <c r="E24" s="780">
        <v>2</v>
      </c>
      <c r="F24" s="780">
        <v>0</v>
      </c>
      <c r="G24" s="780">
        <v>0</v>
      </c>
      <c r="H24" s="780">
        <v>0</v>
      </c>
      <c r="I24" s="780">
        <v>0</v>
      </c>
      <c r="J24" s="780">
        <v>0</v>
      </c>
      <c r="K24" s="780">
        <v>1</v>
      </c>
      <c r="L24" s="780">
        <v>0</v>
      </c>
      <c r="M24" s="780">
        <v>0</v>
      </c>
      <c r="N24" s="780">
        <v>0</v>
      </c>
      <c r="O24" s="780">
        <f t="shared" si="0"/>
        <v>3</v>
      </c>
      <c r="P24" s="780">
        <f t="shared" si="1"/>
        <v>1</v>
      </c>
      <c r="Q24" s="780">
        <f t="shared" si="2"/>
        <v>4</v>
      </c>
      <c r="R24" s="1178" t="s">
        <v>182</v>
      </c>
      <c r="S24" s="1178"/>
    </row>
    <row r="25" spans="1:19" ht="19.5" customHeight="1">
      <c r="A25" s="1170" t="s">
        <v>70</v>
      </c>
      <c r="B25" s="1170"/>
      <c r="C25" s="780">
        <v>0</v>
      </c>
      <c r="D25" s="780">
        <v>0</v>
      </c>
      <c r="E25" s="780">
        <v>0</v>
      </c>
      <c r="F25" s="780">
        <v>0</v>
      </c>
      <c r="G25" s="780">
        <v>0</v>
      </c>
      <c r="H25" s="780">
        <v>0</v>
      </c>
      <c r="I25" s="780">
        <v>0</v>
      </c>
      <c r="J25" s="780">
        <v>0</v>
      </c>
      <c r="K25" s="780">
        <v>0</v>
      </c>
      <c r="L25" s="780">
        <v>0</v>
      </c>
      <c r="M25" s="780">
        <v>0</v>
      </c>
      <c r="N25" s="780">
        <v>0</v>
      </c>
      <c r="O25" s="780">
        <f t="shared" si="0"/>
        <v>0</v>
      </c>
      <c r="P25" s="780">
        <f t="shared" si="1"/>
        <v>0</v>
      </c>
      <c r="Q25" s="780">
        <f t="shared" si="2"/>
        <v>0</v>
      </c>
      <c r="R25" s="1178" t="s">
        <v>183</v>
      </c>
      <c r="S25" s="1178"/>
    </row>
    <row r="26" spans="1:19" ht="19.5" customHeight="1">
      <c r="A26" s="1170" t="s">
        <v>71</v>
      </c>
      <c r="B26" s="1170"/>
      <c r="C26" s="780">
        <v>0</v>
      </c>
      <c r="D26" s="780">
        <v>0</v>
      </c>
      <c r="E26" s="780">
        <v>0</v>
      </c>
      <c r="F26" s="780">
        <v>0</v>
      </c>
      <c r="G26" s="780">
        <v>0</v>
      </c>
      <c r="H26" s="780">
        <v>0</v>
      </c>
      <c r="I26" s="780">
        <v>0</v>
      </c>
      <c r="J26" s="780">
        <v>0</v>
      </c>
      <c r="K26" s="780">
        <v>0</v>
      </c>
      <c r="L26" s="780">
        <v>0</v>
      </c>
      <c r="M26" s="780">
        <v>0</v>
      </c>
      <c r="N26" s="780">
        <v>0</v>
      </c>
      <c r="O26" s="780">
        <f t="shared" si="0"/>
        <v>0</v>
      </c>
      <c r="P26" s="780">
        <f t="shared" si="1"/>
        <v>0</v>
      </c>
      <c r="Q26" s="780">
        <f t="shared" si="2"/>
        <v>0</v>
      </c>
      <c r="R26" s="1178" t="s">
        <v>671</v>
      </c>
      <c r="S26" s="1178"/>
    </row>
    <row r="27" spans="1:19" ht="19.5" customHeight="1" thickBot="1">
      <c r="A27" s="1280" t="s">
        <v>72</v>
      </c>
      <c r="B27" s="1280"/>
      <c r="C27" s="244">
        <v>12</v>
      </c>
      <c r="D27" s="244">
        <v>9</v>
      </c>
      <c r="E27" s="244">
        <v>10</v>
      </c>
      <c r="F27" s="244">
        <v>3</v>
      </c>
      <c r="G27" s="244">
        <v>6</v>
      </c>
      <c r="H27" s="244">
        <v>2</v>
      </c>
      <c r="I27" s="244">
        <v>11</v>
      </c>
      <c r="J27" s="244">
        <v>2</v>
      </c>
      <c r="K27" s="244">
        <v>14</v>
      </c>
      <c r="L27" s="244">
        <v>4</v>
      </c>
      <c r="M27" s="244">
        <v>3</v>
      </c>
      <c r="N27" s="244">
        <v>2</v>
      </c>
      <c r="O27" s="244">
        <f t="shared" si="0"/>
        <v>56</v>
      </c>
      <c r="P27" s="244">
        <f t="shared" si="1"/>
        <v>22</v>
      </c>
      <c r="Q27" s="244">
        <f t="shared" si="2"/>
        <v>78</v>
      </c>
      <c r="R27" s="1258" t="s">
        <v>282</v>
      </c>
      <c r="S27" s="1258"/>
    </row>
    <row r="28" spans="1:19" ht="19.5" customHeight="1" thickBot="1">
      <c r="A28" s="1108" t="s">
        <v>32</v>
      </c>
      <c r="B28" s="1108"/>
      <c r="C28" s="781">
        <f>SUM(C8:C27)</f>
        <v>189</v>
      </c>
      <c r="D28" s="781">
        <f t="shared" ref="D28:Q28" si="3">SUM(D8:D27)</f>
        <v>74</v>
      </c>
      <c r="E28" s="781">
        <f t="shared" si="3"/>
        <v>120</v>
      </c>
      <c r="F28" s="781">
        <f t="shared" si="3"/>
        <v>52</v>
      </c>
      <c r="G28" s="781">
        <f t="shared" si="3"/>
        <v>58</v>
      </c>
      <c r="H28" s="781">
        <f t="shared" si="3"/>
        <v>31</v>
      </c>
      <c r="I28" s="781">
        <f t="shared" si="3"/>
        <v>60</v>
      </c>
      <c r="J28" s="781">
        <f t="shared" si="3"/>
        <v>34</v>
      </c>
      <c r="K28" s="781">
        <f t="shared" si="3"/>
        <v>103</v>
      </c>
      <c r="L28" s="781">
        <f t="shared" si="3"/>
        <v>49</v>
      </c>
      <c r="M28" s="781">
        <f t="shared" si="3"/>
        <v>98</v>
      </c>
      <c r="N28" s="781">
        <f t="shared" si="3"/>
        <v>44</v>
      </c>
      <c r="O28" s="781">
        <f t="shared" si="3"/>
        <v>628</v>
      </c>
      <c r="P28" s="781">
        <f t="shared" si="3"/>
        <v>284</v>
      </c>
      <c r="Q28" s="781">
        <f t="shared" si="3"/>
        <v>912</v>
      </c>
      <c r="R28" s="1260" t="s">
        <v>169</v>
      </c>
      <c r="S28" s="1260"/>
    </row>
    <row r="29" spans="1:19" ht="13.5" thickTop="1">
      <c r="C29" s="304"/>
      <c r="D29" s="304"/>
      <c r="E29" s="304"/>
      <c r="F29" s="304"/>
      <c r="G29" s="304"/>
      <c r="H29" s="304"/>
      <c r="I29" s="304"/>
      <c r="J29" s="304"/>
      <c r="K29" s="304"/>
      <c r="L29" s="304"/>
      <c r="M29" s="304"/>
      <c r="N29" s="304"/>
      <c r="O29" s="304"/>
      <c r="P29" s="304"/>
      <c r="Q29" s="304"/>
    </row>
    <row r="30" spans="1:19">
      <c r="C30" s="304"/>
      <c r="D30" s="304"/>
      <c r="E30" s="304"/>
      <c r="F30" s="304"/>
      <c r="G30" s="304"/>
      <c r="H30" s="304"/>
      <c r="I30" s="304"/>
      <c r="J30" s="304"/>
      <c r="K30" s="304"/>
      <c r="L30" s="304"/>
      <c r="M30" s="304"/>
      <c r="N30" s="304"/>
      <c r="O30" s="304"/>
      <c r="P30" s="304"/>
      <c r="Q30" s="304"/>
    </row>
    <row r="31" spans="1:19">
      <c r="C31" s="304"/>
      <c r="D31" s="304"/>
      <c r="E31" s="304"/>
      <c r="F31" s="304"/>
      <c r="G31" s="304"/>
      <c r="H31" s="304"/>
      <c r="I31" s="304"/>
      <c r="J31" s="304"/>
      <c r="K31" s="304"/>
      <c r="L31" s="304"/>
      <c r="M31" s="304"/>
      <c r="N31" s="304"/>
      <c r="O31" s="304"/>
      <c r="P31" s="304"/>
      <c r="Q31" s="304"/>
    </row>
    <row r="32" spans="1:19">
      <c r="C32" s="304"/>
      <c r="D32" s="304"/>
      <c r="E32" s="304"/>
      <c r="F32" s="304"/>
      <c r="G32" s="304"/>
      <c r="H32" s="304"/>
      <c r="I32" s="304"/>
      <c r="J32" s="304"/>
      <c r="K32" s="304"/>
      <c r="L32" s="304"/>
      <c r="M32" s="304"/>
      <c r="N32" s="304"/>
      <c r="O32" s="304"/>
      <c r="P32" s="304"/>
      <c r="Q32" s="304"/>
    </row>
    <row r="33" spans="3:17">
      <c r="C33" s="304"/>
      <c r="D33" s="304"/>
      <c r="E33" s="304"/>
      <c r="F33" s="304"/>
      <c r="G33" s="304"/>
      <c r="H33" s="304"/>
      <c r="I33" s="304"/>
      <c r="J33" s="304"/>
      <c r="K33" s="304"/>
      <c r="L33" s="304"/>
      <c r="M33" s="304"/>
      <c r="N33" s="304"/>
      <c r="O33" s="304"/>
      <c r="P33" s="304"/>
      <c r="Q33" s="304"/>
    </row>
    <row r="34" spans="3:17">
      <c r="C34" s="304"/>
      <c r="D34" s="304"/>
      <c r="E34" s="304"/>
      <c r="F34" s="304"/>
      <c r="G34" s="304"/>
      <c r="H34" s="304"/>
      <c r="I34" s="304"/>
      <c r="J34" s="304"/>
      <c r="K34" s="304"/>
      <c r="L34" s="304"/>
      <c r="M34" s="304"/>
      <c r="N34" s="304"/>
      <c r="O34" s="304"/>
      <c r="P34" s="304"/>
      <c r="Q34" s="304"/>
    </row>
    <row r="35" spans="3:17">
      <c r="C35" s="304"/>
      <c r="D35" s="304"/>
      <c r="E35" s="304"/>
      <c r="F35" s="304"/>
      <c r="G35" s="304"/>
      <c r="H35" s="304"/>
      <c r="I35" s="304"/>
      <c r="J35" s="304"/>
      <c r="K35" s="304"/>
      <c r="L35" s="304"/>
      <c r="M35" s="304"/>
      <c r="N35" s="304"/>
      <c r="O35" s="304"/>
      <c r="P35" s="304"/>
      <c r="Q35" s="304"/>
    </row>
    <row r="36" spans="3:17">
      <c r="C36" s="304"/>
      <c r="D36" s="304"/>
      <c r="E36" s="304"/>
      <c r="F36" s="304"/>
      <c r="G36" s="304"/>
      <c r="H36" s="304"/>
      <c r="I36" s="304"/>
      <c r="J36" s="304"/>
      <c r="K36" s="304"/>
      <c r="L36" s="304"/>
      <c r="M36" s="304"/>
      <c r="N36" s="304"/>
      <c r="O36" s="304"/>
      <c r="P36" s="304"/>
      <c r="Q36" s="304"/>
    </row>
    <row r="37" spans="3:17">
      <c r="C37" s="304"/>
      <c r="D37" s="304"/>
      <c r="E37" s="304"/>
      <c r="F37" s="304"/>
      <c r="G37" s="304"/>
      <c r="H37" s="304"/>
      <c r="I37" s="304"/>
      <c r="J37" s="304"/>
      <c r="K37" s="304"/>
      <c r="L37" s="304"/>
      <c r="M37" s="304"/>
      <c r="N37" s="304"/>
      <c r="O37" s="304"/>
      <c r="P37" s="304"/>
      <c r="Q37" s="304"/>
    </row>
    <row r="38" spans="3:17">
      <c r="C38" s="304"/>
      <c r="D38" s="304"/>
      <c r="E38" s="304"/>
      <c r="F38" s="304"/>
      <c r="G38" s="304"/>
      <c r="H38" s="304"/>
      <c r="I38" s="304"/>
      <c r="J38" s="304"/>
      <c r="K38" s="304"/>
      <c r="L38" s="304"/>
      <c r="M38" s="304"/>
      <c r="N38" s="304"/>
      <c r="O38" s="304"/>
      <c r="P38" s="304"/>
      <c r="Q38" s="304"/>
    </row>
    <row r="117" spans="3:15">
      <c r="C117" s="265"/>
      <c r="D117" s="265"/>
      <c r="E117" s="265"/>
      <c r="F117" s="265"/>
      <c r="G117" s="265"/>
      <c r="H117" s="265"/>
      <c r="I117" s="265"/>
      <c r="J117" s="265"/>
      <c r="K117" s="265"/>
      <c r="L117" s="265"/>
      <c r="M117" s="265"/>
      <c r="N117" s="265"/>
      <c r="O117" s="265"/>
    </row>
    <row r="118" spans="3:15">
      <c r="C118" s="265"/>
      <c r="D118" s="265"/>
      <c r="E118" s="265"/>
      <c r="F118" s="265"/>
      <c r="G118" s="265"/>
      <c r="H118" s="265"/>
      <c r="I118" s="265"/>
      <c r="J118" s="265"/>
      <c r="K118" s="265"/>
      <c r="L118" s="265"/>
      <c r="M118" s="265"/>
      <c r="N118" s="265"/>
      <c r="O118" s="265"/>
    </row>
    <row r="119" spans="3:15">
      <c r="C119" s="265"/>
      <c r="D119" s="265"/>
      <c r="E119" s="265"/>
      <c r="F119" s="265"/>
      <c r="G119" s="265"/>
      <c r="H119" s="265"/>
      <c r="I119" s="265"/>
      <c r="J119" s="265"/>
      <c r="K119" s="265"/>
      <c r="L119" s="265"/>
      <c r="M119" s="265"/>
      <c r="N119" s="265"/>
      <c r="O119" s="265"/>
    </row>
    <row r="120" spans="3:15">
      <c r="C120" s="265"/>
      <c r="D120" s="265"/>
      <c r="E120" s="265"/>
      <c r="F120" s="265"/>
      <c r="G120" s="265"/>
      <c r="H120" s="265"/>
      <c r="I120" s="265"/>
      <c r="J120" s="265"/>
      <c r="K120" s="265"/>
      <c r="L120" s="265"/>
      <c r="M120" s="265"/>
      <c r="N120" s="265"/>
      <c r="O120" s="265"/>
    </row>
  </sheetData>
  <mergeCells count="51">
    <mergeCell ref="Q3:S3"/>
    <mergeCell ref="A28:B28"/>
    <mergeCell ref="R28:S28"/>
    <mergeCell ref="A27:B27"/>
    <mergeCell ref="R27:S27"/>
    <mergeCell ref="A26:B26"/>
    <mergeCell ref="R26:S26"/>
    <mergeCell ref="A25:B25"/>
    <mergeCell ref="R25:S25"/>
    <mergeCell ref="A24:B24"/>
    <mergeCell ref="R24:S24"/>
    <mergeCell ref="A23:B23"/>
    <mergeCell ref="R23:S23"/>
    <mergeCell ref="A22:B22"/>
    <mergeCell ref="R22:S22"/>
    <mergeCell ref="A21:B21"/>
    <mergeCell ref="R21:S21"/>
    <mergeCell ref="A20:B20"/>
    <mergeCell ref="R20:S20"/>
    <mergeCell ref="A19:B19"/>
    <mergeCell ref="R19:S19"/>
    <mergeCell ref="A12:A17"/>
    <mergeCell ref="S12:S17"/>
    <mergeCell ref="A11:B11"/>
    <mergeCell ref="R11:S11"/>
    <mergeCell ref="R18:S18"/>
    <mergeCell ref="A10:B10"/>
    <mergeCell ref="R10:S10"/>
    <mergeCell ref="A9:B9"/>
    <mergeCell ref="R9:S9"/>
    <mergeCell ref="K5:L5"/>
    <mergeCell ref="M5:N5"/>
    <mergeCell ref="O5:Q5"/>
    <mergeCell ref="R8:S8"/>
    <mergeCell ref="A8:B8"/>
    <mergeCell ref="A1:S1"/>
    <mergeCell ref="A2:S2"/>
    <mergeCell ref="A3:B3"/>
    <mergeCell ref="M4:N4"/>
    <mergeCell ref="O4:Q4"/>
    <mergeCell ref="R4:S7"/>
    <mergeCell ref="A4:B7"/>
    <mergeCell ref="C4:D4"/>
    <mergeCell ref="E4:F4"/>
    <mergeCell ref="G4:H4"/>
    <mergeCell ref="I4:J4"/>
    <mergeCell ref="K4:L4"/>
    <mergeCell ref="C5:D5"/>
    <mergeCell ref="E5:F5"/>
    <mergeCell ref="G5:H5"/>
    <mergeCell ref="I5:J5"/>
  </mergeCells>
  <printOptions horizontalCentered="1"/>
  <pageMargins left="1" right="1" top="1" bottom="1" header="1" footer="1"/>
  <pageSetup scale="80" firstPageNumber="94" orientation="landscape" useFirstPageNumber="1"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3" tint="0.39997558519241921"/>
  </sheetPr>
  <dimension ref="A1:S120"/>
  <sheetViews>
    <sheetView rightToLeft="1" view="pageBreakPreview" zoomScale="80" zoomScaleSheetLayoutView="80" workbookViewId="0">
      <selection activeCell="O4" sqref="O4:Q4"/>
    </sheetView>
  </sheetViews>
  <sheetFormatPr defaultRowHeight="12.75"/>
  <cols>
    <col min="1" max="1" width="4" style="133" customWidth="1"/>
    <col min="2" max="2" width="10" style="133" customWidth="1"/>
    <col min="3" max="3" width="6.7109375" style="133" customWidth="1"/>
    <col min="4" max="4" width="7.140625" style="133" customWidth="1"/>
    <col min="5" max="5" width="7.28515625" style="133" customWidth="1"/>
    <col min="6" max="6" width="7.140625" style="133" customWidth="1"/>
    <col min="7" max="7" width="8" style="133" customWidth="1"/>
    <col min="8" max="8" width="7.28515625" style="133" customWidth="1"/>
    <col min="9" max="11" width="8.140625" style="133" customWidth="1"/>
    <col min="12" max="12" width="6.7109375" style="133" customWidth="1"/>
    <col min="13" max="13" width="8.140625" style="133" customWidth="1"/>
    <col min="14" max="14" width="6.7109375" style="133" customWidth="1"/>
    <col min="15" max="15" width="7.5703125" style="133" customWidth="1"/>
    <col min="16" max="16" width="8.140625" style="133" customWidth="1"/>
    <col min="17" max="17" width="7.28515625" style="133" customWidth="1"/>
    <col min="18" max="18" width="14.85546875" style="133" customWidth="1"/>
    <col min="19" max="19" width="4" style="133" customWidth="1"/>
    <col min="20" max="16384" width="9.140625" style="133"/>
  </cols>
  <sheetData>
    <row r="1" spans="1:19" ht="22.5" customHeight="1">
      <c r="A1" s="1205" t="s">
        <v>1287</v>
      </c>
      <c r="B1" s="1205"/>
      <c r="C1" s="1205"/>
      <c r="D1" s="1205"/>
      <c r="E1" s="1205"/>
      <c r="F1" s="1205"/>
      <c r="G1" s="1205"/>
      <c r="H1" s="1205"/>
      <c r="I1" s="1205"/>
      <c r="J1" s="1205"/>
      <c r="K1" s="1205"/>
      <c r="L1" s="1205"/>
      <c r="M1" s="1205"/>
      <c r="N1" s="1205"/>
      <c r="O1" s="1205"/>
      <c r="P1" s="1205"/>
      <c r="Q1" s="1205"/>
      <c r="R1" s="1205"/>
      <c r="S1" s="1205"/>
    </row>
    <row r="2" spans="1:19" ht="21" customHeight="1">
      <c r="A2" s="1206" t="s">
        <v>808</v>
      </c>
      <c r="B2" s="1206"/>
      <c r="C2" s="1206"/>
      <c r="D2" s="1206"/>
      <c r="E2" s="1206"/>
      <c r="F2" s="1206"/>
      <c r="G2" s="1206"/>
      <c r="H2" s="1206"/>
      <c r="I2" s="1206"/>
      <c r="J2" s="1206"/>
      <c r="K2" s="1206"/>
      <c r="L2" s="1206"/>
      <c r="M2" s="1206"/>
      <c r="N2" s="1206"/>
      <c r="O2" s="1206"/>
      <c r="P2" s="1206"/>
      <c r="Q2" s="1206"/>
      <c r="R2" s="1206"/>
      <c r="S2" s="1206"/>
    </row>
    <row r="3" spans="1:19" s="174" customFormat="1" ht="25.5" customHeight="1" thickBot="1">
      <c r="A3" s="1428" t="s">
        <v>1093</v>
      </c>
      <c r="B3" s="1428"/>
      <c r="C3" s="229"/>
      <c r="D3" s="229"/>
      <c r="E3" s="229"/>
      <c r="F3" s="229"/>
      <c r="G3" s="229"/>
      <c r="H3" s="229"/>
      <c r="I3" s="229"/>
      <c r="J3" s="229"/>
      <c r="K3" s="229"/>
      <c r="L3" s="229"/>
      <c r="M3" s="229"/>
      <c r="N3" s="179"/>
      <c r="O3" s="179"/>
      <c r="P3" s="179"/>
      <c r="Q3" s="1429" t="s">
        <v>626</v>
      </c>
      <c r="R3" s="1429"/>
      <c r="S3" s="1429"/>
    </row>
    <row r="4" spans="1:19" ht="24" customHeight="1" thickTop="1">
      <c r="A4" s="1140" t="s">
        <v>40</v>
      </c>
      <c r="B4" s="1140"/>
      <c r="C4" s="1188" t="s">
        <v>93</v>
      </c>
      <c r="D4" s="1188"/>
      <c r="E4" s="1188" t="s">
        <v>98</v>
      </c>
      <c r="F4" s="1188"/>
      <c r="G4" s="1188" t="s">
        <v>95</v>
      </c>
      <c r="H4" s="1188"/>
      <c r="I4" s="1188" t="s">
        <v>96</v>
      </c>
      <c r="J4" s="1188"/>
      <c r="K4" s="1188" t="s">
        <v>97</v>
      </c>
      <c r="L4" s="1188"/>
      <c r="M4" s="1188" t="s">
        <v>31</v>
      </c>
      <c r="N4" s="1188"/>
      <c r="O4" s="1188" t="s">
        <v>1335</v>
      </c>
      <c r="P4" s="1188"/>
      <c r="Q4" s="1188"/>
      <c r="R4" s="1164" t="s">
        <v>168</v>
      </c>
      <c r="S4" s="1164"/>
    </row>
    <row r="5" spans="1:19" ht="36" customHeight="1">
      <c r="A5" s="1141"/>
      <c r="B5" s="1141"/>
      <c r="C5" s="1168" t="s">
        <v>240</v>
      </c>
      <c r="D5" s="1168"/>
      <c r="E5" s="1168" t="s">
        <v>234</v>
      </c>
      <c r="F5" s="1168"/>
      <c r="G5" s="1168" t="s">
        <v>241</v>
      </c>
      <c r="H5" s="1168"/>
      <c r="I5" s="1168" t="s">
        <v>236</v>
      </c>
      <c r="J5" s="1168"/>
      <c r="K5" s="1168" t="s">
        <v>242</v>
      </c>
      <c r="L5" s="1168"/>
      <c r="M5" s="1168" t="s">
        <v>239</v>
      </c>
      <c r="N5" s="1168"/>
      <c r="O5" s="1168" t="s">
        <v>169</v>
      </c>
      <c r="P5" s="1168"/>
      <c r="Q5" s="1168"/>
      <c r="R5" s="1165"/>
      <c r="S5" s="1165"/>
    </row>
    <row r="6" spans="1:19" ht="16.5" customHeight="1">
      <c r="A6" s="1141"/>
      <c r="B6" s="1141"/>
      <c r="C6" s="782" t="s">
        <v>33</v>
      </c>
      <c r="D6" s="782" t="s">
        <v>34</v>
      </c>
      <c r="E6" s="782" t="s">
        <v>33</v>
      </c>
      <c r="F6" s="782" t="s">
        <v>34</v>
      </c>
      <c r="G6" s="782" t="s">
        <v>33</v>
      </c>
      <c r="H6" s="782" t="s">
        <v>34</v>
      </c>
      <c r="I6" s="782" t="s">
        <v>33</v>
      </c>
      <c r="J6" s="782" t="s">
        <v>34</v>
      </c>
      <c r="K6" s="782" t="s">
        <v>33</v>
      </c>
      <c r="L6" s="782" t="s">
        <v>34</v>
      </c>
      <c r="M6" s="782" t="s">
        <v>33</v>
      </c>
      <c r="N6" s="782" t="s">
        <v>34</v>
      </c>
      <c r="O6" s="782" t="s">
        <v>33</v>
      </c>
      <c r="P6" s="782" t="s">
        <v>34</v>
      </c>
      <c r="Q6" s="782" t="s">
        <v>35</v>
      </c>
      <c r="R6" s="1165"/>
      <c r="S6" s="1165"/>
    </row>
    <row r="7" spans="1:19" ht="23.25" customHeight="1" thickBot="1">
      <c r="A7" s="1142"/>
      <c r="B7" s="1142"/>
      <c r="C7" s="785" t="s">
        <v>173</v>
      </c>
      <c r="D7" s="785" t="s">
        <v>172</v>
      </c>
      <c r="E7" s="785" t="s">
        <v>173</v>
      </c>
      <c r="F7" s="785" t="s">
        <v>172</v>
      </c>
      <c r="G7" s="785" t="s">
        <v>173</v>
      </c>
      <c r="H7" s="785" t="s">
        <v>172</v>
      </c>
      <c r="I7" s="785" t="s">
        <v>173</v>
      </c>
      <c r="J7" s="785" t="s">
        <v>172</v>
      </c>
      <c r="K7" s="785" t="s">
        <v>173</v>
      </c>
      <c r="L7" s="785" t="s">
        <v>172</v>
      </c>
      <c r="M7" s="785" t="s">
        <v>173</v>
      </c>
      <c r="N7" s="785" t="s">
        <v>172</v>
      </c>
      <c r="O7" s="785" t="s">
        <v>173</v>
      </c>
      <c r="P7" s="785" t="s">
        <v>172</v>
      </c>
      <c r="Q7" s="785" t="s">
        <v>169</v>
      </c>
      <c r="R7" s="1166"/>
      <c r="S7" s="1166"/>
    </row>
    <row r="8" spans="1:19" ht="19.5" customHeight="1">
      <c r="A8" s="252" t="s">
        <v>52</v>
      </c>
      <c r="B8" s="252"/>
      <c r="C8" s="782">
        <v>0</v>
      </c>
      <c r="D8" s="782">
        <v>1</v>
      </c>
      <c r="E8" s="782">
        <v>0</v>
      </c>
      <c r="F8" s="782">
        <v>1</v>
      </c>
      <c r="G8" s="782">
        <v>1</v>
      </c>
      <c r="H8" s="782">
        <v>0</v>
      </c>
      <c r="I8" s="782">
        <v>0</v>
      </c>
      <c r="J8" s="782">
        <v>0</v>
      </c>
      <c r="K8" s="782">
        <v>0</v>
      </c>
      <c r="L8" s="782">
        <v>0</v>
      </c>
      <c r="M8" s="782">
        <v>0</v>
      </c>
      <c r="N8" s="782">
        <v>0</v>
      </c>
      <c r="O8" s="782">
        <f>SUM(C8,E8,G8,I8,K8,M8)</f>
        <v>1</v>
      </c>
      <c r="P8" s="782">
        <f>SUM(D8,F8,H8,J8,L8,N8)</f>
        <v>2</v>
      </c>
      <c r="Q8" s="782">
        <f>SUM(O8:P8)</f>
        <v>3</v>
      </c>
      <c r="R8" s="1488" t="s">
        <v>583</v>
      </c>
      <c r="S8" s="1488"/>
    </row>
    <row r="9" spans="1:19" ht="19.5" customHeight="1">
      <c r="A9" s="1170" t="s">
        <v>53</v>
      </c>
      <c r="B9" s="1170"/>
      <c r="C9" s="780">
        <v>5</v>
      </c>
      <c r="D9" s="780">
        <v>0</v>
      </c>
      <c r="E9" s="780">
        <v>0</v>
      </c>
      <c r="F9" s="780">
        <v>0</v>
      </c>
      <c r="G9" s="780">
        <v>1</v>
      </c>
      <c r="H9" s="780">
        <v>0</v>
      </c>
      <c r="I9" s="780">
        <v>0</v>
      </c>
      <c r="J9" s="780">
        <v>0</v>
      </c>
      <c r="K9" s="780">
        <v>0</v>
      </c>
      <c r="L9" s="780">
        <v>0</v>
      </c>
      <c r="M9" s="780">
        <v>0</v>
      </c>
      <c r="N9" s="780">
        <v>0</v>
      </c>
      <c r="O9" s="780">
        <f t="shared" ref="O9:O27" si="0">SUM(C9,E9,G9,I9,K9,M9)</f>
        <v>6</v>
      </c>
      <c r="P9" s="780">
        <f t="shared" ref="P9:P27" si="1">SUM(D9,F9,H9,J9,L9,N9)</f>
        <v>0</v>
      </c>
      <c r="Q9" s="780">
        <f t="shared" ref="Q9:Q27" si="2">SUM(O9:P9)</f>
        <v>6</v>
      </c>
      <c r="R9" s="1448" t="s">
        <v>284</v>
      </c>
      <c r="S9" s="1448"/>
    </row>
    <row r="10" spans="1:19" ht="19.5" customHeight="1">
      <c r="A10" s="1170" t="s">
        <v>54</v>
      </c>
      <c r="B10" s="1170"/>
      <c r="C10" s="780">
        <v>1</v>
      </c>
      <c r="D10" s="780">
        <v>0</v>
      </c>
      <c r="E10" s="780">
        <v>1</v>
      </c>
      <c r="F10" s="780">
        <v>0</v>
      </c>
      <c r="G10" s="780">
        <v>0</v>
      </c>
      <c r="H10" s="780">
        <v>0</v>
      </c>
      <c r="I10" s="780">
        <v>0</v>
      </c>
      <c r="J10" s="780">
        <v>0</v>
      </c>
      <c r="K10" s="780">
        <v>1</v>
      </c>
      <c r="L10" s="780">
        <v>0</v>
      </c>
      <c r="M10" s="780">
        <v>0</v>
      </c>
      <c r="N10" s="780">
        <v>0</v>
      </c>
      <c r="O10" s="780">
        <f t="shared" si="0"/>
        <v>3</v>
      </c>
      <c r="P10" s="780">
        <f t="shared" si="1"/>
        <v>0</v>
      </c>
      <c r="Q10" s="780">
        <f t="shared" si="2"/>
        <v>3</v>
      </c>
      <c r="R10" s="1353" t="s">
        <v>175</v>
      </c>
      <c r="S10" s="1353"/>
    </row>
    <row r="11" spans="1:19" ht="19.5" customHeight="1">
      <c r="A11" s="1170" t="s">
        <v>55</v>
      </c>
      <c r="B11" s="1170"/>
      <c r="C11" s="780">
        <v>6</v>
      </c>
      <c r="D11" s="780">
        <v>3</v>
      </c>
      <c r="E11" s="780">
        <v>9</v>
      </c>
      <c r="F11" s="780">
        <v>5</v>
      </c>
      <c r="G11" s="780">
        <v>8</v>
      </c>
      <c r="H11" s="780">
        <v>1</v>
      </c>
      <c r="I11" s="780">
        <v>4</v>
      </c>
      <c r="J11" s="780">
        <v>6</v>
      </c>
      <c r="K11" s="780">
        <v>15</v>
      </c>
      <c r="L11" s="780">
        <v>9</v>
      </c>
      <c r="M11" s="780">
        <v>14</v>
      </c>
      <c r="N11" s="780">
        <v>16</v>
      </c>
      <c r="O11" s="780">
        <f t="shared" si="0"/>
        <v>56</v>
      </c>
      <c r="P11" s="780">
        <f t="shared" si="1"/>
        <v>40</v>
      </c>
      <c r="Q11" s="780">
        <f t="shared" si="2"/>
        <v>96</v>
      </c>
      <c r="R11" s="1178" t="s">
        <v>676</v>
      </c>
      <c r="S11" s="1178"/>
    </row>
    <row r="12" spans="1:19" ht="19.5" customHeight="1">
      <c r="A12" s="1485" t="s">
        <v>295</v>
      </c>
      <c r="B12" s="250" t="s">
        <v>270</v>
      </c>
      <c r="C12" s="780">
        <v>1</v>
      </c>
      <c r="D12" s="780">
        <v>0</v>
      </c>
      <c r="E12" s="780">
        <v>0</v>
      </c>
      <c r="F12" s="780">
        <v>0</v>
      </c>
      <c r="G12" s="780">
        <v>2</v>
      </c>
      <c r="H12" s="780">
        <v>0</v>
      </c>
      <c r="I12" s="780">
        <v>0</v>
      </c>
      <c r="J12" s="780">
        <v>0</v>
      </c>
      <c r="K12" s="780">
        <v>0</v>
      </c>
      <c r="L12" s="780">
        <v>0</v>
      </c>
      <c r="M12" s="780">
        <v>0</v>
      </c>
      <c r="N12" s="780">
        <v>0</v>
      </c>
      <c r="O12" s="780">
        <f t="shared" si="0"/>
        <v>3</v>
      </c>
      <c r="P12" s="780">
        <f t="shared" si="1"/>
        <v>0</v>
      </c>
      <c r="Q12" s="780">
        <f t="shared" si="2"/>
        <v>3</v>
      </c>
      <c r="R12" s="456" t="s">
        <v>288</v>
      </c>
      <c r="S12" s="1220" t="s">
        <v>167</v>
      </c>
    </row>
    <row r="13" spans="1:19" ht="19.5" customHeight="1">
      <c r="A13" s="1485"/>
      <c r="B13" s="250" t="s">
        <v>271</v>
      </c>
      <c r="C13" s="780">
        <v>1</v>
      </c>
      <c r="D13" s="780">
        <v>1</v>
      </c>
      <c r="E13" s="780">
        <v>1</v>
      </c>
      <c r="F13" s="780">
        <v>2</v>
      </c>
      <c r="G13" s="780">
        <v>0</v>
      </c>
      <c r="H13" s="780">
        <v>0</v>
      </c>
      <c r="I13" s="780">
        <v>3</v>
      </c>
      <c r="J13" s="780">
        <v>0</v>
      </c>
      <c r="K13" s="780">
        <v>0</v>
      </c>
      <c r="L13" s="780">
        <v>1</v>
      </c>
      <c r="M13" s="780">
        <v>0</v>
      </c>
      <c r="N13" s="780">
        <v>2</v>
      </c>
      <c r="O13" s="780">
        <f t="shared" si="0"/>
        <v>5</v>
      </c>
      <c r="P13" s="780">
        <f t="shared" si="1"/>
        <v>6</v>
      </c>
      <c r="Q13" s="780">
        <f t="shared" si="2"/>
        <v>11</v>
      </c>
      <c r="R13" s="456" t="s">
        <v>289</v>
      </c>
      <c r="S13" s="1220"/>
    </row>
    <row r="14" spans="1:19" ht="19.5" customHeight="1">
      <c r="A14" s="1485"/>
      <c r="B14" s="250" t="s">
        <v>272</v>
      </c>
      <c r="C14" s="780">
        <v>0</v>
      </c>
      <c r="D14" s="780">
        <v>0</v>
      </c>
      <c r="E14" s="780">
        <v>0</v>
      </c>
      <c r="F14" s="780">
        <v>0</v>
      </c>
      <c r="G14" s="780">
        <v>0</v>
      </c>
      <c r="H14" s="780">
        <v>0</v>
      </c>
      <c r="I14" s="780">
        <v>0</v>
      </c>
      <c r="J14" s="780">
        <v>0</v>
      </c>
      <c r="K14" s="780">
        <v>0</v>
      </c>
      <c r="L14" s="780">
        <v>0</v>
      </c>
      <c r="M14" s="780">
        <v>0</v>
      </c>
      <c r="N14" s="780">
        <v>0</v>
      </c>
      <c r="O14" s="780">
        <f t="shared" si="0"/>
        <v>0</v>
      </c>
      <c r="P14" s="780">
        <f t="shared" si="1"/>
        <v>0</v>
      </c>
      <c r="Q14" s="780">
        <f t="shared" si="2"/>
        <v>0</v>
      </c>
      <c r="R14" s="456" t="s">
        <v>290</v>
      </c>
      <c r="S14" s="1220"/>
    </row>
    <row r="15" spans="1:19" ht="19.5" customHeight="1">
      <c r="A15" s="1485"/>
      <c r="B15" s="250" t="s">
        <v>267</v>
      </c>
      <c r="C15" s="780">
        <v>1</v>
      </c>
      <c r="D15" s="780">
        <v>0</v>
      </c>
      <c r="E15" s="780">
        <v>2</v>
      </c>
      <c r="F15" s="780">
        <v>0</v>
      </c>
      <c r="G15" s="780">
        <v>0</v>
      </c>
      <c r="H15" s="780">
        <v>0</v>
      </c>
      <c r="I15" s="780">
        <v>0</v>
      </c>
      <c r="J15" s="780">
        <v>0</v>
      </c>
      <c r="K15" s="780">
        <v>0</v>
      </c>
      <c r="L15" s="780">
        <v>0</v>
      </c>
      <c r="M15" s="780">
        <v>0</v>
      </c>
      <c r="N15" s="780">
        <v>0</v>
      </c>
      <c r="O15" s="780">
        <f t="shared" si="0"/>
        <v>3</v>
      </c>
      <c r="P15" s="780">
        <f t="shared" si="1"/>
        <v>0</v>
      </c>
      <c r="Q15" s="780">
        <f t="shared" si="2"/>
        <v>3</v>
      </c>
      <c r="R15" s="456" t="s">
        <v>291</v>
      </c>
      <c r="S15" s="1220"/>
    </row>
    <row r="16" spans="1:19" ht="19.5" customHeight="1">
      <c r="A16" s="1485"/>
      <c r="B16" s="250" t="s">
        <v>268</v>
      </c>
      <c r="C16" s="780">
        <v>1</v>
      </c>
      <c r="D16" s="780">
        <v>0</v>
      </c>
      <c r="E16" s="780">
        <v>1</v>
      </c>
      <c r="F16" s="780">
        <v>2</v>
      </c>
      <c r="G16" s="780">
        <v>2</v>
      </c>
      <c r="H16" s="780">
        <v>0</v>
      </c>
      <c r="I16" s="780">
        <v>0</v>
      </c>
      <c r="J16" s="780">
        <v>1</v>
      </c>
      <c r="K16" s="780">
        <v>1</v>
      </c>
      <c r="L16" s="780">
        <v>1</v>
      </c>
      <c r="M16" s="780">
        <v>2</v>
      </c>
      <c r="N16" s="780">
        <v>1</v>
      </c>
      <c r="O16" s="780">
        <f t="shared" si="0"/>
        <v>7</v>
      </c>
      <c r="P16" s="780">
        <f t="shared" si="1"/>
        <v>5</v>
      </c>
      <c r="Q16" s="780">
        <f t="shared" si="2"/>
        <v>12</v>
      </c>
      <c r="R16" s="456" t="s">
        <v>292</v>
      </c>
      <c r="S16" s="1220"/>
    </row>
    <row r="17" spans="1:19" ht="19.5" customHeight="1">
      <c r="A17" s="1485"/>
      <c r="B17" s="250" t="s">
        <v>269</v>
      </c>
      <c r="C17" s="780">
        <v>3</v>
      </c>
      <c r="D17" s="780">
        <v>0</v>
      </c>
      <c r="E17" s="780">
        <v>0</v>
      </c>
      <c r="F17" s="780">
        <v>0</v>
      </c>
      <c r="G17" s="780">
        <v>0</v>
      </c>
      <c r="H17" s="780">
        <v>0</v>
      </c>
      <c r="I17" s="780">
        <v>0</v>
      </c>
      <c r="J17" s="780">
        <v>0</v>
      </c>
      <c r="K17" s="780">
        <v>0</v>
      </c>
      <c r="L17" s="780">
        <v>0</v>
      </c>
      <c r="M17" s="780">
        <v>2</v>
      </c>
      <c r="N17" s="780">
        <v>0</v>
      </c>
      <c r="O17" s="780">
        <f t="shared" si="0"/>
        <v>5</v>
      </c>
      <c r="P17" s="780">
        <f t="shared" si="1"/>
        <v>0</v>
      </c>
      <c r="Q17" s="780">
        <f t="shared" si="2"/>
        <v>5</v>
      </c>
      <c r="R17" s="456" t="s">
        <v>293</v>
      </c>
      <c r="S17" s="1220"/>
    </row>
    <row r="18" spans="1:19" ht="19.5" customHeight="1">
      <c r="A18" s="266" t="s">
        <v>63</v>
      </c>
      <c r="B18" s="249"/>
      <c r="C18" s="96">
        <v>0</v>
      </c>
      <c r="D18" s="97">
        <v>0</v>
      </c>
      <c r="E18" s="97">
        <v>0</v>
      </c>
      <c r="F18" s="97">
        <v>0</v>
      </c>
      <c r="G18" s="97">
        <v>0</v>
      </c>
      <c r="H18" s="97">
        <v>0</v>
      </c>
      <c r="I18" s="97">
        <v>0</v>
      </c>
      <c r="J18" s="97">
        <v>0</v>
      </c>
      <c r="K18" s="97">
        <v>0</v>
      </c>
      <c r="L18" s="97">
        <v>0</v>
      </c>
      <c r="M18" s="780">
        <v>0</v>
      </c>
      <c r="N18" s="780">
        <v>0</v>
      </c>
      <c r="O18" s="780">
        <f t="shared" si="0"/>
        <v>0</v>
      </c>
      <c r="P18" s="780">
        <f t="shared" si="1"/>
        <v>0</v>
      </c>
      <c r="Q18" s="780">
        <f t="shared" si="2"/>
        <v>0</v>
      </c>
      <c r="R18" s="1178" t="s">
        <v>281</v>
      </c>
      <c r="S18" s="1178"/>
    </row>
    <row r="19" spans="1:19" ht="19.5" customHeight="1">
      <c r="A19" s="1170" t="s">
        <v>64</v>
      </c>
      <c r="B19" s="1170"/>
      <c r="C19" s="780">
        <v>0</v>
      </c>
      <c r="D19" s="780">
        <v>0</v>
      </c>
      <c r="E19" s="780">
        <v>4</v>
      </c>
      <c r="F19" s="780">
        <v>3</v>
      </c>
      <c r="G19" s="780">
        <v>6</v>
      </c>
      <c r="H19" s="780">
        <v>2</v>
      </c>
      <c r="I19" s="780">
        <v>0</v>
      </c>
      <c r="J19" s="780">
        <v>6</v>
      </c>
      <c r="K19" s="780">
        <v>0</v>
      </c>
      <c r="L19" s="780">
        <v>0</v>
      </c>
      <c r="M19" s="780">
        <v>0</v>
      </c>
      <c r="N19" s="780">
        <v>1</v>
      </c>
      <c r="O19" s="780">
        <f t="shared" si="0"/>
        <v>10</v>
      </c>
      <c r="P19" s="780">
        <f t="shared" si="1"/>
        <v>12</v>
      </c>
      <c r="Q19" s="780">
        <f t="shared" si="2"/>
        <v>22</v>
      </c>
      <c r="R19" s="1178" t="s">
        <v>177</v>
      </c>
      <c r="S19" s="1178"/>
    </row>
    <row r="20" spans="1:19" ht="19.5" customHeight="1">
      <c r="A20" s="1170" t="s">
        <v>65</v>
      </c>
      <c r="B20" s="1170"/>
      <c r="C20" s="780">
        <v>7</v>
      </c>
      <c r="D20" s="780">
        <v>1</v>
      </c>
      <c r="E20" s="780">
        <v>4</v>
      </c>
      <c r="F20" s="780">
        <v>1</v>
      </c>
      <c r="G20" s="780">
        <v>4</v>
      </c>
      <c r="H20" s="780">
        <v>1</v>
      </c>
      <c r="I20" s="780">
        <v>3</v>
      </c>
      <c r="J20" s="780">
        <v>1</v>
      </c>
      <c r="K20" s="780">
        <v>2</v>
      </c>
      <c r="L20" s="780">
        <v>0</v>
      </c>
      <c r="M20" s="780">
        <v>0</v>
      </c>
      <c r="N20" s="780">
        <v>0</v>
      </c>
      <c r="O20" s="780">
        <f t="shared" si="0"/>
        <v>20</v>
      </c>
      <c r="P20" s="780">
        <f t="shared" si="1"/>
        <v>4</v>
      </c>
      <c r="Q20" s="780">
        <f t="shared" si="2"/>
        <v>24</v>
      </c>
      <c r="R20" s="1178" t="s">
        <v>178</v>
      </c>
      <c r="S20" s="1178"/>
    </row>
    <row r="21" spans="1:19" ht="19.5" customHeight="1">
      <c r="A21" s="1170" t="s">
        <v>66</v>
      </c>
      <c r="B21" s="1170"/>
      <c r="C21" s="780">
        <v>3</v>
      </c>
      <c r="D21" s="780">
        <v>2</v>
      </c>
      <c r="E21" s="780">
        <v>0</v>
      </c>
      <c r="F21" s="780">
        <v>0</v>
      </c>
      <c r="G21" s="780">
        <v>1</v>
      </c>
      <c r="H21" s="780">
        <v>0</v>
      </c>
      <c r="I21" s="780">
        <v>0</v>
      </c>
      <c r="J21" s="780">
        <v>1</v>
      </c>
      <c r="K21" s="780">
        <v>1</v>
      </c>
      <c r="L21" s="780">
        <v>3</v>
      </c>
      <c r="M21" s="780">
        <v>1</v>
      </c>
      <c r="N21" s="780">
        <v>1</v>
      </c>
      <c r="O21" s="780">
        <f t="shared" si="0"/>
        <v>6</v>
      </c>
      <c r="P21" s="780">
        <f t="shared" si="1"/>
        <v>7</v>
      </c>
      <c r="Q21" s="780">
        <f t="shared" si="2"/>
        <v>13</v>
      </c>
      <c r="R21" s="1178" t="s">
        <v>285</v>
      </c>
      <c r="S21" s="1178"/>
    </row>
    <row r="22" spans="1:19" ht="19.5" customHeight="1">
      <c r="A22" s="1170" t="s">
        <v>133</v>
      </c>
      <c r="B22" s="1170"/>
      <c r="C22" s="780">
        <v>0</v>
      </c>
      <c r="D22" s="780">
        <v>1</v>
      </c>
      <c r="E22" s="780">
        <v>0</v>
      </c>
      <c r="F22" s="780">
        <v>0</v>
      </c>
      <c r="G22" s="780">
        <v>0</v>
      </c>
      <c r="H22" s="780">
        <v>0</v>
      </c>
      <c r="I22" s="780">
        <v>2</v>
      </c>
      <c r="J22" s="780">
        <v>0</v>
      </c>
      <c r="K22" s="780">
        <v>10</v>
      </c>
      <c r="L22" s="780">
        <v>0</v>
      </c>
      <c r="M22" s="780">
        <v>0</v>
      </c>
      <c r="N22" s="780">
        <v>4</v>
      </c>
      <c r="O22" s="780">
        <f t="shared" si="0"/>
        <v>12</v>
      </c>
      <c r="P22" s="780">
        <f t="shared" si="1"/>
        <v>5</v>
      </c>
      <c r="Q22" s="780">
        <f t="shared" si="2"/>
        <v>17</v>
      </c>
      <c r="R22" s="1178" t="s">
        <v>853</v>
      </c>
      <c r="S22" s="1178"/>
    </row>
    <row r="23" spans="1:19" ht="19.5" customHeight="1">
      <c r="A23" s="1170" t="s">
        <v>68</v>
      </c>
      <c r="B23" s="1170"/>
      <c r="C23" s="780">
        <v>65</v>
      </c>
      <c r="D23" s="780">
        <v>0</v>
      </c>
      <c r="E23" s="780">
        <v>0</v>
      </c>
      <c r="F23" s="780">
        <v>11</v>
      </c>
      <c r="G23" s="780">
        <v>0</v>
      </c>
      <c r="H23" s="780">
        <v>0</v>
      </c>
      <c r="I23" s="780">
        <v>1</v>
      </c>
      <c r="J23" s="780">
        <v>0</v>
      </c>
      <c r="K23" s="780">
        <v>0</v>
      </c>
      <c r="L23" s="780">
        <v>1</v>
      </c>
      <c r="M23" s="780">
        <v>5</v>
      </c>
      <c r="N23" s="780">
        <v>7</v>
      </c>
      <c r="O23" s="780">
        <f t="shared" si="0"/>
        <v>71</v>
      </c>
      <c r="P23" s="780">
        <f t="shared" si="1"/>
        <v>19</v>
      </c>
      <c r="Q23" s="780">
        <f t="shared" si="2"/>
        <v>90</v>
      </c>
      <c r="R23" s="1178" t="s">
        <v>287</v>
      </c>
      <c r="S23" s="1178"/>
    </row>
    <row r="24" spans="1:19" ht="19.5" customHeight="1">
      <c r="A24" s="1170" t="s">
        <v>69</v>
      </c>
      <c r="B24" s="1170"/>
      <c r="C24" s="780">
        <v>0</v>
      </c>
      <c r="D24" s="780">
        <v>0</v>
      </c>
      <c r="E24" s="780">
        <v>0</v>
      </c>
      <c r="F24" s="780">
        <v>0</v>
      </c>
      <c r="G24" s="780">
        <v>0</v>
      </c>
      <c r="H24" s="780">
        <v>0</v>
      </c>
      <c r="I24" s="780">
        <v>0</v>
      </c>
      <c r="J24" s="780">
        <v>0</v>
      </c>
      <c r="K24" s="780">
        <v>0</v>
      </c>
      <c r="L24" s="780">
        <v>0</v>
      </c>
      <c r="M24" s="780">
        <v>0</v>
      </c>
      <c r="N24" s="780">
        <v>0</v>
      </c>
      <c r="O24" s="780">
        <f t="shared" si="0"/>
        <v>0</v>
      </c>
      <c r="P24" s="780">
        <f t="shared" si="1"/>
        <v>0</v>
      </c>
      <c r="Q24" s="780">
        <f t="shared" si="2"/>
        <v>0</v>
      </c>
      <c r="R24" s="1178" t="s">
        <v>182</v>
      </c>
      <c r="S24" s="1178"/>
    </row>
    <row r="25" spans="1:19" ht="19.5" customHeight="1">
      <c r="A25" s="1170" t="s">
        <v>70</v>
      </c>
      <c r="B25" s="1170"/>
      <c r="C25" s="780">
        <v>0</v>
      </c>
      <c r="D25" s="780">
        <v>0</v>
      </c>
      <c r="E25" s="780">
        <v>0</v>
      </c>
      <c r="F25" s="780">
        <v>0</v>
      </c>
      <c r="G25" s="780">
        <v>0</v>
      </c>
      <c r="H25" s="780">
        <v>0</v>
      </c>
      <c r="I25" s="780">
        <v>0</v>
      </c>
      <c r="J25" s="780">
        <v>0</v>
      </c>
      <c r="K25" s="780">
        <v>0</v>
      </c>
      <c r="L25" s="780">
        <v>0</v>
      </c>
      <c r="M25" s="780">
        <v>0</v>
      </c>
      <c r="N25" s="780">
        <v>0</v>
      </c>
      <c r="O25" s="780">
        <f t="shared" si="0"/>
        <v>0</v>
      </c>
      <c r="P25" s="780">
        <f t="shared" si="1"/>
        <v>0</v>
      </c>
      <c r="Q25" s="780">
        <f t="shared" si="2"/>
        <v>0</v>
      </c>
      <c r="R25" s="1178" t="s">
        <v>183</v>
      </c>
      <c r="S25" s="1178"/>
    </row>
    <row r="26" spans="1:19" ht="19.5" customHeight="1">
      <c r="A26" s="1170" t="s">
        <v>71</v>
      </c>
      <c r="B26" s="1170"/>
      <c r="C26" s="780">
        <v>0</v>
      </c>
      <c r="D26" s="780">
        <v>0</v>
      </c>
      <c r="E26" s="780">
        <v>0</v>
      </c>
      <c r="F26" s="780">
        <v>0</v>
      </c>
      <c r="G26" s="780">
        <v>0</v>
      </c>
      <c r="H26" s="780">
        <v>0</v>
      </c>
      <c r="I26" s="780">
        <v>0</v>
      </c>
      <c r="J26" s="780">
        <v>0</v>
      </c>
      <c r="K26" s="780">
        <v>0</v>
      </c>
      <c r="L26" s="780">
        <v>0</v>
      </c>
      <c r="M26" s="780">
        <v>0</v>
      </c>
      <c r="N26" s="780">
        <v>0</v>
      </c>
      <c r="O26" s="780">
        <f t="shared" si="0"/>
        <v>0</v>
      </c>
      <c r="P26" s="780">
        <f t="shared" si="1"/>
        <v>0</v>
      </c>
      <c r="Q26" s="780">
        <f t="shared" si="2"/>
        <v>0</v>
      </c>
      <c r="R26" s="1178" t="s">
        <v>671</v>
      </c>
      <c r="S26" s="1178"/>
    </row>
    <row r="27" spans="1:19" ht="19.5" customHeight="1" thickBot="1">
      <c r="A27" s="1280" t="s">
        <v>72</v>
      </c>
      <c r="B27" s="1280"/>
      <c r="C27" s="244">
        <v>6</v>
      </c>
      <c r="D27" s="244">
        <v>1</v>
      </c>
      <c r="E27" s="244">
        <v>4</v>
      </c>
      <c r="F27" s="244">
        <v>1</v>
      </c>
      <c r="G27" s="244">
        <v>0</v>
      </c>
      <c r="H27" s="244">
        <v>1</v>
      </c>
      <c r="I27" s="244">
        <v>4</v>
      </c>
      <c r="J27" s="244">
        <v>1</v>
      </c>
      <c r="K27" s="244">
        <v>1</v>
      </c>
      <c r="L27" s="244">
        <v>1</v>
      </c>
      <c r="M27" s="244">
        <v>2</v>
      </c>
      <c r="N27" s="244">
        <v>3</v>
      </c>
      <c r="O27" s="244">
        <f t="shared" si="0"/>
        <v>17</v>
      </c>
      <c r="P27" s="244">
        <f t="shared" si="1"/>
        <v>8</v>
      </c>
      <c r="Q27" s="244">
        <f t="shared" si="2"/>
        <v>25</v>
      </c>
      <c r="R27" s="1258" t="s">
        <v>282</v>
      </c>
      <c r="S27" s="1258"/>
    </row>
    <row r="28" spans="1:19" ht="19.5" customHeight="1" thickBot="1">
      <c r="A28" s="1108" t="s">
        <v>32</v>
      </c>
      <c r="B28" s="1108"/>
      <c r="C28" s="781">
        <f>SUM(C8:C27)</f>
        <v>100</v>
      </c>
      <c r="D28" s="781">
        <f t="shared" ref="D28:Q28" si="3">SUM(D8:D27)</f>
        <v>10</v>
      </c>
      <c r="E28" s="781">
        <f t="shared" si="3"/>
        <v>26</v>
      </c>
      <c r="F28" s="781">
        <f t="shared" si="3"/>
        <v>26</v>
      </c>
      <c r="G28" s="781">
        <f t="shared" si="3"/>
        <v>25</v>
      </c>
      <c r="H28" s="781">
        <f t="shared" si="3"/>
        <v>5</v>
      </c>
      <c r="I28" s="781">
        <f t="shared" si="3"/>
        <v>17</v>
      </c>
      <c r="J28" s="781">
        <f t="shared" si="3"/>
        <v>16</v>
      </c>
      <c r="K28" s="781">
        <f t="shared" si="3"/>
        <v>31</v>
      </c>
      <c r="L28" s="781">
        <f t="shared" si="3"/>
        <v>16</v>
      </c>
      <c r="M28" s="781">
        <f t="shared" si="3"/>
        <v>26</v>
      </c>
      <c r="N28" s="781">
        <f t="shared" si="3"/>
        <v>35</v>
      </c>
      <c r="O28" s="781">
        <f t="shared" si="3"/>
        <v>225</v>
      </c>
      <c r="P28" s="781">
        <f t="shared" si="3"/>
        <v>108</v>
      </c>
      <c r="Q28" s="781">
        <f t="shared" si="3"/>
        <v>333</v>
      </c>
      <c r="R28" s="1260" t="s">
        <v>169</v>
      </c>
      <c r="S28" s="1260"/>
    </row>
    <row r="29" spans="1:19" ht="13.5" thickTop="1">
      <c r="R29" s="322"/>
      <c r="S29" s="322"/>
    </row>
    <row r="30" spans="1:19">
      <c r="R30" s="322"/>
      <c r="S30" s="322"/>
    </row>
    <row r="31" spans="1:19">
      <c r="R31" s="322"/>
      <c r="S31" s="322"/>
    </row>
    <row r="32" spans="1:19">
      <c r="R32" s="322"/>
      <c r="S32" s="322"/>
    </row>
    <row r="33" spans="18:19">
      <c r="R33" s="322"/>
      <c r="S33" s="322"/>
    </row>
    <row r="34" spans="18:19">
      <c r="R34" s="322"/>
      <c r="S34" s="322"/>
    </row>
    <row r="35" spans="18:19">
      <c r="R35" s="322"/>
      <c r="S35" s="322"/>
    </row>
    <row r="36" spans="18:19">
      <c r="R36" s="322"/>
      <c r="S36" s="322"/>
    </row>
    <row r="37" spans="18:19">
      <c r="R37" s="322"/>
      <c r="S37" s="322"/>
    </row>
    <row r="117" spans="3:15">
      <c r="C117" s="140"/>
      <c r="D117" s="140"/>
      <c r="E117" s="140"/>
      <c r="F117" s="140"/>
      <c r="G117" s="140"/>
      <c r="H117" s="140"/>
      <c r="I117" s="140"/>
      <c r="J117" s="140"/>
      <c r="K117" s="140"/>
      <c r="L117" s="140"/>
      <c r="M117" s="140"/>
      <c r="N117" s="140"/>
      <c r="O117" s="140"/>
    </row>
    <row r="118" spans="3:15">
      <c r="C118" s="140"/>
      <c r="D118" s="140"/>
      <c r="E118" s="140"/>
      <c r="F118" s="140"/>
      <c r="G118" s="140"/>
      <c r="H118" s="140"/>
      <c r="I118" s="140"/>
      <c r="J118" s="140"/>
      <c r="K118" s="140"/>
      <c r="L118" s="140"/>
      <c r="M118" s="140"/>
      <c r="N118" s="140"/>
      <c r="O118" s="140"/>
    </row>
    <row r="119" spans="3:15">
      <c r="C119" s="140"/>
      <c r="D119" s="140"/>
      <c r="E119" s="140"/>
      <c r="F119" s="140"/>
      <c r="G119" s="140"/>
      <c r="H119" s="140"/>
      <c r="I119" s="140"/>
      <c r="J119" s="140"/>
      <c r="K119" s="140"/>
      <c r="L119" s="140"/>
      <c r="M119" s="140"/>
      <c r="N119" s="140"/>
      <c r="O119" s="140"/>
    </row>
    <row r="120" spans="3:15">
      <c r="C120" s="140"/>
      <c r="D120" s="140"/>
      <c r="E120" s="140"/>
      <c r="F120" s="140"/>
      <c r="G120" s="140"/>
      <c r="H120" s="140"/>
      <c r="I120" s="140"/>
      <c r="J120" s="140"/>
      <c r="K120" s="140"/>
      <c r="L120" s="140"/>
      <c r="M120" s="140"/>
      <c r="N120" s="140"/>
      <c r="O120" s="140"/>
    </row>
  </sheetData>
  <mergeCells count="50">
    <mergeCell ref="A28:B28"/>
    <mergeCell ref="R28:S28"/>
    <mergeCell ref="A27:B27"/>
    <mergeCell ref="R27:S27"/>
    <mergeCell ref="A26:B26"/>
    <mergeCell ref="R26:S26"/>
    <mergeCell ref="A25:B25"/>
    <mergeCell ref="R25:S25"/>
    <mergeCell ref="A24:B24"/>
    <mergeCell ref="R24:S24"/>
    <mergeCell ref="A23:B23"/>
    <mergeCell ref="R23:S23"/>
    <mergeCell ref="A22:B22"/>
    <mergeCell ref="R22:S22"/>
    <mergeCell ref="A21:B21"/>
    <mergeCell ref="R21:S21"/>
    <mergeCell ref="A20:B20"/>
    <mergeCell ref="R20:S20"/>
    <mergeCell ref="A19:B19"/>
    <mergeCell ref="R19:S19"/>
    <mergeCell ref="A12:A17"/>
    <mergeCell ref="S12:S17"/>
    <mergeCell ref="A11:B11"/>
    <mergeCell ref="R11:S11"/>
    <mergeCell ref="R18:S18"/>
    <mergeCell ref="A1:S1"/>
    <mergeCell ref="A2:S2"/>
    <mergeCell ref="A10:B10"/>
    <mergeCell ref="R10:S10"/>
    <mergeCell ref="A9:B9"/>
    <mergeCell ref="R9:S9"/>
    <mergeCell ref="C5:D5"/>
    <mergeCell ref="E5:F5"/>
    <mergeCell ref="G5:H5"/>
    <mergeCell ref="R4:S7"/>
    <mergeCell ref="I5:J5"/>
    <mergeCell ref="K5:L5"/>
    <mergeCell ref="M5:N5"/>
    <mergeCell ref="O5:Q5"/>
    <mergeCell ref="A4:B7"/>
    <mergeCell ref="C4:D4"/>
    <mergeCell ref="R8:S8"/>
    <mergeCell ref="O4:Q4"/>
    <mergeCell ref="E4:F4"/>
    <mergeCell ref="Q3:S3"/>
    <mergeCell ref="A3:B3"/>
    <mergeCell ref="G4:H4"/>
    <mergeCell ref="I4:J4"/>
    <mergeCell ref="K4:L4"/>
    <mergeCell ref="M4:N4"/>
  </mergeCells>
  <printOptions horizontalCentered="1"/>
  <pageMargins left="1" right="1" top="1" bottom="1" header="1" footer="1"/>
  <pageSetup scale="80" firstPageNumber="95" orientation="landscape" useFirstPageNumber="1"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3" tint="0.39997558519241921"/>
  </sheetPr>
  <dimension ref="A1:S120"/>
  <sheetViews>
    <sheetView rightToLeft="1" view="pageBreakPreview" zoomScale="80" zoomScaleSheetLayoutView="80" workbookViewId="0">
      <selection activeCell="O4" sqref="O4:Q4"/>
    </sheetView>
  </sheetViews>
  <sheetFormatPr defaultRowHeight="12.75"/>
  <cols>
    <col min="1" max="1" width="3.5703125" style="133" customWidth="1"/>
    <col min="2" max="2" width="10.5703125" style="133" customWidth="1"/>
    <col min="3" max="4" width="6.85546875" style="133" customWidth="1"/>
    <col min="5" max="5" width="7.28515625" style="133" customWidth="1"/>
    <col min="6" max="6" width="6.5703125" style="133" customWidth="1"/>
    <col min="7" max="7" width="7" style="133" customWidth="1"/>
    <col min="8" max="8" width="8.42578125" style="133" customWidth="1"/>
    <col min="9" max="9" width="7.140625" style="133" customWidth="1"/>
    <col min="10" max="10" width="6.42578125" style="133" customWidth="1"/>
    <col min="11" max="11" width="7.140625" style="133" customWidth="1"/>
    <col min="12" max="12" width="7.28515625" style="133" customWidth="1"/>
    <col min="13" max="13" width="8.42578125" style="133" customWidth="1"/>
    <col min="14" max="14" width="7.42578125" style="133" customWidth="1"/>
    <col min="15" max="15" width="7.7109375" style="133" customWidth="1"/>
    <col min="16" max="16" width="8" style="133" customWidth="1"/>
    <col min="17" max="17" width="7.140625" style="133" customWidth="1"/>
    <col min="18" max="18" width="14.85546875" style="133" customWidth="1"/>
    <col min="19" max="19" width="4" style="133" customWidth="1"/>
    <col min="20" max="16384" width="9.140625" style="133"/>
  </cols>
  <sheetData>
    <row r="1" spans="1:19" ht="22.5" customHeight="1">
      <c r="A1" s="1205" t="s">
        <v>1288</v>
      </c>
      <c r="B1" s="1205"/>
      <c r="C1" s="1205"/>
      <c r="D1" s="1205"/>
      <c r="E1" s="1205"/>
      <c r="F1" s="1205"/>
      <c r="G1" s="1205"/>
      <c r="H1" s="1205"/>
      <c r="I1" s="1205"/>
      <c r="J1" s="1205"/>
      <c r="K1" s="1205"/>
      <c r="L1" s="1205"/>
      <c r="M1" s="1205"/>
      <c r="N1" s="1205"/>
      <c r="O1" s="1205"/>
      <c r="P1" s="1205"/>
      <c r="Q1" s="1205"/>
      <c r="R1" s="1205"/>
      <c r="S1" s="1205"/>
    </row>
    <row r="2" spans="1:19" ht="21.75" customHeight="1">
      <c r="A2" s="1206" t="s">
        <v>809</v>
      </c>
      <c r="B2" s="1206"/>
      <c r="C2" s="1206"/>
      <c r="D2" s="1206"/>
      <c r="E2" s="1206"/>
      <c r="F2" s="1206"/>
      <c r="G2" s="1206"/>
      <c r="H2" s="1206"/>
      <c r="I2" s="1206"/>
      <c r="J2" s="1206"/>
      <c r="K2" s="1206"/>
      <c r="L2" s="1206"/>
      <c r="M2" s="1206"/>
      <c r="N2" s="1206"/>
      <c r="O2" s="1206"/>
      <c r="P2" s="1206"/>
      <c r="Q2" s="1206"/>
      <c r="R2" s="1206"/>
      <c r="S2" s="1206"/>
    </row>
    <row r="3" spans="1:19" s="174" customFormat="1" ht="18" customHeight="1" thickBot="1">
      <c r="A3" s="1153" t="s">
        <v>1094</v>
      </c>
      <c r="B3" s="1153"/>
      <c r="C3" s="1153"/>
      <c r="D3" s="134"/>
      <c r="E3" s="134"/>
      <c r="F3" s="134"/>
      <c r="G3" s="134"/>
      <c r="H3" s="134"/>
      <c r="I3" s="134"/>
      <c r="J3" s="134"/>
      <c r="K3" s="134"/>
      <c r="L3" s="134"/>
      <c r="M3" s="134"/>
      <c r="N3" s="134"/>
      <c r="O3" s="134"/>
      <c r="P3" s="134"/>
      <c r="Q3" s="135"/>
      <c r="R3" s="1154" t="s">
        <v>1095</v>
      </c>
      <c r="S3" s="1154"/>
    </row>
    <row r="4" spans="1:19" ht="24" customHeight="1" thickTop="1">
      <c r="A4" s="1140" t="s">
        <v>40</v>
      </c>
      <c r="B4" s="1140"/>
      <c r="C4" s="1188" t="s">
        <v>93</v>
      </c>
      <c r="D4" s="1188"/>
      <c r="E4" s="1188" t="s">
        <v>98</v>
      </c>
      <c r="F4" s="1188"/>
      <c r="G4" s="1188" t="s">
        <v>95</v>
      </c>
      <c r="H4" s="1188"/>
      <c r="I4" s="1188" t="s">
        <v>96</v>
      </c>
      <c r="J4" s="1188"/>
      <c r="K4" s="1188" t="s">
        <v>97</v>
      </c>
      <c r="L4" s="1188"/>
      <c r="M4" s="1188" t="s">
        <v>31</v>
      </c>
      <c r="N4" s="1188"/>
      <c r="O4" s="1188" t="s">
        <v>1335</v>
      </c>
      <c r="P4" s="1188"/>
      <c r="Q4" s="1188"/>
      <c r="R4" s="1164" t="s">
        <v>168</v>
      </c>
      <c r="S4" s="1164"/>
    </row>
    <row r="5" spans="1:19" ht="32.25" customHeight="1">
      <c r="A5" s="1141"/>
      <c r="B5" s="1141"/>
      <c r="C5" s="1168" t="s">
        <v>233</v>
      </c>
      <c r="D5" s="1168"/>
      <c r="E5" s="1168" t="s">
        <v>234</v>
      </c>
      <c r="F5" s="1168"/>
      <c r="G5" s="1168" t="s">
        <v>235</v>
      </c>
      <c r="H5" s="1168"/>
      <c r="I5" s="1168" t="s">
        <v>236</v>
      </c>
      <c r="J5" s="1168"/>
      <c r="K5" s="1168" t="s">
        <v>232</v>
      </c>
      <c r="L5" s="1168"/>
      <c r="M5" s="1168" t="s">
        <v>239</v>
      </c>
      <c r="N5" s="1168"/>
      <c r="O5" s="440"/>
      <c r="P5" s="440" t="s">
        <v>169</v>
      </c>
      <c r="Q5" s="440"/>
      <c r="R5" s="1165"/>
      <c r="S5" s="1165"/>
    </row>
    <row r="6" spans="1:19" ht="20.25" customHeight="1">
      <c r="A6" s="1141"/>
      <c r="B6" s="1141"/>
      <c r="C6" s="782" t="s">
        <v>33</v>
      </c>
      <c r="D6" s="782" t="s">
        <v>34</v>
      </c>
      <c r="E6" s="782" t="s">
        <v>33</v>
      </c>
      <c r="F6" s="782" t="s">
        <v>34</v>
      </c>
      <c r="G6" s="782" t="s">
        <v>33</v>
      </c>
      <c r="H6" s="782" t="s">
        <v>34</v>
      </c>
      <c r="I6" s="782" t="s">
        <v>33</v>
      </c>
      <c r="J6" s="782" t="s">
        <v>34</v>
      </c>
      <c r="K6" s="782" t="s">
        <v>33</v>
      </c>
      <c r="L6" s="782" t="s">
        <v>34</v>
      </c>
      <c r="M6" s="782" t="s">
        <v>33</v>
      </c>
      <c r="N6" s="782" t="s">
        <v>34</v>
      </c>
      <c r="O6" s="782" t="s">
        <v>33</v>
      </c>
      <c r="P6" s="782" t="s">
        <v>34</v>
      </c>
      <c r="Q6" s="782" t="s">
        <v>35</v>
      </c>
      <c r="R6" s="1165"/>
      <c r="S6" s="1165"/>
    </row>
    <row r="7" spans="1:19" ht="23.25" customHeight="1" thickBot="1">
      <c r="A7" s="1141"/>
      <c r="B7" s="1141"/>
      <c r="C7" s="784" t="s">
        <v>173</v>
      </c>
      <c r="D7" s="784" t="s">
        <v>172</v>
      </c>
      <c r="E7" s="784" t="s">
        <v>173</v>
      </c>
      <c r="F7" s="784" t="s">
        <v>172</v>
      </c>
      <c r="G7" s="784" t="s">
        <v>173</v>
      </c>
      <c r="H7" s="784" t="s">
        <v>172</v>
      </c>
      <c r="I7" s="784" t="s">
        <v>173</v>
      </c>
      <c r="J7" s="784" t="s">
        <v>172</v>
      </c>
      <c r="K7" s="784" t="s">
        <v>173</v>
      </c>
      <c r="L7" s="784" t="s">
        <v>172</v>
      </c>
      <c r="M7" s="784" t="s">
        <v>173</v>
      </c>
      <c r="N7" s="784" t="s">
        <v>172</v>
      </c>
      <c r="O7" s="784" t="s">
        <v>173</v>
      </c>
      <c r="P7" s="784" t="s">
        <v>172</v>
      </c>
      <c r="Q7" s="784" t="s">
        <v>169</v>
      </c>
      <c r="R7" s="1165"/>
      <c r="S7" s="1165"/>
    </row>
    <row r="8" spans="1:19" ht="20.25" customHeight="1">
      <c r="A8" s="1204" t="s">
        <v>52</v>
      </c>
      <c r="B8" s="1204"/>
      <c r="C8" s="329">
        <v>0</v>
      </c>
      <c r="D8" s="329">
        <v>2</v>
      </c>
      <c r="E8" s="329">
        <v>0</v>
      </c>
      <c r="F8" s="329">
        <v>2</v>
      </c>
      <c r="G8" s="329">
        <v>0</v>
      </c>
      <c r="H8" s="329">
        <v>0</v>
      </c>
      <c r="I8" s="329">
        <v>0</v>
      </c>
      <c r="J8" s="329">
        <v>2</v>
      </c>
      <c r="K8" s="329">
        <v>1</v>
      </c>
      <c r="L8" s="329">
        <v>1</v>
      </c>
      <c r="M8" s="329">
        <v>0</v>
      </c>
      <c r="N8" s="329">
        <v>2</v>
      </c>
      <c r="O8" s="329">
        <f>SUM(C8,E8,G8,I8,K8,M8)</f>
        <v>1</v>
      </c>
      <c r="P8" s="329">
        <f>SUM(D8,F8,H8,J8,L8,N8)</f>
        <v>9</v>
      </c>
      <c r="Q8" s="329">
        <f>SUM(O8:P8)</f>
        <v>10</v>
      </c>
      <c r="R8" s="1199" t="s">
        <v>583</v>
      </c>
      <c r="S8" s="1199"/>
    </row>
    <row r="9" spans="1:19" ht="20.25" customHeight="1">
      <c r="A9" s="1170" t="s">
        <v>53</v>
      </c>
      <c r="B9" s="1170"/>
      <c r="C9" s="780">
        <v>2</v>
      </c>
      <c r="D9" s="780">
        <v>0</v>
      </c>
      <c r="E9" s="780">
        <v>3</v>
      </c>
      <c r="F9" s="780">
        <v>2</v>
      </c>
      <c r="G9" s="780">
        <v>1</v>
      </c>
      <c r="H9" s="780">
        <v>0</v>
      </c>
      <c r="I9" s="780">
        <v>0</v>
      </c>
      <c r="J9" s="780">
        <v>2</v>
      </c>
      <c r="K9" s="780">
        <v>2</v>
      </c>
      <c r="L9" s="780">
        <v>0</v>
      </c>
      <c r="M9" s="780">
        <v>2</v>
      </c>
      <c r="N9" s="780">
        <v>0</v>
      </c>
      <c r="O9" s="780">
        <f t="shared" ref="O9:O27" si="0">SUM(C9,E9,G9,I9,K9,M9)</f>
        <v>10</v>
      </c>
      <c r="P9" s="780">
        <f t="shared" ref="P9:P27" si="1">SUM(D9,F9,H9,J9,L9,N9)</f>
        <v>4</v>
      </c>
      <c r="Q9" s="780">
        <f t="shared" ref="Q9:Q27" si="2">SUM(O9:P9)</f>
        <v>14</v>
      </c>
      <c r="R9" s="1159" t="s">
        <v>284</v>
      </c>
      <c r="S9" s="1159"/>
    </row>
    <row r="10" spans="1:19" ht="20.25" customHeight="1">
      <c r="A10" s="1170" t="s">
        <v>54</v>
      </c>
      <c r="B10" s="1170"/>
      <c r="C10" s="780">
        <v>1</v>
      </c>
      <c r="D10" s="780">
        <v>2</v>
      </c>
      <c r="E10" s="780">
        <v>1</v>
      </c>
      <c r="F10" s="780">
        <v>0</v>
      </c>
      <c r="G10" s="780">
        <v>0</v>
      </c>
      <c r="H10" s="780">
        <v>1</v>
      </c>
      <c r="I10" s="780">
        <v>0</v>
      </c>
      <c r="J10" s="780">
        <v>1</v>
      </c>
      <c r="K10" s="780">
        <v>5</v>
      </c>
      <c r="L10" s="780">
        <v>0</v>
      </c>
      <c r="M10" s="780">
        <v>5</v>
      </c>
      <c r="N10" s="780">
        <v>4</v>
      </c>
      <c r="O10" s="780">
        <f t="shared" si="0"/>
        <v>12</v>
      </c>
      <c r="P10" s="780">
        <f t="shared" si="1"/>
        <v>8</v>
      </c>
      <c r="Q10" s="780">
        <f t="shared" si="2"/>
        <v>20</v>
      </c>
      <c r="R10" s="1178" t="s">
        <v>175</v>
      </c>
      <c r="S10" s="1178"/>
    </row>
    <row r="11" spans="1:19" ht="20.25" customHeight="1">
      <c r="A11" s="1170" t="s">
        <v>55</v>
      </c>
      <c r="B11" s="1170"/>
      <c r="C11" s="780">
        <v>0</v>
      </c>
      <c r="D11" s="780">
        <v>0</v>
      </c>
      <c r="E11" s="780">
        <v>1</v>
      </c>
      <c r="F11" s="780">
        <v>1</v>
      </c>
      <c r="G11" s="780">
        <v>1</v>
      </c>
      <c r="H11" s="780">
        <v>0</v>
      </c>
      <c r="I11" s="780">
        <v>1</v>
      </c>
      <c r="J11" s="780">
        <v>1</v>
      </c>
      <c r="K11" s="780">
        <v>7</v>
      </c>
      <c r="L11" s="780">
        <v>1</v>
      </c>
      <c r="M11" s="780">
        <v>4</v>
      </c>
      <c r="N11" s="780">
        <v>0</v>
      </c>
      <c r="O11" s="780">
        <f t="shared" si="0"/>
        <v>14</v>
      </c>
      <c r="P11" s="780">
        <f t="shared" si="1"/>
        <v>3</v>
      </c>
      <c r="Q11" s="780">
        <f t="shared" si="2"/>
        <v>17</v>
      </c>
      <c r="R11" s="1178" t="s">
        <v>676</v>
      </c>
      <c r="S11" s="1178"/>
    </row>
    <row r="12" spans="1:19" ht="20.25" customHeight="1">
      <c r="A12" s="1485" t="s">
        <v>295</v>
      </c>
      <c r="B12" s="442" t="s">
        <v>270</v>
      </c>
      <c r="C12" s="780">
        <v>5</v>
      </c>
      <c r="D12" s="780">
        <v>7</v>
      </c>
      <c r="E12" s="780">
        <v>5</v>
      </c>
      <c r="F12" s="780">
        <v>4</v>
      </c>
      <c r="G12" s="780">
        <v>5</v>
      </c>
      <c r="H12" s="780">
        <v>1</v>
      </c>
      <c r="I12" s="780">
        <v>6</v>
      </c>
      <c r="J12" s="780">
        <v>4</v>
      </c>
      <c r="K12" s="780">
        <v>8</v>
      </c>
      <c r="L12" s="780">
        <v>5</v>
      </c>
      <c r="M12" s="780">
        <v>5</v>
      </c>
      <c r="N12" s="780">
        <v>3</v>
      </c>
      <c r="O12" s="780">
        <f t="shared" si="0"/>
        <v>34</v>
      </c>
      <c r="P12" s="780">
        <f t="shared" si="1"/>
        <v>24</v>
      </c>
      <c r="Q12" s="780">
        <f t="shared" si="2"/>
        <v>58</v>
      </c>
      <c r="R12" s="456" t="s">
        <v>288</v>
      </c>
      <c r="S12" s="1220" t="s">
        <v>167</v>
      </c>
    </row>
    <row r="13" spans="1:19" ht="20.25" customHeight="1">
      <c r="A13" s="1485"/>
      <c r="B13" s="442" t="s">
        <v>271</v>
      </c>
      <c r="C13" s="780">
        <v>41</v>
      </c>
      <c r="D13" s="780">
        <v>28</v>
      </c>
      <c r="E13" s="780">
        <v>28</v>
      </c>
      <c r="F13" s="780">
        <v>21</v>
      </c>
      <c r="G13" s="780">
        <v>19</v>
      </c>
      <c r="H13" s="780">
        <v>9</v>
      </c>
      <c r="I13" s="780">
        <v>22</v>
      </c>
      <c r="J13" s="780">
        <v>14</v>
      </c>
      <c r="K13" s="780">
        <v>18</v>
      </c>
      <c r="L13" s="780">
        <v>14</v>
      </c>
      <c r="M13" s="780">
        <v>28</v>
      </c>
      <c r="N13" s="780">
        <v>12</v>
      </c>
      <c r="O13" s="780">
        <f t="shared" si="0"/>
        <v>156</v>
      </c>
      <c r="P13" s="780">
        <f t="shared" si="1"/>
        <v>98</v>
      </c>
      <c r="Q13" s="780">
        <f t="shared" si="2"/>
        <v>254</v>
      </c>
      <c r="R13" s="456" t="s">
        <v>289</v>
      </c>
      <c r="S13" s="1220"/>
    </row>
    <row r="14" spans="1:19" ht="20.25" customHeight="1">
      <c r="A14" s="1485"/>
      <c r="B14" s="442" t="s">
        <v>272</v>
      </c>
      <c r="C14" s="780">
        <v>1</v>
      </c>
      <c r="D14" s="780">
        <v>1</v>
      </c>
      <c r="E14" s="780">
        <v>3</v>
      </c>
      <c r="F14" s="780">
        <v>0</v>
      </c>
      <c r="G14" s="780">
        <v>3</v>
      </c>
      <c r="H14" s="780">
        <v>0</v>
      </c>
      <c r="I14" s="780">
        <v>1</v>
      </c>
      <c r="J14" s="780">
        <v>1</v>
      </c>
      <c r="K14" s="780">
        <v>0</v>
      </c>
      <c r="L14" s="780">
        <v>1</v>
      </c>
      <c r="M14" s="780">
        <v>0</v>
      </c>
      <c r="N14" s="780">
        <v>2</v>
      </c>
      <c r="O14" s="780">
        <f t="shared" si="0"/>
        <v>8</v>
      </c>
      <c r="P14" s="780">
        <f t="shared" si="1"/>
        <v>5</v>
      </c>
      <c r="Q14" s="780">
        <f t="shared" si="2"/>
        <v>13</v>
      </c>
      <c r="R14" s="456" t="s">
        <v>290</v>
      </c>
      <c r="S14" s="1220"/>
    </row>
    <row r="15" spans="1:19" ht="20.25" customHeight="1">
      <c r="A15" s="1485"/>
      <c r="B15" s="442" t="s">
        <v>267</v>
      </c>
      <c r="C15" s="780">
        <v>12</v>
      </c>
      <c r="D15" s="780">
        <v>4</v>
      </c>
      <c r="E15" s="780">
        <v>5</v>
      </c>
      <c r="F15" s="780">
        <v>4</v>
      </c>
      <c r="G15" s="780">
        <v>8</v>
      </c>
      <c r="H15" s="780">
        <v>2</v>
      </c>
      <c r="I15" s="780">
        <v>4</v>
      </c>
      <c r="J15" s="780">
        <v>4</v>
      </c>
      <c r="K15" s="780">
        <v>7</v>
      </c>
      <c r="L15" s="780">
        <v>0</v>
      </c>
      <c r="M15" s="780">
        <v>7</v>
      </c>
      <c r="N15" s="780">
        <v>2</v>
      </c>
      <c r="O15" s="780">
        <f t="shared" si="0"/>
        <v>43</v>
      </c>
      <c r="P15" s="780">
        <f t="shared" si="1"/>
        <v>16</v>
      </c>
      <c r="Q15" s="780">
        <f t="shared" si="2"/>
        <v>59</v>
      </c>
      <c r="R15" s="456" t="s">
        <v>291</v>
      </c>
      <c r="S15" s="1220"/>
    </row>
    <row r="16" spans="1:19" ht="20.25" customHeight="1">
      <c r="A16" s="1485"/>
      <c r="B16" s="442" t="s">
        <v>268</v>
      </c>
      <c r="C16" s="780">
        <v>6</v>
      </c>
      <c r="D16" s="780">
        <v>8</v>
      </c>
      <c r="E16" s="780">
        <v>7</v>
      </c>
      <c r="F16" s="780">
        <v>3</v>
      </c>
      <c r="G16" s="780">
        <v>3</v>
      </c>
      <c r="H16" s="780">
        <v>4</v>
      </c>
      <c r="I16" s="780">
        <v>8</v>
      </c>
      <c r="J16" s="780">
        <v>4</v>
      </c>
      <c r="K16" s="780">
        <v>11</v>
      </c>
      <c r="L16" s="780">
        <v>6</v>
      </c>
      <c r="M16" s="780">
        <v>13</v>
      </c>
      <c r="N16" s="780">
        <v>7</v>
      </c>
      <c r="O16" s="780">
        <f t="shared" si="0"/>
        <v>48</v>
      </c>
      <c r="P16" s="780">
        <f t="shared" si="1"/>
        <v>32</v>
      </c>
      <c r="Q16" s="780">
        <f t="shared" si="2"/>
        <v>80</v>
      </c>
      <c r="R16" s="456" t="s">
        <v>292</v>
      </c>
      <c r="S16" s="1220"/>
    </row>
    <row r="17" spans="1:19" ht="20.25" customHeight="1">
      <c r="A17" s="1485"/>
      <c r="B17" s="442" t="s">
        <v>269</v>
      </c>
      <c r="C17" s="780">
        <v>5</v>
      </c>
      <c r="D17" s="780">
        <v>1</v>
      </c>
      <c r="E17" s="780">
        <v>6</v>
      </c>
      <c r="F17" s="780">
        <v>3</v>
      </c>
      <c r="G17" s="780">
        <v>4</v>
      </c>
      <c r="H17" s="780">
        <v>2</v>
      </c>
      <c r="I17" s="780">
        <v>3</v>
      </c>
      <c r="J17" s="780">
        <v>1</v>
      </c>
      <c r="K17" s="780">
        <v>6</v>
      </c>
      <c r="L17" s="780">
        <v>3</v>
      </c>
      <c r="M17" s="780">
        <v>4</v>
      </c>
      <c r="N17" s="780">
        <v>2</v>
      </c>
      <c r="O17" s="780">
        <f t="shared" si="0"/>
        <v>28</v>
      </c>
      <c r="P17" s="780">
        <f t="shared" si="1"/>
        <v>12</v>
      </c>
      <c r="Q17" s="780">
        <f t="shared" si="2"/>
        <v>40</v>
      </c>
      <c r="R17" s="456" t="s">
        <v>293</v>
      </c>
      <c r="S17" s="1220"/>
    </row>
    <row r="18" spans="1:19" ht="20.25" customHeight="1">
      <c r="A18" s="1484" t="s">
        <v>63</v>
      </c>
      <c r="B18" s="1484"/>
      <c r="C18" s="96">
        <v>0</v>
      </c>
      <c r="D18" s="97">
        <v>0</v>
      </c>
      <c r="E18" s="97">
        <v>0</v>
      </c>
      <c r="F18" s="97">
        <v>0</v>
      </c>
      <c r="G18" s="97">
        <v>0</v>
      </c>
      <c r="H18" s="97">
        <v>0</v>
      </c>
      <c r="I18" s="97">
        <v>0</v>
      </c>
      <c r="J18" s="97">
        <v>0</v>
      </c>
      <c r="K18" s="97">
        <v>0</v>
      </c>
      <c r="L18" s="97">
        <v>0</v>
      </c>
      <c r="M18" s="780">
        <v>0</v>
      </c>
      <c r="N18" s="780">
        <v>0</v>
      </c>
      <c r="O18" s="780">
        <f t="shared" si="0"/>
        <v>0</v>
      </c>
      <c r="P18" s="780">
        <f t="shared" si="1"/>
        <v>0</v>
      </c>
      <c r="Q18" s="780">
        <f t="shared" si="2"/>
        <v>0</v>
      </c>
      <c r="R18" s="1178" t="s">
        <v>281</v>
      </c>
      <c r="S18" s="1178"/>
    </row>
    <row r="19" spans="1:19" ht="20.25" customHeight="1">
      <c r="A19" s="1170" t="s">
        <v>64</v>
      </c>
      <c r="B19" s="1170"/>
      <c r="C19" s="780">
        <v>76</v>
      </c>
      <c r="D19" s="780">
        <v>7</v>
      </c>
      <c r="E19" s="780">
        <v>67</v>
      </c>
      <c r="F19" s="780">
        <v>7</v>
      </c>
      <c r="G19" s="780">
        <v>59</v>
      </c>
      <c r="H19" s="780">
        <v>7</v>
      </c>
      <c r="I19" s="780">
        <v>36</v>
      </c>
      <c r="J19" s="780">
        <v>4</v>
      </c>
      <c r="K19" s="780">
        <v>53</v>
      </c>
      <c r="L19" s="780">
        <v>9</v>
      </c>
      <c r="M19" s="780">
        <v>34</v>
      </c>
      <c r="N19" s="780">
        <v>2</v>
      </c>
      <c r="O19" s="780">
        <f t="shared" si="0"/>
        <v>325</v>
      </c>
      <c r="P19" s="780">
        <f t="shared" si="1"/>
        <v>36</v>
      </c>
      <c r="Q19" s="780">
        <f t="shared" si="2"/>
        <v>361</v>
      </c>
      <c r="R19" s="1178" t="s">
        <v>177</v>
      </c>
      <c r="S19" s="1178"/>
    </row>
    <row r="20" spans="1:19" ht="20.25" customHeight="1">
      <c r="A20" s="1170" t="s">
        <v>65</v>
      </c>
      <c r="B20" s="1170"/>
      <c r="C20" s="780">
        <v>16</v>
      </c>
      <c r="D20" s="780">
        <v>7</v>
      </c>
      <c r="E20" s="780">
        <v>9</v>
      </c>
      <c r="F20" s="780">
        <v>6</v>
      </c>
      <c r="G20" s="780">
        <v>3</v>
      </c>
      <c r="H20" s="780">
        <v>7</v>
      </c>
      <c r="I20" s="780">
        <v>5</v>
      </c>
      <c r="J20" s="780">
        <v>1</v>
      </c>
      <c r="K20" s="780">
        <v>17</v>
      </c>
      <c r="L20" s="780">
        <v>23</v>
      </c>
      <c r="M20" s="780">
        <v>11</v>
      </c>
      <c r="N20" s="780">
        <v>17</v>
      </c>
      <c r="O20" s="780">
        <f t="shared" si="0"/>
        <v>61</v>
      </c>
      <c r="P20" s="780">
        <f t="shared" si="1"/>
        <v>61</v>
      </c>
      <c r="Q20" s="780">
        <f t="shared" si="2"/>
        <v>122</v>
      </c>
      <c r="R20" s="1178" t="s">
        <v>178</v>
      </c>
      <c r="S20" s="1178"/>
    </row>
    <row r="21" spans="1:19" ht="20.25" customHeight="1">
      <c r="A21" s="1170" t="s">
        <v>66</v>
      </c>
      <c r="B21" s="1170"/>
      <c r="C21" s="780">
        <v>66</v>
      </c>
      <c r="D21" s="780">
        <v>26</v>
      </c>
      <c r="E21" s="780">
        <v>43</v>
      </c>
      <c r="F21" s="780">
        <v>22</v>
      </c>
      <c r="G21" s="780">
        <v>36</v>
      </c>
      <c r="H21" s="780">
        <v>11</v>
      </c>
      <c r="I21" s="780">
        <v>22</v>
      </c>
      <c r="J21" s="780">
        <v>10</v>
      </c>
      <c r="K21" s="780">
        <v>40</v>
      </c>
      <c r="L21" s="780">
        <v>14</v>
      </c>
      <c r="M21" s="780">
        <v>34</v>
      </c>
      <c r="N21" s="780">
        <v>10</v>
      </c>
      <c r="O21" s="780">
        <f t="shared" si="0"/>
        <v>241</v>
      </c>
      <c r="P21" s="780">
        <f t="shared" si="1"/>
        <v>93</v>
      </c>
      <c r="Q21" s="780">
        <f t="shared" si="2"/>
        <v>334</v>
      </c>
      <c r="R21" s="1178" t="s">
        <v>285</v>
      </c>
      <c r="S21" s="1178"/>
    </row>
    <row r="22" spans="1:19" ht="20.25" customHeight="1">
      <c r="A22" s="1170" t="s">
        <v>133</v>
      </c>
      <c r="B22" s="1170"/>
      <c r="C22" s="780">
        <v>2</v>
      </c>
      <c r="D22" s="780">
        <v>1</v>
      </c>
      <c r="E22" s="780">
        <v>2</v>
      </c>
      <c r="F22" s="780">
        <v>0</v>
      </c>
      <c r="G22" s="780">
        <v>1</v>
      </c>
      <c r="H22" s="780">
        <v>0</v>
      </c>
      <c r="I22" s="780">
        <v>1</v>
      </c>
      <c r="J22" s="780">
        <v>1</v>
      </c>
      <c r="K22" s="780">
        <v>3</v>
      </c>
      <c r="L22" s="780">
        <v>0</v>
      </c>
      <c r="M22" s="780">
        <v>3</v>
      </c>
      <c r="N22" s="780">
        <v>1</v>
      </c>
      <c r="O22" s="780">
        <f t="shared" si="0"/>
        <v>12</v>
      </c>
      <c r="P22" s="780">
        <f t="shared" si="1"/>
        <v>3</v>
      </c>
      <c r="Q22" s="780">
        <f t="shared" si="2"/>
        <v>15</v>
      </c>
      <c r="R22" s="1178" t="s">
        <v>853</v>
      </c>
      <c r="S22" s="1178"/>
    </row>
    <row r="23" spans="1:19" ht="20.25" customHeight="1">
      <c r="A23" s="1170" t="s">
        <v>68</v>
      </c>
      <c r="B23" s="1170"/>
      <c r="C23" s="780">
        <v>6</v>
      </c>
      <c r="D23" s="780">
        <v>5</v>
      </c>
      <c r="E23" s="780">
        <v>5</v>
      </c>
      <c r="F23" s="780">
        <v>3</v>
      </c>
      <c r="G23" s="780">
        <v>2</v>
      </c>
      <c r="H23" s="780">
        <v>3</v>
      </c>
      <c r="I23" s="780">
        <v>5</v>
      </c>
      <c r="J23" s="780">
        <v>2</v>
      </c>
      <c r="K23" s="780">
        <v>18</v>
      </c>
      <c r="L23" s="780">
        <v>6</v>
      </c>
      <c r="M23" s="780">
        <v>16</v>
      </c>
      <c r="N23" s="780">
        <v>6</v>
      </c>
      <c r="O23" s="780">
        <f t="shared" si="0"/>
        <v>52</v>
      </c>
      <c r="P23" s="780">
        <f t="shared" si="1"/>
        <v>25</v>
      </c>
      <c r="Q23" s="780">
        <f t="shared" si="2"/>
        <v>77</v>
      </c>
      <c r="R23" s="1178" t="s">
        <v>287</v>
      </c>
      <c r="S23" s="1178"/>
    </row>
    <row r="24" spans="1:19" ht="20.25" customHeight="1">
      <c r="A24" s="1170" t="s">
        <v>69</v>
      </c>
      <c r="B24" s="1170"/>
      <c r="C24" s="780">
        <v>2</v>
      </c>
      <c r="D24" s="780">
        <v>1</v>
      </c>
      <c r="E24" s="780">
        <v>1</v>
      </c>
      <c r="F24" s="780">
        <v>0</v>
      </c>
      <c r="G24" s="780">
        <v>0</v>
      </c>
      <c r="H24" s="780">
        <v>3</v>
      </c>
      <c r="I24" s="780">
        <v>0</v>
      </c>
      <c r="J24" s="780">
        <v>1</v>
      </c>
      <c r="K24" s="780">
        <v>0</v>
      </c>
      <c r="L24" s="780">
        <v>0</v>
      </c>
      <c r="M24" s="780">
        <v>0</v>
      </c>
      <c r="N24" s="780">
        <v>0</v>
      </c>
      <c r="O24" s="780">
        <f t="shared" si="0"/>
        <v>3</v>
      </c>
      <c r="P24" s="780">
        <f t="shared" si="1"/>
        <v>5</v>
      </c>
      <c r="Q24" s="780">
        <f t="shared" si="2"/>
        <v>8</v>
      </c>
      <c r="R24" s="1178" t="s">
        <v>182</v>
      </c>
      <c r="S24" s="1178"/>
    </row>
    <row r="25" spans="1:19" ht="20.25" customHeight="1">
      <c r="A25" s="1170" t="s">
        <v>70</v>
      </c>
      <c r="B25" s="1170"/>
      <c r="C25" s="780">
        <v>2</v>
      </c>
      <c r="D25" s="780">
        <v>2</v>
      </c>
      <c r="E25" s="780">
        <v>0</v>
      </c>
      <c r="F25" s="780">
        <v>0</v>
      </c>
      <c r="G25" s="780">
        <v>0</v>
      </c>
      <c r="H25" s="780">
        <v>1</v>
      </c>
      <c r="I25" s="780">
        <v>0</v>
      </c>
      <c r="J25" s="780">
        <v>0</v>
      </c>
      <c r="K25" s="780">
        <v>1</v>
      </c>
      <c r="L25" s="780">
        <v>3</v>
      </c>
      <c r="M25" s="780">
        <v>0</v>
      </c>
      <c r="N25" s="780">
        <v>0</v>
      </c>
      <c r="O25" s="780">
        <f t="shared" si="0"/>
        <v>3</v>
      </c>
      <c r="P25" s="780">
        <f t="shared" si="1"/>
        <v>6</v>
      </c>
      <c r="Q25" s="780">
        <f t="shared" si="2"/>
        <v>9</v>
      </c>
      <c r="R25" s="1178" t="s">
        <v>183</v>
      </c>
      <c r="S25" s="1178"/>
    </row>
    <row r="26" spans="1:19" ht="20.25" customHeight="1">
      <c r="A26" s="1170" t="s">
        <v>71</v>
      </c>
      <c r="B26" s="1170"/>
      <c r="C26" s="780">
        <v>0</v>
      </c>
      <c r="D26" s="780">
        <v>0</v>
      </c>
      <c r="E26" s="780">
        <v>1</v>
      </c>
      <c r="F26" s="780">
        <v>1</v>
      </c>
      <c r="G26" s="780">
        <v>0</v>
      </c>
      <c r="H26" s="780">
        <v>0</v>
      </c>
      <c r="I26" s="780">
        <v>0</v>
      </c>
      <c r="J26" s="780">
        <v>0</v>
      </c>
      <c r="K26" s="780">
        <v>0</v>
      </c>
      <c r="L26" s="780">
        <v>0</v>
      </c>
      <c r="M26" s="780">
        <v>1</v>
      </c>
      <c r="N26" s="780">
        <v>0</v>
      </c>
      <c r="O26" s="780">
        <f t="shared" si="0"/>
        <v>2</v>
      </c>
      <c r="P26" s="780">
        <f t="shared" si="1"/>
        <v>1</v>
      </c>
      <c r="Q26" s="780">
        <f t="shared" si="2"/>
        <v>3</v>
      </c>
      <c r="R26" s="1178" t="s">
        <v>671</v>
      </c>
      <c r="S26" s="1178"/>
    </row>
    <row r="27" spans="1:19" ht="20.25" customHeight="1" thickBot="1">
      <c r="A27" s="1301" t="s">
        <v>72</v>
      </c>
      <c r="B27" s="1301"/>
      <c r="C27" s="783">
        <v>23</v>
      </c>
      <c r="D27" s="783">
        <v>9</v>
      </c>
      <c r="E27" s="783">
        <v>10</v>
      </c>
      <c r="F27" s="783">
        <v>2</v>
      </c>
      <c r="G27" s="783">
        <v>14</v>
      </c>
      <c r="H27" s="783">
        <v>8</v>
      </c>
      <c r="I27" s="783">
        <v>9</v>
      </c>
      <c r="J27" s="783">
        <v>4</v>
      </c>
      <c r="K27" s="783">
        <v>19</v>
      </c>
      <c r="L27" s="783">
        <v>10</v>
      </c>
      <c r="M27" s="783">
        <v>31</v>
      </c>
      <c r="N27" s="783">
        <v>11</v>
      </c>
      <c r="O27" s="783">
        <f t="shared" si="0"/>
        <v>106</v>
      </c>
      <c r="P27" s="783">
        <f t="shared" si="1"/>
        <v>44</v>
      </c>
      <c r="Q27" s="783">
        <f t="shared" si="2"/>
        <v>150</v>
      </c>
      <c r="R27" s="1258" t="s">
        <v>282</v>
      </c>
      <c r="S27" s="1258"/>
    </row>
    <row r="28" spans="1:19" ht="20.25" customHeight="1" thickBot="1">
      <c r="A28" s="1108" t="s">
        <v>32</v>
      </c>
      <c r="B28" s="1108"/>
      <c r="C28" s="781">
        <f>SUM(C8:C27)</f>
        <v>266</v>
      </c>
      <c r="D28" s="781">
        <f t="shared" ref="D28:Q28" si="3">SUM(D8:D27)</f>
        <v>111</v>
      </c>
      <c r="E28" s="781">
        <f t="shared" si="3"/>
        <v>197</v>
      </c>
      <c r="F28" s="781">
        <f t="shared" si="3"/>
        <v>81</v>
      </c>
      <c r="G28" s="781">
        <f t="shared" si="3"/>
        <v>159</v>
      </c>
      <c r="H28" s="781">
        <f t="shared" si="3"/>
        <v>59</v>
      </c>
      <c r="I28" s="781">
        <f t="shared" si="3"/>
        <v>123</v>
      </c>
      <c r="J28" s="781">
        <f t="shared" si="3"/>
        <v>57</v>
      </c>
      <c r="K28" s="781">
        <f t="shared" si="3"/>
        <v>216</v>
      </c>
      <c r="L28" s="781">
        <f t="shared" si="3"/>
        <v>96</v>
      </c>
      <c r="M28" s="781">
        <f t="shared" si="3"/>
        <v>198</v>
      </c>
      <c r="N28" s="781">
        <f t="shared" si="3"/>
        <v>81</v>
      </c>
      <c r="O28" s="781">
        <f t="shared" si="3"/>
        <v>1159</v>
      </c>
      <c r="P28" s="781">
        <f t="shared" si="3"/>
        <v>485</v>
      </c>
      <c r="Q28" s="781">
        <f t="shared" si="3"/>
        <v>1644</v>
      </c>
      <c r="R28" s="1260" t="s">
        <v>169</v>
      </c>
      <c r="S28" s="1260"/>
    </row>
    <row r="29" spans="1:19" ht="13.5" thickTop="1">
      <c r="C29" s="303"/>
      <c r="D29" s="303"/>
      <c r="E29" s="303"/>
      <c r="F29" s="303"/>
      <c r="G29" s="303"/>
      <c r="H29" s="303"/>
      <c r="I29" s="303"/>
      <c r="J29" s="303"/>
      <c r="K29" s="303"/>
      <c r="L29" s="303"/>
      <c r="M29" s="303"/>
      <c r="N29" s="303"/>
      <c r="O29" s="303"/>
      <c r="P29" s="303"/>
      <c r="Q29" s="303"/>
      <c r="R29" s="322"/>
      <c r="S29" s="322"/>
    </row>
    <row r="30" spans="1:19">
      <c r="R30" s="322"/>
      <c r="S30" s="322"/>
    </row>
    <row r="31" spans="1:19">
      <c r="R31" s="322"/>
      <c r="S31" s="322"/>
    </row>
    <row r="117" spans="3:15">
      <c r="C117" s="140"/>
      <c r="D117" s="140"/>
      <c r="E117" s="140"/>
      <c r="F117" s="140"/>
      <c r="G117" s="140"/>
      <c r="H117" s="140"/>
      <c r="I117" s="140"/>
      <c r="J117" s="140"/>
      <c r="K117" s="140"/>
      <c r="L117" s="140"/>
      <c r="M117" s="140"/>
      <c r="N117" s="140"/>
      <c r="O117" s="140"/>
    </row>
    <row r="118" spans="3:15">
      <c r="C118" s="140"/>
      <c r="D118" s="140"/>
      <c r="E118" s="140"/>
      <c r="F118" s="140"/>
      <c r="G118" s="140"/>
      <c r="H118" s="140"/>
      <c r="I118" s="140"/>
      <c r="J118" s="140"/>
      <c r="K118" s="140"/>
      <c r="L118" s="140"/>
      <c r="M118" s="140"/>
      <c r="N118" s="140"/>
      <c r="O118" s="140"/>
    </row>
    <row r="119" spans="3:15">
      <c r="C119" s="140"/>
      <c r="D119" s="140"/>
      <c r="E119" s="140"/>
      <c r="F119" s="140"/>
      <c r="G119" s="140"/>
      <c r="H119" s="140"/>
      <c r="I119" s="140"/>
      <c r="J119" s="140"/>
      <c r="K119" s="140"/>
      <c r="L119" s="140"/>
      <c r="M119" s="140"/>
      <c r="N119" s="140"/>
      <c r="O119" s="140"/>
    </row>
    <row r="120" spans="3:15">
      <c r="C120" s="140"/>
      <c r="D120" s="140"/>
      <c r="E120" s="140"/>
      <c r="F120" s="140"/>
      <c r="G120" s="140"/>
      <c r="H120" s="140"/>
      <c r="I120" s="140"/>
      <c r="J120" s="140"/>
      <c r="K120" s="140"/>
      <c r="L120" s="140"/>
      <c r="M120" s="140"/>
      <c r="N120" s="140"/>
      <c r="O120" s="140"/>
    </row>
  </sheetData>
  <mergeCells count="51">
    <mergeCell ref="A3:C3"/>
    <mergeCell ref="A28:B28"/>
    <mergeCell ref="R28:S28"/>
    <mergeCell ref="A27:B27"/>
    <mergeCell ref="R27:S27"/>
    <mergeCell ref="A26:B26"/>
    <mergeCell ref="R26:S26"/>
    <mergeCell ref="A25:B25"/>
    <mergeCell ref="R25:S25"/>
    <mergeCell ref="A24:B24"/>
    <mergeCell ref="R24:S24"/>
    <mergeCell ref="A23:B23"/>
    <mergeCell ref="R23:S23"/>
    <mergeCell ref="A22:B22"/>
    <mergeCell ref="R22:S22"/>
    <mergeCell ref="A21:B21"/>
    <mergeCell ref="R21:S21"/>
    <mergeCell ref="A20:B20"/>
    <mergeCell ref="R20:S20"/>
    <mergeCell ref="A19:B19"/>
    <mergeCell ref="R19:S19"/>
    <mergeCell ref="A12:A17"/>
    <mergeCell ref="S12:S17"/>
    <mergeCell ref="A11:B11"/>
    <mergeCell ref="R11:S11"/>
    <mergeCell ref="R18:S18"/>
    <mergeCell ref="A18:B18"/>
    <mergeCell ref="A10:B10"/>
    <mergeCell ref="R10:S10"/>
    <mergeCell ref="A9:B9"/>
    <mergeCell ref="R9:S9"/>
    <mergeCell ref="K5:L5"/>
    <mergeCell ref="M5:N5"/>
    <mergeCell ref="R8:S8"/>
    <mergeCell ref="A8:B8"/>
    <mergeCell ref="R3:S3"/>
    <mergeCell ref="A2:S2"/>
    <mergeCell ref="A1:S1"/>
    <mergeCell ref="M4:N4"/>
    <mergeCell ref="O4:Q4"/>
    <mergeCell ref="R4:S7"/>
    <mergeCell ref="A4:B7"/>
    <mergeCell ref="C4:D4"/>
    <mergeCell ref="E4:F4"/>
    <mergeCell ref="G4:H4"/>
    <mergeCell ref="I4:J4"/>
    <mergeCell ref="K4:L4"/>
    <mergeCell ref="C5:D5"/>
    <mergeCell ref="E5:F5"/>
    <mergeCell ref="G5:H5"/>
    <mergeCell ref="I5:J5"/>
  </mergeCells>
  <printOptions horizontalCentered="1"/>
  <pageMargins left="1" right="1" top="1" bottom="1" header="1" footer="1"/>
  <pageSetup scale="80" firstPageNumber="96" orientation="landscape" useFirstPageNumber="1"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3" tint="0.39997558519241921"/>
  </sheetPr>
  <dimension ref="A1:S120"/>
  <sheetViews>
    <sheetView rightToLeft="1" view="pageBreakPreview" zoomScale="80" zoomScaleSheetLayoutView="80" workbookViewId="0">
      <selection activeCell="O4" sqref="O4:Q4"/>
    </sheetView>
  </sheetViews>
  <sheetFormatPr defaultRowHeight="12.75"/>
  <cols>
    <col min="1" max="1" width="3.42578125" style="133" customWidth="1"/>
    <col min="2" max="2" width="11.28515625" style="133" customWidth="1"/>
    <col min="3" max="4" width="8.28515625" style="133" customWidth="1"/>
    <col min="5" max="5" width="7.42578125" style="133" customWidth="1"/>
    <col min="6" max="11" width="8.28515625" style="133" customWidth="1"/>
    <col min="12" max="12" width="7.42578125" style="133" customWidth="1"/>
    <col min="13" max="13" width="7.7109375" style="133" customWidth="1"/>
    <col min="14" max="14" width="7.140625" style="133" customWidth="1"/>
    <col min="15" max="15" width="9.140625" style="133" customWidth="1"/>
    <col min="16" max="16" width="7.7109375" style="133" customWidth="1"/>
    <col min="17" max="17" width="9" style="133" customWidth="1"/>
    <col min="18" max="18" width="14.42578125" style="133" customWidth="1"/>
    <col min="19" max="19" width="4" style="133" customWidth="1"/>
    <col min="20" max="16384" width="9.140625" style="133"/>
  </cols>
  <sheetData>
    <row r="1" spans="1:19" ht="22.5" customHeight="1">
      <c r="A1" s="1237" t="s">
        <v>1289</v>
      </c>
      <c r="B1" s="1237"/>
      <c r="C1" s="1237"/>
      <c r="D1" s="1237"/>
      <c r="E1" s="1237"/>
      <c r="F1" s="1237"/>
      <c r="G1" s="1237"/>
      <c r="H1" s="1237"/>
      <c r="I1" s="1237"/>
      <c r="J1" s="1237"/>
      <c r="K1" s="1237"/>
      <c r="L1" s="1237"/>
      <c r="M1" s="1237"/>
      <c r="N1" s="1237"/>
      <c r="O1" s="1237"/>
      <c r="P1" s="1237"/>
      <c r="Q1" s="1237"/>
      <c r="R1" s="1237"/>
      <c r="S1" s="1205"/>
    </row>
    <row r="2" spans="1:19" ht="19.5" customHeight="1">
      <c r="A2" s="1206" t="s">
        <v>810</v>
      </c>
      <c r="B2" s="1206"/>
      <c r="C2" s="1206"/>
      <c r="D2" s="1206"/>
      <c r="E2" s="1206"/>
      <c r="F2" s="1206"/>
      <c r="G2" s="1206"/>
      <c r="H2" s="1206"/>
      <c r="I2" s="1206"/>
      <c r="J2" s="1206"/>
      <c r="K2" s="1206"/>
      <c r="L2" s="1206"/>
      <c r="M2" s="1206"/>
      <c r="N2" s="1206"/>
      <c r="O2" s="1206"/>
      <c r="P2" s="1206"/>
      <c r="Q2" s="1206"/>
      <c r="R2" s="1206"/>
      <c r="S2" s="1206"/>
    </row>
    <row r="3" spans="1:19" s="174" customFormat="1" ht="18" customHeight="1" thickBot="1">
      <c r="A3" s="1428" t="s">
        <v>1096</v>
      </c>
      <c r="B3" s="1428"/>
      <c r="C3" s="109"/>
      <c r="D3" s="109"/>
      <c r="E3" s="109"/>
      <c r="F3" s="109"/>
      <c r="G3" s="109"/>
      <c r="H3" s="109"/>
      <c r="I3" s="109"/>
      <c r="J3" s="109"/>
      <c r="K3" s="109"/>
      <c r="L3" s="109"/>
      <c r="M3" s="109"/>
      <c r="N3" s="145"/>
      <c r="O3" s="145"/>
      <c r="P3" s="1154"/>
      <c r="Q3" s="1154"/>
      <c r="R3" s="1154" t="s">
        <v>956</v>
      </c>
      <c r="S3" s="1154"/>
    </row>
    <row r="4" spans="1:19" ht="24.75" customHeight="1" thickTop="1">
      <c r="A4" s="1140" t="s">
        <v>40</v>
      </c>
      <c r="B4" s="1140"/>
      <c r="C4" s="1188" t="s">
        <v>93</v>
      </c>
      <c r="D4" s="1188"/>
      <c r="E4" s="1188" t="s">
        <v>94</v>
      </c>
      <c r="F4" s="1188"/>
      <c r="G4" s="1188" t="s">
        <v>95</v>
      </c>
      <c r="H4" s="1188"/>
      <c r="I4" s="1188" t="s">
        <v>96</v>
      </c>
      <c r="J4" s="1188"/>
      <c r="K4" s="1188" t="s">
        <v>97</v>
      </c>
      <c r="L4" s="1188"/>
      <c r="M4" s="1188" t="s">
        <v>31</v>
      </c>
      <c r="N4" s="1188"/>
      <c r="O4" s="1188" t="s">
        <v>1335</v>
      </c>
      <c r="P4" s="1188"/>
      <c r="Q4" s="1188"/>
      <c r="R4" s="1164" t="s">
        <v>168</v>
      </c>
      <c r="S4" s="1164"/>
    </row>
    <row r="5" spans="1:19" ht="21.75" customHeight="1">
      <c r="A5" s="1141"/>
      <c r="B5" s="1141"/>
      <c r="C5" s="1168" t="s">
        <v>240</v>
      </c>
      <c r="D5" s="1168"/>
      <c r="E5" s="1168" t="s">
        <v>234</v>
      </c>
      <c r="F5" s="1168"/>
      <c r="G5" s="1168" t="s">
        <v>241</v>
      </c>
      <c r="H5" s="1168"/>
      <c r="I5" s="1168" t="s">
        <v>236</v>
      </c>
      <c r="J5" s="1168"/>
      <c r="K5" s="1168" t="s">
        <v>232</v>
      </c>
      <c r="L5" s="1168"/>
      <c r="M5" s="1168" t="s">
        <v>239</v>
      </c>
      <c r="N5" s="1168"/>
      <c r="O5" s="1168" t="s">
        <v>169</v>
      </c>
      <c r="P5" s="1168"/>
      <c r="Q5" s="1168"/>
      <c r="R5" s="1165"/>
      <c r="S5" s="1165"/>
    </row>
    <row r="6" spans="1:19" ht="18.75" customHeight="1">
      <c r="A6" s="1141"/>
      <c r="B6" s="1141"/>
      <c r="C6" s="782" t="s">
        <v>33</v>
      </c>
      <c r="D6" s="782" t="s">
        <v>34</v>
      </c>
      <c r="E6" s="782" t="s">
        <v>33</v>
      </c>
      <c r="F6" s="782" t="s">
        <v>34</v>
      </c>
      <c r="G6" s="782" t="s">
        <v>33</v>
      </c>
      <c r="H6" s="782" t="s">
        <v>34</v>
      </c>
      <c r="I6" s="782" t="s">
        <v>33</v>
      </c>
      <c r="J6" s="782" t="s">
        <v>34</v>
      </c>
      <c r="K6" s="782" t="s">
        <v>33</v>
      </c>
      <c r="L6" s="782" t="s">
        <v>34</v>
      </c>
      <c r="M6" s="782" t="s">
        <v>33</v>
      </c>
      <c r="N6" s="782" t="s">
        <v>34</v>
      </c>
      <c r="O6" s="782" t="s">
        <v>33</v>
      </c>
      <c r="P6" s="782" t="s">
        <v>34</v>
      </c>
      <c r="Q6" s="782" t="s">
        <v>35</v>
      </c>
      <c r="R6" s="1165"/>
      <c r="S6" s="1165"/>
    </row>
    <row r="7" spans="1:19" ht="23.25" customHeight="1" thickBot="1">
      <c r="A7" s="1141"/>
      <c r="B7" s="1141"/>
      <c r="C7" s="784" t="s">
        <v>173</v>
      </c>
      <c r="D7" s="784" t="s">
        <v>172</v>
      </c>
      <c r="E7" s="784" t="s">
        <v>173</v>
      </c>
      <c r="F7" s="784" t="s">
        <v>172</v>
      </c>
      <c r="G7" s="784" t="s">
        <v>173</v>
      </c>
      <c r="H7" s="784" t="s">
        <v>172</v>
      </c>
      <c r="I7" s="784" t="s">
        <v>173</v>
      </c>
      <c r="J7" s="784" t="s">
        <v>172</v>
      </c>
      <c r="K7" s="784" t="s">
        <v>173</v>
      </c>
      <c r="L7" s="784" t="s">
        <v>172</v>
      </c>
      <c r="M7" s="784" t="s">
        <v>173</v>
      </c>
      <c r="N7" s="784" t="s">
        <v>172</v>
      </c>
      <c r="O7" s="784" t="s">
        <v>173</v>
      </c>
      <c r="P7" s="784" t="s">
        <v>172</v>
      </c>
      <c r="Q7" s="784" t="s">
        <v>169</v>
      </c>
      <c r="R7" s="1165"/>
      <c r="S7" s="1165"/>
    </row>
    <row r="8" spans="1:19" ht="20.25" customHeight="1">
      <c r="A8" s="950" t="s">
        <v>52</v>
      </c>
      <c r="B8" s="950"/>
      <c r="C8" s="329">
        <v>1295</v>
      </c>
      <c r="D8" s="329">
        <v>859</v>
      </c>
      <c r="E8" s="329">
        <v>1139</v>
      </c>
      <c r="F8" s="329">
        <v>748</v>
      </c>
      <c r="G8" s="329">
        <v>957</v>
      </c>
      <c r="H8" s="329">
        <v>590</v>
      </c>
      <c r="I8" s="329">
        <v>835</v>
      </c>
      <c r="J8" s="329">
        <v>518</v>
      </c>
      <c r="K8" s="329">
        <v>909</v>
      </c>
      <c r="L8" s="329">
        <v>559</v>
      </c>
      <c r="M8" s="329">
        <v>803</v>
      </c>
      <c r="N8" s="329">
        <v>457</v>
      </c>
      <c r="O8" s="329">
        <f>SUM(C8,E8,G8,I8,K8,M8)</f>
        <v>5938</v>
      </c>
      <c r="P8" s="329">
        <f>SUM(D8,F8,H8,J8,L8,N8)</f>
        <v>3731</v>
      </c>
      <c r="Q8" s="329">
        <f>SUM(O8:P8)</f>
        <v>9669</v>
      </c>
      <c r="R8" s="1199" t="s">
        <v>583</v>
      </c>
      <c r="S8" s="1199"/>
    </row>
    <row r="9" spans="1:19" ht="20.25" customHeight="1">
      <c r="A9" s="1170" t="s">
        <v>53</v>
      </c>
      <c r="B9" s="1170"/>
      <c r="C9" s="780">
        <v>601</v>
      </c>
      <c r="D9" s="780">
        <v>344</v>
      </c>
      <c r="E9" s="780">
        <v>506</v>
      </c>
      <c r="F9" s="780">
        <v>282</v>
      </c>
      <c r="G9" s="780">
        <v>445</v>
      </c>
      <c r="H9" s="780">
        <v>275</v>
      </c>
      <c r="I9" s="780">
        <v>377</v>
      </c>
      <c r="J9" s="780">
        <v>191</v>
      </c>
      <c r="K9" s="780">
        <v>351</v>
      </c>
      <c r="L9" s="780">
        <v>154</v>
      </c>
      <c r="M9" s="780">
        <v>301</v>
      </c>
      <c r="N9" s="780">
        <v>149</v>
      </c>
      <c r="O9" s="780">
        <f t="shared" ref="O9:O27" si="0">SUM(C9,E9,G9,I9,K9,M9)</f>
        <v>2581</v>
      </c>
      <c r="P9" s="780">
        <f t="shared" ref="P9:P27" si="1">SUM(D9,F9,H9,J9,L9,N9)</f>
        <v>1395</v>
      </c>
      <c r="Q9" s="780">
        <f t="shared" ref="Q9:Q27" si="2">SUM(O9:P9)</f>
        <v>3976</v>
      </c>
      <c r="R9" s="1159" t="s">
        <v>284</v>
      </c>
      <c r="S9" s="1159"/>
    </row>
    <row r="10" spans="1:19" ht="20.25" customHeight="1">
      <c r="A10" s="1170" t="s">
        <v>54</v>
      </c>
      <c r="B10" s="1170"/>
      <c r="C10" s="780">
        <v>737</v>
      </c>
      <c r="D10" s="780">
        <v>563</v>
      </c>
      <c r="E10" s="780">
        <v>595</v>
      </c>
      <c r="F10" s="780">
        <v>473</v>
      </c>
      <c r="G10" s="780">
        <v>531</v>
      </c>
      <c r="H10" s="780">
        <v>427</v>
      </c>
      <c r="I10" s="780">
        <v>460</v>
      </c>
      <c r="J10" s="780">
        <v>367</v>
      </c>
      <c r="K10" s="780">
        <v>478</v>
      </c>
      <c r="L10" s="780">
        <v>339</v>
      </c>
      <c r="M10" s="780">
        <v>366</v>
      </c>
      <c r="N10" s="780">
        <v>231</v>
      </c>
      <c r="O10" s="780">
        <f t="shared" si="0"/>
        <v>3167</v>
      </c>
      <c r="P10" s="780">
        <f t="shared" si="1"/>
        <v>2400</v>
      </c>
      <c r="Q10" s="780">
        <f t="shared" si="2"/>
        <v>5567</v>
      </c>
      <c r="R10" s="1178" t="s">
        <v>175</v>
      </c>
      <c r="S10" s="1178"/>
    </row>
    <row r="11" spans="1:19" ht="20.25" customHeight="1">
      <c r="A11" s="1170" t="s">
        <v>55</v>
      </c>
      <c r="B11" s="1170"/>
      <c r="C11" s="780">
        <v>783</v>
      </c>
      <c r="D11" s="780">
        <v>367</v>
      </c>
      <c r="E11" s="780">
        <v>591</v>
      </c>
      <c r="F11" s="780">
        <v>283</v>
      </c>
      <c r="G11" s="780">
        <v>516</v>
      </c>
      <c r="H11" s="780">
        <v>253</v>
      </c>
      <c r="I11" s="780">
        <v>529</v>
      </c>
      <c r="J11" s="780">
        <v>231</v>
      </c>
      <c r="K11" s="780">
        <v>605</v>
      </c>
      <c r="L11" s="780">
        <v>283</v>
      </c>
      <c r="M11" s="780">
        <v>535</v>
      </c>
      <c r="N11" s="780">
        <v>364</v>
      </c>
      <c r="O11" s="780">
        <f t="shared" si="0"/>
        <v>3559</v>
      </c>
      <c r="P11" s="780">
        <f t="shared" si="1"/>
        <v>1781</v>
      </c>
      <c r="Q11" s="780">
        <f t="shared" si="2"/>
        <v>5340</v>
      </c>
      <c r="R11" s="1178" t="s">
        <v>676</v>
      </c>
      <c r="S11" s="1178"/>
    </row>
    <row r="12" spans="1:19" ht="20.25" customHeight="1">
      <c r="A12" s="1489" t="s">
        <v>295</v>
      </c>
      <c r="B12" s="437" t="s">
        <v>270</v>
      </c>
      <c r="C12" s="780">
        <v>2193</v>
      </c>
      <c r="D12" s="780">
        <v>1300</v>
      </c>
      <c r="E12" s="780">
        <v>1818</v>
      </c>
      <c r="F12" s="780">
        <v>1157</v>
      </c>
      <c r="G12" s="780">
        <v>1689</v>
      </c>
      <c r="H12" s="780">
        <v>957</v>
      </c>
      <c r="I12" s="780">
        <v>1390</v>
      </c>
      <c r="J12" s="780">
        <v>773</v>
      </c>
      <c r="K12" s="780">
        <v>1367</v>
      </c>
      <c r="L12" s="780">
        <v>715</v>
      </c>
      <c r="M12" s="780">
        <v>1026</v>
      </c>
      <c r="N12" s="780">
        <v>555</v>
      </c>
      <c r="O12" s="780">
        <f t="shared" si="0"/>
        <v>9483</v>
      </c>
      <c r="P12" s="780">
        <f t="shared" si="1"/>
        <v>5457</v>
      </c>
      <c r="Q12" s="780">
        <f t="shared" si="2"/>
        <v>14940</v>
      </c>
      <c r="R12" s="456" t="s">
        <v>288</v>
      </c>
      <c r="S12" s="1220" t="s">
        <v>167</v>
      </c>
    </row>
    <row r="13" spans="1:19" ht="20.25" customHeight="1">
      <c r="A13" s="1489"/>
      <c r="B13" s="437" t="s">
        <v>271</v>
      </c>
      <c r="C13" s="780">
        <v>4885</v>
      </c>
      <c r="D13" s="780">
        <v>2920</v>
      </c>
      <c r="E13" s="780">
        <v>3513</v>
      </c>
      <c r="F13" s="780">
        <v>2300</v>
      </c>
      <c r="G13" s="780">
        <v>3241</v>
      </c>
      <c r="H13" s="780">
        <v>1957</v>
      </c>
      <c r="I13" s="780">
        <v>2927</v>
      </c>
      <c r="J13" s="780">
        <v>1790</v>
      </c>
      <c r="K13" s="780">
        <v>3094</v>
      </c>
      <c r="L13" s="780">
        <v>1559</v>
      </c>
      <c r="M13" s="780">
        <v>2238</v>
      </c>
      <c r="N13" s="780">
        <v>1246</v>
      </c>
      <c r="O13" s="780">
        <f t="shared" si="0"/>
        <v>19898</v>
      </c>
      <c r="P13" s="780">
        <f t="shared" si="1"/>
        <v>11772</v>
      </c>
      <c r="Q13" s="780">
        <f t="shared" si="2"/>
        <v>31670</v>
      </c>
      <c r="R13" s="456" t="s">
        <v>289</v>
      </c>
      <c r="S13" s="1220"/>
    </row>
    <row r="14" spans="1:19" ht="20.25" customHeight="1">
      <c r="A14" s="1489"/>
      <c r="B14" s="437" t="s">
        <v>272</v>
      </c>
      <c r="C14" s="780">
        <v>380</v>
      </c>
      <c r="D14" s="780">
        <v>180</v>
      </c>
      <c r="E14" s="780">
        <v>314</v>
      </c>
      <c r="F14" s="780">
        <v>145</v>
      </c>
      <c r="G14" s="780">
        <v>275</v>
      </c>
      <c r="H14" s="780">
        <v>121</v>
      </c>
      <c r="I14" s="780">
        <v>212</v>
      </c>
      <c r="J14" s="780">
        <v>83</v>
      </c>
      <c r="K14" s="780">
        <v>230</v>
      </c>
      <c r="L14" s="780">
        <v>96</v>
      </c>
      <c r="M14" s="780">
        <v>171</v>
      </c>
      <c r="N14" s="780">
        <v>69</v>
      </c>
      <c r="O14" s="780">
        <f t="shared" si="0"/>
        <v>1582</v>
      </c>
      <c r="P14" s="780">
        <f t="shared" si="1"/>
        <v>694</v>
      </c>
      <c r="Q14" s="780">
        <f t="shared" si="2"/>
        <v>2276</v>
      </c>
      <c r="R14" s="456" t="s">
        <v>290</v>
      </c>
      <c r="S14" s="1220"/>
    </row>
    <row r="15" spans="1:19" ht="20.25" customHeight="1">
      <c r="A15" s="1489"/>
      <c r="B15" s="437" t="s">
        <v>267</v>
      </c>
      <c r="C15" s="780">
        <v>1137</v>
      </c>
      <c r="D15" s="780">
        <v>939</v>
      </c>
      <c r="E15" s="780">
        <v>974</v>
      </c>
      <c r="F15" s="780">
        <v>803</v>
      </c>
      <c r="G15" s="780">
        <v>945</v>
      </c>
      <c r="H15" s="780">
        <v>700</v>
      </c>
      <c r="I15" s="780">
        <v>788</v>
      </c>
      <c r="J15" s="780">
        <v>601</v>
      </c>
      <c r="K15" s="780">
        <v>796</v>
      </c>
      <c r="L15" s="780">
        <v>468</v>
      </c>
      <c r="M15" s="780">
        <v>651</v>
      </c>
      <c r="N15" s="780">
        <v>475</v>
      </c>
      <c r="O15" s="780">
        <f t="shared" si="0"/>
        <v>5291</v>
      </c>
      <c r="P15" s="780">
        <f t="shared" si="1"/>
        <v>3986</v>
      </c>
      <c r="Q15" s="780">
        <f t="shared" si="2"/>
        <v>9277</v>
      </c>
      <c r="R15" s="456" t="s">
        <v>291</v>
      </c>
      <c r="S15" s="1220"/>
    </row>
    <row r="16" spans="1:19" ht="20.25" customHeight="1">
      <c r="A16" s="1489"/>
      <c r="B16" s="437" t="s">
        <v>268</v>
      </c>
      <c r="C16" s="780">
        <v>2127</v>
      </c>
      <c r="D16" s="780">
        <v>1342</v>
      </c>
      <c r="E16" s="780">
        <v>1692</v>
      </c>
      <c r="F16" s="780">
        <v>1111</v>
      </c>
      <c r="G16" s="780">
        <v>1445</v>
      </c>
      <c r="H16" s="780">
        <v>946</v>
      </c>
      <c r="I16" s="780">
        <v>1200</v>
      </c>
      <c r="J16" s="780">
        <v>760</v>
      </c>
      <c r="K16" s="780">
        <v>1108</v>
      </c>
      <c r="L16" s="780">
        <v>625</v>
      </c>
      <c r="M16" s="780">
        <v>890</v>
      </c>
      <c r="N16" s="780">
        <v>556</v>
      </c>
      <c r="O16" s="780">
        <f t="shared" si="0"/>
        <v>8462</v>
      </c>
      <c r="P16" s="780">
        <f t="shared" si="1"/>
        <v>5340</v>
      </c>
      <c r="Q16" s="780">
        <f t="shared" si="2"/>
        <v>13802</v>
      </c>
      <c r="R16" s="456" t="s">
        <v>292</v>
      </c>
      <c r="S16" s="1220"/>
    </row>
    <row r="17" spans="1:19" ht="20.25" customHeight="1">
      <c r="A17" s="1489"/>
      <c r="B17" s="437" t="s">
        <v>269</v>
      </c>
      <c r="C17" s="780">
        <v>1280</v>
      </c>
      <c r="D17" s="780">
        <v>805</v>
      </c>
      <c r="E17" s="780">
        <v>1110</v>
      </c>
      <c r="F17" s="780">
        <v>702</v>
      </c>
      <c r="G17" s="780">
        <v>981</v>
      </c>
      <c r="H17" s="780">
        <v>592</v>
      </c>
      <c r="I17" s="780">
        <v>826</v>
      </c>
      <c r="J17" s="780">
        <v>538</v>
      </c>
      <c r="K17" s="780">
        <v>815</v>
      </c>
      <c r="L17" s="780">
        <v>508</v>
      </c>
      <c r="M17" s="780">
        <v>589</v>
      </c>
      <c r="N17" s="780">
        <v>364</v>
      </c>
      <c r="O17" s="780">
        <f t="shared" si="0"/>
        <v>5601</v>
      </c>
      <c r="P17" s="780">
        <f t="shared" si="1"/>
        <v>3509</v>
      </c>
      <c r="Q17" s="780">
        <f t="shared" si="2"/>
        <v>9110</v>
      </c>
      <c r="R17" s="456" t="s">
        <v>293</v>
      </c>
      <c r="S17" s="1220"/>
    </row>
    <row r="18" spans="1:19" ht="20.25" customHeight="1">
      <c r="A18" s="949" t="s">
        <v>63</v>
      </c>
      <c r="B18" s="949"/>
      <c r="C18" s="96">
        <v>799</v>
      </c>
      <c r="D18" s="97">
        <v>419</v>
      </c>
      <c r="E18" s="97">
        <v>665</v>
      </c>
      <c r="F18" s="97">
        <v>379</v>
      </c>
      <c r="G18" s="97">
        <v>558</v>
      </c>
      <c r="H18" s="97">
        <v>310</v>
      </c>
      <c r="I18" s="97">
        <v>429</v>
      </c>
      <c r="J18" s="97">
        <v>243</v>
      </c>
      <c r="K18" s="97">
        <v>373</v>
      </c>
      <c r="L18" s="97">
        <v>187</v>
      </c>
      <c r="M18" s="97">
        <v>401</v>
      </c>
      <c r="N18" s="97">
        <v>147</v>
      </c>
      <c r="O18" s="780">
        <f t="shared" si="0"/>
        <v>3225</v>
      </c>
      <c r="P18" s="780">
        <f t="shared" si="1"/>
        <v>1685</v>
      </c>
      <c r="Q18" s="780">
        <f t="shared" si="2"/>
        <v>4910</v>
      </c>
      <c r="R18" s="1178" t="s">
        <v>281</v>
      </c>
      <c r="S18" s="1178"/>
    </row>
    <row r="19" spans="1:19" ht="20.25" customHeight="1">
      <c r="A19" s="1170" t="s">
        <v>64</v>
      </c>
      <c r="B19" s="1170"/>
      <c r="C19" s="780">
        <v>1806</v>
      </c>
      <c r="D19" s="780">
        <v>1028</v>
      </c>
      <c r="E19" s="780">
        <v>1605</v>
      </c>
      <c r="F19" s="780">
        <v>821</v>
      </c>
      <c r="G19" s="780">
        <v>1211</v>
      </c>
      <c r="H19" s="780">
        <v>607</v>
      </c>
      <c r="I19" s="780">
        <v>1098</v>
      </c>
      <c r="J19" s="780">
        <v>522</v>
      </c>
      <c r="K19" s="780">
        <v>1123</v>
      </c>
      <c r="L19" s="780">
        <v>475</v>
      </c>
      <c r="M19" s="780">
        <v>979</v>
      </c>
      <c r="N19" s="780">
        <v>406</v>
      </c>
      <c r="O19" s="780">
        <f t="shared" si="0"/>
        <v>7822</v>
      </c>
      <c r="P19" s="780">
        <f t="shared" si="1"/>
        <v>3859</v>
      </c>
      <c r="Q19" s="780">
        <f t="shared" si="2"/>
        <v>11681</v>
      </c>
      <c r="R19" s="1178" t="s">
        <v>177</v>
      </c>
      <c r="S19" s="1178"/>
    </row>
    <row r="20" spans="1:19" ht="20.25" customHeight="1">
      <c r="A20" s="1170" t="s">
        <v>65</v>
      </c>
      <c r="B20" s="1170"/>
      <c r="C20" s="780">
        <v>2247</v>
      </c>
      <c r="D20" s="780">
        <v>1315</v>
      </c>
      <c r="E20" s="780">
        <v>1824</v>
      </c>
      <c r="F20" s="780">
        <v>1082</v>
      </c>
      <c r="G20" s="780">
        <v>1565</v>
      </c>
      <c r="H20" s="780">
        <v>965</v>
      </c>
      <c r="I20" s="780">
        <v>1381</v>
      </c>
      <c r="J20" s="780">
        <v>858</v>
      </c>
      <c r="K20" s="780">
        <v>1321</v>
      </c>
      <c r="L20" s="780">
        <v>736</v>
      </c>
      <c r="M20" s="780">
        <v>1012</v>
      </c>
      <c r="N20" s="780">
        <v>548</v>
      </c>
      <c r="O20" s="780">
        <f t="shared" si="0"/>
        <v>9350</v>
      </c>
      <c r="P20" s="780">
        <f t="shared" si="1"/>
        <v>5504</v>
      </c>
      <c r="Q20" s="780">
        <f t="shared" si="2"/>
        <v>14854</v>
      </c>
      <c r="R20" s="1178" t="s">
        <v>178</v>
      </c>
      <c r="S20" s="1178"/>
    </row>
    <row r="21" spans="1:19" ht="20.25" customHeight="1">
      <c r="A21" s="1170" t="s">
        <v>66</v>
      </c>
      <c r="B21" s="1170"/>
      <c r="C21" s="780">
        <v>4189</v>
      </c>
      <c r="D21" s="780">
        <v>2106</v>
      </c>
      <c r="E21" s="780">
        <v>3553</v>
      </c>
      <c r="F21" s="780">
        <v>1814</v>
      </c>
      <c r="G21" s="780">
        <v>2913</v>
      </c>
      <c r="H21" s="780">
        <v>1513</v>
      </c>
      <c r="I21" s="780">
        <v>2608</v>
      </c>
      <c r="J21" s="780">
        <v>1276</v>
      </c>
      <c r="K21" s="780">
        <v>2441</v>
      </c>
      <c r="L21" s="780">
        <v>1143</v>
      </c>
      <c r="M21" s="780">
        <v>2304</v>
      </c>
      <c r="N21" s="780">
        <v>1088</v>
      </c>
      <c r="O21" s="780">
        <f t="shared" si="0"/>
        <v>18008</v>
      </c>
      <c r="P21" s="780">
        <f t="shared" si="1"/>
        <v>8940</v>
      </c>
      <c r="Q21" s="780">
        <f t="shared" si="2"/>
        <v>26948</v>
      </c>
      <c r="R21" s="1178" t="s">
        <v>285</v>
      </c>
      <c r="S21" s="1178"/>
    </row>
    <row r="22" spans="1:19" ht="20.25" customHeight="1">
      <c r="A22" s="1170" t="s">
        <v>133</v>
      </c>
      <c r="B22" s="1170"/>
      <c r="C22" s="780">
        <v>896</v>
      </c>
      <c r="D22" s="780">
        <v>559</v>
      </c>
      <c r="E22" s="780">
        <v>656</v>
      </c>
      <c r="F22" s="780">
        <v>376</v>
      </c>
      <c r="G22" s="780">
        <v>620</v>
      </c>
      <c r="H22" s="780">
        <v>378</v>
      </c>
      <c r="I22" s="780">
        <v>530</v>
      </c>
      <c r="J22" s="780">
        <v>331</v>
      </c>
      <c r="K22" s="780">
        <v>493</v>
      </c>
      <c r="L22" s="780">
        <v>260</v>
      </c>
      <c r="M22" s="780">
        <v>495</v>
      </c>
      <c r="N22" s="780">
        <v>240</v>
      </c>
      <c r="O22" s="780">
        <f t="shared" si="0"/>
        <v>3690</v>
      </c>
      <c r="P22" s="780">
        <f t="shared" si="1"/>
        <v>2144</v>
      </c>
      <c r="Q22" s="780">
        <f t="shared" si="2"/>
        <v>5834</v>
      </c>
      <c r="R22" s="1178" t="s">
        <v>853</v>
      </c>
      <c r="S22" s="1178"/>
    </row>
    <row r="23" spans="1:19" ht="20.25" customHeight="1">
      <c r="A23" s="1170" t="s">
        <v>68</v>
      </c>
      <c r="B23" s="1170"/>
      <c r="C23" s="780">
        <v>760</v>
      </c>
      <c r="D23" s="780">
        <v>413</v>
      </c>
      <c r="E23" s="780">
        <v>672</v>
      </c>
      <c r="F23" s="780">
        <v>287</v>
      </c>
      <c r="G23" s="780">
        <v>639</v>
      </c>
      <c r="H23" s="780">
        <v>280</v>
      </c>
      <c r="I23" s="780">
        <v>529</v>
      </c>
      <c r="J23" s="780">
        <v>253</v>
      </c>
      <c r="K23" s="780">
        <v>583</v>
      </c>
      <c r="L23" s="780">
        <v>232</v>
      </c>
      <c r="M23" s="780">
        <v>427</v>
      </c>
      <c r="N23" s="780">
        <v>224</v>
      </c>
      <c r="O23" s="780">
        <f t="shared" si="0"/>
        <v>3610</v>
      </c>
      <c r="P23" s="780">
        <f t="shared" si="1"/>
        <v>1689</v>
      </c>
      <c r="Q23" s="780">
        <f t="shared" si="2"/>
        <v>5299</v>
      </c>
      <c r="R23" s="1178" t="s">
        <v>287</v>
      </c>
      <c r="S23" s="1178"/>
    </row>
    <row r="24" spans="1:19" ht="20.25" customHeight="1">
      <c r="A24" s="1170" t="s">
        <v>69</v>
      </c>
      <c r="B24" s="1170"/>
      <c r="C24" s="780">
        <v>485</v>
      </c>
      <c r="D24" s="780">
        <v>231</v>
      </c>
      <c r="E24" s="780">
        <v>366</v>
      </c>
      <c r="F24" s="780">
        <v>186</v>
      </c>
      <c r="G24" s="780">
        <v>294</v>
      </c>
      <c r="H24" s="780">
        <v>160</v>
      </c>
      <c r="I24" s="780">
        <v>247</v>
      </c>
      <c r="J24" s="780">
        <v>121</v>
      </c>
      <c r="K24" s="780">
        <v>280</v>
      </c>
      <c r="L24" s="780">
        <v>130</v>
      </c>
      <c r="M24" s="780">
        <v>219</v>
      </c>
      <c r="N24" s="780">
        <v>83</v>
      </c>
      <c r="O24" s="780">
        <f t="shared" si="0"/>
        <v>1891</v>
      </c>
      <c r="P24" s="780">
        <f t="shared" si="1"/>
        <v>911</v>
      </c>
      <c r="Q24" s="780">
        <f t="shared" si="2"/>
        <v>2802</v>
      </c>
      <c r="R24" s="1178" t="s">
        <v>182</v>
      </c>
      <c r="S24" s="1178"/>
    </row>
    <row r="25" spans="1:19" ht="20.25" customHeight="1">
      <c r="A25" s="1170" t="s">
        <v>70</v>
      </c>
      <c r="B25" s="1170"/>
      <c r="C25" s="780">
        <v>2497</v>
      </c>
      <c r="D25" s="780">
        <v>1382</v>
      </c>
      <c r="E25" s="780">
        <v>2029</v>
      </c>
      <c r="F25" s="780">
        <v>1019</v>
      </c>
      <c r="G25" s="780">
        <v>1676</v>
      </c>
      <c r="H25" s="780">
        <v>744</v>
      </c>
      <c r="I25" s="780">
        <v>1411</v>
      </c>
      <c r="J25" s="780">
        <v>704</v>
      </c>
      <c r="K25" s="780">
        <v>1562</v>
      </c>
      <c r="L25" s="780">
        <v>651</v>
      </c>
      <c r="M25" s="780">
        <v>1694</v>
      </c>
      <c r="N25" s="780">
        <v>682</v>
      </c>
      <c r="O25" s="780">
        <f t="shared" si="0"/>
        <v>10869</v>
      </c>
      <c r="P25" s="780">
        <f t="shared" si="1"/>
        <v>5182</v>
      </c>
      <c r="Q25" s="780">
        <f t="shared" si="2"/>
        <v>16051</v>
      </c>
      <c r="R25" s="1178" t="s">
        <v>183</v>
      </c>
      <c r="S25" s="1178"/>
    </row>
    <row r="26" spans="1:19" ht="20.25" customHeight="1">
      <c r="A26" s="1170" t="s">
        <v>71</v>
      </c>
      <c r="B26" s="1170"/>
      <c r="C26" s="780">
        <v>330</v>
      </c>
      <c r="D26" s="780">
        <v>137</v>
      </c>
      <c r="E26" s="780">
        <v>191</v>
      </c>
      <c r="F26" s="780">
        <v>99</v>
      </c>
      <c r="G26" s="780">
        <v>213</v>
      </c>
      <c r="H26" s="780">
        <v>96</v>
      </c>
      <c r="I26" s="780">
        <v>185</v>
      </c>
      <c r="J26" s="780">
        <v>77</v>
      </c>
      <c r="K26" s="780">
        <v>181</v>
      </c>
      <c r="L26" s="780">
        <v>87</v>
      </c>
      <c r="M26" s="780">
        <v>124</v>
      </c>
      <c r="N26" s="780">
        <v>69</v>
      </c>
      <c r="O26" s="780">
        <f t="shared" si="0"/>
        <v>1224</v>
      </c>
      <c r="P26" s="780">
        <f t="shared" si="1"/>
        <v>565</v>
      </c>
      <c r="Q26" s="780">
        <f t="shared" si="2"/>
        <v>1789</v>
      </c>
      <c r="R26" s="1178" t="s">
        <v>671</v>
      </c>
      <c r="S26" s="1178"/>
    </row>
    <row r="27" spans="1:19" ht="20.25" customHeight="1" thickBot="1">
      <c r="A27" s="1301" t="s">
        <v>72</v>
      </c>
      <c r="B27" s="1301"/>
      <c r="C27" s="783">
        <v>6690</v>
      </c>
      <c r="D27" s="783">
        <v>3858</v>
      </c>
      <c r="E27" s="783">
        <v>5704</v>
      </c>
      <c r="F27" s="783">
        <v>3128</v>
      </c>
      <c r="G27" s="783">
        <v>5077</v>
      </c>
      <c r="H27" s="783">
        <v>2732</v>
      </c>
      <c r="I27" s="783">
        <v>4603</v>
      </c>
      <c r="J27" s="783">
        <v>2393</v>
      </c>
      <c r="K27" s="783">
        <v>4810</v>
      </c>
      <c r="L27" s="783">
        <v>2302</v>
      </c>
      <c r="M27" s="783">
        <v>4522</v>
      </c>
      <c r="N27" s="783">
        <v>2291</v>
      </c>
      <c r="O27" s="783">
        <f t="shared" si="0"/>
        <v>31406</v>
      </c>
      <c r="P27" s="783">
        <f t="shared" si="1"/>
        <v>16704</v>
      </c>
      <c r="Q27" s="783">
        <f t="shared" si="2"/>
        <v>48110</v>
      </c>
      <c r="R27" s="1258" t="s">
        <v>282</v>
      </c>
      <c r="S27" s="1258"/>
    </row>
    <row r="28" spans="1:19" ht="20.25" customHeight="1" thickBot="1">
      <c r="A28" s="1108" t="s">
        <v>32</v>
      </c>
      <c r="B28" s="1108"/>
      <c r="C28" s="781">
        <f>SUM(C8:C27)</f>
        <v>36117</v>
      </c>
      <c r="D28" s="781">
        <f t="shared" ref="D28:Q28" si="3">SUM(D8:D27)</f>
        <v>21067</v>
      </c>
      <c r="E28" s="781">
        <f t="shared" si="3"/>
        <v>29517</v>
      </c>
      <c r="F28" s="781">
        <f t="shared" si="3"/>
        <v>17195</v>
      </c>
      <c r="G28" s="781">
        <f t="shared" si="3"/>
        <v>25791</v>
      </c>
      <c r="H28" s="781">
        <f t="shared" si="3"/>
        <v>14603</v>
      </c>
      <c r="I28" s="781">
        <f t="shared" si="3"/>
        <v>22565</v>
      </c>
      <c r="J28" s="781">
        <f t="shared" si="3"/>
        <v>12630</v>
      </c>
      <c r="K28" s="781">
        <f t="shared" si="3"/>
        <v>22920</v>
      </c>
      <c r="L28" s="781">
        <f t="shared" si="3"/>
        <v>11509</v>
      </c>
      <c r="M28" s="781">
        <f t="shared" si="3"/>
        <v>19747</v>
      </c>
      <c r="N28" s="781">
        <f t="shared" si="3"/>
        <v>10244</v>
      </c>
      <c r="O28" s="781">
        <f t="shared" si="3"/>
        <v>156657</v>
      </c>
      <c r="P28" s="781">
        <f t="shared" si="3"/>
        <v>87248</v>
      </c>
      <c r="Q28" s="781">
        <f t="shared" si="3"/>
        <v>243905</v>
      </c>
      <c r="R28" s="1260" t="s">
        <v>169</v>
      </c>
      <c r="S28" s="1260"/>
    </row>
    <row r="29" spans="1:19" ht="13.5" thickTop="1">
      <c r="C29" s="303"/>
      <c r="D29" s="303"/>
      <c r="E29" s="303"/>
      <c r="F29" s="303"/>
      <c r="G29" s="303"/>
      <c r="H29" s="303"/>
      <c r="I29" s="303"/>
      <c r="J29" s="303"/>
      <c r="K29" s="303"/>
      <c r="L29" s="303"/>
      <c r="M29" s="303"/>
      <c r="N29" s="303"/>
      <c r="O29" s="303"/>
      <c r="P29" s="303"/>
      <c r="Q29" s="303"/>
      <c r="R29" s="322"/>
      <c r="S29" s="322"/>
    </row>
    <row r="30" spans="1:19">
      <c r="C30" s="303"/>
      <c r="D30" s="303"/>
      <c r="E30" s="303"/>
      <c r="F30" s="303"/>
      <c r="G30" s="303"/>
      <c r="H30" s="303"/>
      <c r="I30" s="303"/>
      <c r="J30" s="303"/>
      <c r="K30" s="303"/>
      <c r="L30" s="303"/>
      <c r="M30" s="303"/>
      <c r="N30" s="303"/>
      <c r="O30" s="303"/>
      <c r="P30" s="303"/>
      <c r="Q30" s="303"/>
      <c r="R30" s="322"/>
      <c r="S30" s="322"/>
    </row>
    <row r="31" spans="1:19">
      <c r="R31" s="322"/>
      <c r="S31" s="322"/>
    </row>
    <row r="117" spans="3:15">
      <c r="C117" s="140"/>
      <c r="D117" s="140"/>
      <c r="E117" s="140"/>
      <c r="F117" s="140"/>
      <c r="G117" s="140"/>
      <c r="H117" s="140"/>
      <c r="I117" s="140"/>
      <c r="J117" s="140"/>
      <c r="K117" s="140"/>
      <c r="L117" s="140"/>
      <c r="M117" s="140"/>
      <c r="N117" s="140"/>
      <c r="O117" s="140"/>
    </row>
    <row r="118" spans="3:15">
      <c r="C118" s="140"/>
      <c r="D118" s="140"/>
      <c r="E118" s="140"/>
      <c r="F118" s="140"/>
      <c r="G118" s="140"/>
      <c r="H118" s="140"/>
      <c r="I118" s="140"/>
      <c r="J118" s="140"/>
      <c r="K118" s="140"/>
      <c r="L118" s="140"/>
      <c r="M118" s="140"/>
      <c r="N118" s="140"/>
      <c r="O118" s="140"/>
    </row>
    <row r="119" spans="3:15">
      <c r="C119" s="140"/>
      <c r="D119" s="140"/>
      <c r="E119" s="140"/>
      <c r="F119" s="140"/>
      <c r="G119" s="140"/>
      <c r="H119" s="140"/>
      <c r="I119" s="140"/>
      <c r="J119" s="140"/>
      <c r="K119" s="140"/>
      <c r="L119" s="140"/>
      <c r="M119" s="140"/>
      <c r="N119" s="140"/>
      <c r="O119" s="140"/>
    </row>
    <row r="120" spans="3:15">
      <c r="C120" s="140"/>
      <c r="D120" s="140"/>
      <c r="E120" s="140"/>
      <c r="F120" s="140"/>
      <c r="G120" s="140"/>
      <c r="H120" s="140"/>
      <c r="I120" s="140"/>
      <c r="J120" s="140"/>
      <c r="K120" s="140"/>
      <c r="L120" s="140"/>
      <c r="M120" s="140"/>
      <c r="N120" s="140"/>
      <c r="O120" s="140"/>
    </row>
  </sheetData>
  <mergeCells count="51">
    <mergeCell ref="O5:Q5"/>
    <mergeCell ref="R9:S9"/>
    <mergeCell ref="R10:S10"/>
    <mergeCell ref="M4:N4"/>
    <mergeCell ref="O4:Q4"/>
    <mergeCell ref="R8:S8"/>
    <mergeCell ref="A3:B3"/>
    <mergeCell ref="R3:S3"/>
    <mergeCell ref="R4:S7"/>
    <mergeCell ref="A27:B27"/>
    <mergeCell ref="A28:B28"/>
    <mergeCell ref="R22:S22"/>
    <mergeCell ref="R23:S23"/>
    <mergeCell ref="R24:S24"/>
    <mergeCell ref="R25:S25"/>
    <mergeCell ref="R26:S26"/>
    <mergeCell ref="R27:S27"/>
    <mergeCell ref="R28:S28"/>
    <mergeCell ref="A23:B23"/>
    <mergeCell ref="A24:B24"/>
    <mergeCell ref="A22:B22"/>
    <mergeCell ref="A26:B26"/>
    <mergeCell ref="K5:L5"/>
    <mergeCell ref="M5:N5"/>
    <mergeCell ref="A9:B9"/>
    <mergeCell ref="A10:B10"/>
    <mergeCell ref="A11:B11"/>
    <mergeCell ref="C5:D5"/>
    <mergeCell ref="A20:B20"/>
    <mergeCell ref="A21:B21"/>
    <mergeCell ref="E5:F5"/>
    <mergeCell ref="G5:H5"/>
    <mergeCell ref="I5:J5"/>
    <mergeCell ref="A12:A17"/>
    <mergeCell ref="A19:B19"/>
    <mergeCell ref="A2:S2"/>
    <mergeCell ref="A1:S1"/>
    <mergeCell ref="R18:S18"/>
    <mergeCell ref="A25:B25"/>
    <mergeCell ref="S12:S17"/>
    <mergeCell ref="R19:S19"/>
    <mergeCell ref="R11:S11"/>
    <mergeCell ref="R20:S20"/>
    <mergeCell ref="R21:S21"/>
    <mergeCell ref="A4:B7"/>
    <mergeCell ref="C4:D4"/>
    <mergeCell ref="E4:F4"/>
    <mergeCell ref="G4:H4"/>
    <mergeCell ref="I4:J4"/>
    <mergeCell ref="K4:L4"/>
    <mergeCell ref="P3:Q3"/>
  </mergeCells>
  <printOptions horizontalCentered="1"/>
  <pageMargins left="0.5" right="0.5" top="1" bottom="1" header="1" footer="1"/>
  <pageSetup scale="80" firstPageNumber="97" orientation="landscape" useFirstPageNumber="1"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tabColor theme="3" tint="0.39997558519241921"/>
  </sheetPr>
  <dimension ref="A1:R119"/>
  <sheetViews>
    <sheetView rightToLeft="1" view="pageBreakPreview" zoomScale="80" zoomScaleSheetLayoutView="80" workbookViewId="0">
      <selection activeCell="N4" sqref="N4:Q7"/>
    </sheetView>
  </sheetViews>
  <sheetFormatPr defaultRowHeight="12.75"/>
  <cols>
    <col min="1" max="1" width="4.28515625" style="133" customWidth="1"/>
    <col min="2" max="2" width="11.5703125" style="133" customWidth="1"/>
    <col min="3" max="3" width="10.140625" style="133" customWidth="1"/>
    <col min="4" max="4" width="10.42578125" style="133" customWidth="1"/>
    <col min="5" max="5" width="10.140625" style="133" customWidth="1"/>
    <col min="6" max="6" width="9.42578125" style="133" customWidth="1"/>
    <col min="7" max="7" width="9.85546875" style="133" customWidth="1"/>
    <col min="8" max="8" width="11" style="133" customWidth="1"/>
    <col min="9" max="9" width="9.42578125" style="133" customWidth="1"/>
    <col min="10" max="10" width="10.85546875" style="133" customWidth="1"/>
    <col min="11" max="13" width="11" style="133" customWidth="1"/>
    <col min="14" max="14" width="15.85546875" style="133" customWidth="1"/>
    <col min="15" max="15" width="4.5703125" style="133" customWidth="1"/>
    <col min="16" max="16384" width="9.140625" style="133"/>
  </cols>
  <sheetData>
    <row r="1" spans="1:16" ht="22.5" customHeight="1">
      <c r="A1" s="1251" t="s">
        <v>1290</v>
      </c>
      <c r="B1" s="1251"/>
      <c r="C1" s="1251"/>
      <c r="D1" s="1251"/>
      <c r="E1" s="1251"/>
      <c r="F1" s="1251"/>
      <c r="G1" s="1251"/>
      <c r="H1" s="1251"/>
      <c r="I1" s="1251"/>
      <c r="J1" s="1251"/>
      <c r="K1" s="1251"/>
      <c r="L1" s="1251"/>
      <c r="M1" s="1251"/>
      <c r="N1" s="1251"/>
      <c r="O1" s="1252"/>
    </row>
    <row r="2" spans="1:16" ht="24" customHeight="1">
      <c r="A2" s="1253" t="s">
        <v>811</v>
      </c>
      <c r="B2" s="1253"/>
      <c r="C2" s="1253"/>
      <c r="D2" s="1253"/>
      <c r="E2" s="1253"/>
      <c r="F2" s="1253"/>
      <c r="G2" s="1253"/>
      <c r="H2" s="1253"/>
      <c r="I2" s="1253"/>
      <c r="J2" s="1253"/>
      <c r="K2" s="1253"/>
      <c r="L2" s="1253"/>
      <c r="M2" s="1253"/>
      <c r="N2" s="1253"/>
      <c r="O2" s="1253"/>
    </row>
    <row r="3" spans="1:16" s="174" customFormat="1" ht="19.5" customHeight="1" thickBot="1">
      <c r="A3" s="1176" t="s">
        <v>1097</v>
      </c>
      <c r="B3" s="1176"/>
      <c r="C3" s="143"/>
      <c r="D3" s="143"/>
      <c r="E3" s="143"/>
      <c r="F3" s="143"/>
      <c r="G3" s="143"/>
      <c r="H3" s="143"/>
      <c r="I3" s="143"/>
      <c r="J3" s="143"/>
      <c r="K3" s="143"/>
      <c r="L3" s="143"/>
      <c r="M3" s="143"/>
      <c r="N3" s="1154" t="s">
        <v>1098</v>
      </c>
      <c r="O3" s="1154"/>
      <c r="P3" s="173"/>
    </row>
    <row r="4" spans="1:16" ht="19.5" customHeight="1" thickTop="1">
      <c r="A4" s="1140" t="s">
        <v>40</v>
      </c>
      <c r="B4" s="1140"/>
      <c r="C4" s="1254" t="s">
        <v>355</v>
      </c>
      <c r="D4" s="1254"/>
      <c r="E4" s="1254" t="s">
        <v>356</v>
      </c>
      <c r="F4" s="1254"/>
      <c r="G4" s="1254" t="s">
        <v>357</v>
      </c>
      <c r="H4" s="1254"/>
      <c r="I4" s="1254" t="s">
        <v>358</v>
      </c>
      <c r="J4" s="1254"/>
      <c r="K4" s="1254" t="s">
        <v>1339</v>
      </c>
      <c r="L4" s="1254"/>
      <c r="M4" s="1254"/>
      <c r="N4" s="1164" t="s">
        <v>168</v>
      </c>
      <c r="O4" s="1164"/>
      <c r="P4" s="140"/>
    </row>
    <row r="5" spans="1:16" ht="20.25" customHeight="1">
      <c r="A5" s="1141"/>
      <c r="B5" s="1141"/>
      <c r="C5" s="1256" t="s">
        <v>360</v>
      </c>
      <c r="D5" s="1256"/>
      <c r="E5" s="1256" t="s">
        <v>361</v>
      </c>
      <c r="F5" s="1256"/>
      <c r="G5" s="1256" t="s">
        <v>362</v>
      </c>
      <c r="H5" s="1256"/>
      <c r="I5" s="1256" t="s">
        <v>363</v>
      </c>
      <c r="J5" s="1256"/>
      <c r="K5" s="547"/>
      <c r="L5" s="1256" t="s">
        <v>169</v>
      </c>
      <c r="M5" s="1256"/>
      <c r="N5" s="1165"/>
      <c r="O5" s="1165"/>
      <c r="P5" s="140"/>
    </row>
    <row r="6" spans="1:16" ht="18.75" customHeight="1">
      <c r="A6" s="1141"/>
      <c r="B6" s="1141"/>
      <c r="C6" s="793" t="s">
        <v>102</v>
      </c>
      <c r="D6" s="793" t="s">
        <v>103</v>
      </c>
      <c r="E6" s="793" t="s">
        <v>102</v>
      </c>
      <c r="F6" s="793" t="s">
        <v>103</v>
      </c>
      <c r="G6" s="793" t="s">
        <v>102</v>
      </c>
      <c r="H6" s="793" t="s">
        <v>103</v>
      </c>
      <c r="I6" s="793" t="s">
        <v>102</v>
      </c>
      <c r="J6" s="793" t="s">
        <v>103</v>
      </c>
      <c r="K6" s="793" t="s">
        <v>102</v>
      </c>
      <c r="L6" s="793" t="s">
        <v>103</v>
      </c>
      <c r="M6" s="793" t="s">
        <v>35</v>
      </c>
      <c r="N6" s="1165"/>
      <c r="O6" s="1165"/>
      <c r="P6" s="140"/>
    </row>
    <row r="7" spans="1:16" ht="22.5" customHeight="1" thickBot="1">
      <c r="A7" s="1142"/>
      <c r="B7" s="1142"/>
      <c r="C7" s="799" t="s">
        <v>318</v>
      </c>
      <c r="D7" s="799" t="s">
        <v>319</v>
      </c>
      <c r="E7" s="799" t="s">
        <v>318</v>
      </c>
      <c r="F7" s="799" t="s">
        <v>319</v>
      </c>
      <c r="G7" s="799" t="s">
        <v>318</v>
      </c>
      <c r="H7" s="799" t="s">
        <v>319</v>
      </c>
      <c r="I7" s="799" t="s">
        <v>318</v>
      </c>
      <c r="J7" s="799" t="s">
        <v>319</v>
      </c>
      <c r="K7" s="799" t="s">
        <v>318</v>
      </c>
      <c r="L7" s="799" t="s">
        <v>319</v>
      </c>
      <c r="M7" s="799" t="s">
        <v>169</v>
      </c>
      <c r="N7" s="1166"/>
      <c r="O7" s="1166"/>
    </row>
    <row r="8" spans="1:16" ht="19.5" customHeight="1">
      <c r="A8" s="1183" t="s">
        <v>52</v>
      </c>
      <c r="B8" s="1183"/>
      <c r="C8" s="793">
        <v>37</v>
      </c>
      <c r="D8" s="793">
        <v>44</v>
      </c>
      <c r="E8" s="793">
        <v>15</v>
      </c>
      <c r="F8" s="793">
        <v>51</v>
      </c>
      <c r="G8" s="793">
        <v>144</v>
      </c>
      <c r="H8" s="793">
        <v>856</v>
      </c>
      <c r="I8" s="793">
        <v>0</v>
      </c>
      <c r="J8" s="793">
        <v>3</v>
      </c>
      <c r="K8" s="793">
        <f>SUM(C8,E8,G8,I8)</f>
        <v>196</v>
      </c>
      <c r="L8" s="793">
        <f>SUM(D8,F8,H8,J8)</f>
        <v>954</v>
      </c>
      <c r="M8" s="793">
        <f>SUM(K8:L8)</f>
        <v>1150</v>
      </c>
      <c r="N8" s="1488" t="s">
        <v>583</v>
      </c>
      <c r="O8" s="1488"/>
    </row>
    <row r="9" spans="1:16" ht="19.5" customHeight="1">
      <c r="A9" s="1255" t="s">
        <v>53</v>
      </c>
      <c r="B9" s="1255"/>
      <c r="C9" s="96">
        <v>27</v>
      </c>
      <c r="D9" s="96">
        <v>9</v>
      </c>
      <c r="E9" s="96">
        <v>11</v>
      </c>
      <c r="F9" s="96">
        <v>15</v>
      </c>
      <c r="G9" s="96">
        <v>81</v>
      </c>
      <c r="H9" s="96">
        <v>255</v>
      </c>
      <c r="I9" s="96">
        <v>1</v>
      </c>
      <c r="J9" s="96">
        <v>0</v>
      </c>
      <c r="K9" s="96">
        <f t="shared" ref="K9:K27" si="0">SUM(C9,E9,G9,I9)</f>
        <v>120</v>
      </c>
      <c r="L9" s="96">
        <f t="shared" ref="L9:L27" si="1">SUM(D9,F9,H9,J9)</f>
        <v>279</v>
      </c>
      <c r="M9" s="96">
        <f t="shared" ref="M9:M27" si="2">SUM(K9:L9)</f>
        <v>399</v>
      </c>
      <c r="N9" s="1448" t="s">
        <v>284</v>
      </c>
      <c r="O9" s="1448"/>
    </row>
    <row r="10" spans="1:16" ht="19.5" customHeight="1">
      <c r="A10" s="1255" t="s">
        <v>54</v>
      </c>
      <c r="B10" s="1255"/>
      <c r="C10" s="96">
        <v>33</v>
      </c>
      <c r="D10" s="96">
        <v>31</v>
      </c>
      <c r="E10" s="96">
        <v>12</v>
      </c>
      <c r="F10" s="96">
        <v>21</v>
      </c>
      <c r="G10" s="96">
        <v>115</v>
      </c>
      <c r="H10" s="96">
        <v>604</v>
      </c>
      <c r="I10" s="96">
        <v>5</v>
      </c>
      <c r="J10" s="96">
        <v>19</v>
      </c>
      <c r="K10" s="96">
        <f t="shared" si="0"/>
        <v>165</v>
      </c>
      <c r="L10" s="96">
        <f t="shared" si="1"/>
        <v>675</v>
      </c>
      <c r="M10" s="96">
        <f t="shared" si="2"/>
        <v>840</v>
      </c>
      <c r="N10" s="1353" t="s">
        <v>175</v>
      </c>
      <c r="O10" s="1353"/>
    </row>
    <row r="11" spans="1:16" ht="19.5" customHeight="1">
      <c r="A11" s="1255" t="s">
        <v>55</v>
      </c>
      <c r="B11" s="1255"/>
      <c r="C11" s="96">
        <v>33</v>
      </c>
      <c r="D11" s="96">
        <v>19</v>
      </c>
      <c r="E11" s="96">
        <v>7</v>
      </c>
      <c r="F11" s="96">
        <v>5</v>
      </c>
      <c r="G11" s="96">
        <v>36</v>
      </c>
      <c r="H11" s="96">
        <v>499</v>
      </c>
      <c r="I11" s="96">
        <v>1</v>
      </c>
      <c r="J11" s="96">
        <v>6</v>
      </c>
      <c r="K11" s="96">
        <f t="shared" si="0"/>
        <v>77</v>
      </c>
      <c r="L11" s="96">
        <f t="shared" si="1"/>
        <v>529</v>
      </c>
      <c r="M11" s="96">
        <f t="shared" si="2"/>
        <v>606</v>
      </c>
      <c r="N11" s="1178" t="s">
        <v>676</v>
      </c>
      <c r="O11" s="1178"/>
    </row>
    <row r="12" spans="1:16" ht="19.5" customHeight="1">
      <c r="A12" s="1189" t="s">
        <v>283</v>
      </c>
      <c r="B12" s="250" t="s">
        <v>270</v>
      </c>
      <c r="C12" s="96">
        <v>34</v>
      </c>
      <c r="D12" s="96">
        <v>50</v>
      </c>
      <c r="E12" s="96">
        <v>11</v>
      </c>
      <c r="F12" s="96">
        <v>47</v>
      </c>
      <c r="G12" s="96">
        <v>47</v>
      </c>
      <c r="H12" s="96">
        <v>1104</v>
      </c>
      <c r="I12" s="96">
        <v>1</v>
      </c>
      <c r="J12" s="96">
        <v>19</v>
      </c>
      <c r="K12" s="96">
        <f t="shared" si="0"/>
        <v>93</v>
      </c>
      <c r="L12" s="96">
        <f t="shared" si="1"/>
        <v>1220</v>
      </c>
      <c r="M12" s="96">
        <f t="shared" si="2"/>
        <v>1313</v>
      </c>
      <c r="N12" s="456" t="s">
        <v>288</v>
      </c>
      <c r="O12" s="1220" t="s">
        <v>167</v>
      </c>
    </row>
    <row r="13" spans="1:16" ht="19.5" customHeight="1">
      <c r="A13" s="1189"/>
      <c r="B13" s="250" t="s">
        <v>271</v>
      </c>
      <c r="C13" s="96">
        <v>79</v>
      </c>
      <c r="D13" s="96">
        <v>136</v>
      </c>
      <c r="E13" s="96">
        <v>31</v>
      </c>
      <c r="F13" s="96">
        <v>131</v>
      </c>
      <c r="G13" s="96">
        <v>141</v>
      </c>
      <c r="H13" s="96">
        <v>2504</v>
      </c>
      <c r="I13" s="96">
        <v>2</v>
      </c>
      <c r="J13" s="96">
        <v>4</v>
      </c>
      <c r="K13" s="96">
        <f t="shared" si="0"/>
        <v>253</v>
      </c>
      <c r="L13" s="96">
        <f t="shared" si="1"/>
        <v>2775</v>
      </c>
      <c r="M13" s="96">
        <f t="shared" si="2"/>
        <v>3028</v>
      </c>
      <c r="N13" s="456" t="s">
        <v>289</v>
      </c>
      <c r="O13" s="1220"/>
    </row>
    <row r="14" spans="1:16" ht="19.5" customHeight="1">
      <c r="A14" s="1189"/>
      <c r="B14" s="250" t="s">
        <v>272</v>
      </c>
      <c r="C14" s="96">
        <v>12</v>
      </c>
      <c r="D14" s="96">
        <v>6</v>
      </c>
      <c r="E14" s="96">
        <v>5</v>
      </c>
      <c r="F14" s="96">
        <v>23</v>
      </c>
      <c r="G14" s="96">
        <v>10</v>
      </c>
      <c r="H14" s="96">
        <v>203</v>
      </c>
      <c r="I14" s="96">
        <v>0</v>
      </c>
      <c r="J14" s="96">
        <v>6</v>
      </c>
      <c r="K14" s="96">
        <f t="shared" si="0"/>
        <v>27</v>
      </c>
      <c r="L14" s="96">
        <f t="shared" si="1"/>
        <v>238</v>
      </c>
      <c r="M14" s="96">
        <f t="shared" si="2"/>
        <v>265</v>
      </c>
      <c r="N14" s="456" t="s">
        <v>290</v>
      </c>
      <c r="O14" s="1220"/>
    </row>
    <row r="15" spans="1:16" ht="19.5" customHeight="1">
      <c r="A15" s="1189"/>
      <c r="B15" s="250" t="s">
        <v>267</v>
      </c>
      <c r="C15" s="96">
        <v>16</v>
      </c>
      <c r="D15" s="96">
        <v>75</v>
      </c>
      <c r="E15" s="96">
        <v>8</v>
      </c>
      <c r="F15" s="96">
        <v>47</v>
      </c>
      <c r="G15" s="96">
        <v>46</v>
      </c>
      <c r="H15" s="96">
        <v>945</v>
      </c>
      <c r="I15" s="96">
        <v>0</v>
      </c>
      <c r="J15" s="96">
        <v>0</v>
      </c>
      <c r="K15" s="96">
        <f t="shared" si="0"/>
        <v>70</v>
      </c>
      <c r="L15" s="96">
        <f t="shared" si="1"/>
        <v>1067</v>
      </c>
      <c r="M15" s="96">
        <f t="shared" si="2"/>
        <v>1137</v>
      </c>
      <c r="N15" s="456" t="s">
        <v>291</v>
      </c>
      <c r="O15" s="1220"/>
    </row>
    <row r="16" spans="1:16" ht="19.5" customHeight="1">
      <c r="A16" s="1189"/>
      <c r="B16" s="250" t="s">
        <v>268</v>
      </c>
      <c r="C16" s="96">
        <v>25</v>
      </c>
      <c r="D16" s="96">
        <v>65</v>
      </c>
      <c r="E16" s="96">
        <v>7</v>
      </c>
      <c r="F16" s="96">
        <v>54</v>
      </c>
      <c r="G16" s="96">
        <v>36</v>
      </c>
      <c r="H16" s="96">
        <v>1266</v>
      </c>
      <c r="I16" s="96">
        <v>3</v>
      </c>
      <c r="J16" s="96">
        <v>16</v>
      </c>
      <c r="K16" s="96">
        <f t="shared" si="0"/>
        <v>71</v>
      </c>
      <c r="L16" s="96">
        <f t="shared" si="1"/>
        <v>1401</v>
      </c>
      <c r="M16" s="96">
        <f t="shared" si="2"/>
        <v>1472</v>
      </c>
      <c r="N16" s="456" t="s">
        <v>292</v>
      </c>
      <c r="O16" s="1220"/>
    </row>
    <row r="17" spans="1:18" ht="19.5" customHeight="1">
      <c r="A17" s="1189"/>
      <c r="B17" s="250" t="s">
        <v>269</v>
      </c>
      <c r="C17" s="96">
        <v>17</v>
      </c>
      <c r="D17" s="96">
        <v>32</v>
      </c>
      <c r="E17" s="96">
        <v>10</v>
      </c>
      <c r="F17" s="96">
        <v>28</v>
      </c>
      <c r="G17" s="96">
        <v>39</v>
      </c>
      <c r="H17" s="96">
        <v>700</v>
      </c>
      <c r="I17" s="96">
        <v>1</v>
      </c>
      <c r="J17" s="96">
        <v>14</v>
      </c>
      <c r="K17" s="96">
        <f t="shared" si="0"/>
        <v>67</v>
      </c>
      <c r="L17" s="96">
        <f t="shared" si="1"/>
        <v>774</v>
      </c>
      <c r="M17" s="96">
        <f t="shared" si="2"/>
        <v>841</v>
      </c>
      <c r="N17" s="456" t="s">
        <v>293</v>
      </c>
      <c r="O17" s="1220"/>
    </row>
    <row r="18" spans="1:18" ht="19.5" customHeight="1">
      <c r="A18" s="1170" t="s">
        <v>63</v>
      </c>
      <c r="B18" s="1170"/>
      <c r="C18" s="780">
        <v>31</v>
      </c>
      <c r="D18" s="780">
        <v>28</v>
      </c>
      <c r="E18" s="780">
        <v>10</v>
      </c>
      <c r="F18" s="780">
        <v>15</v>
      </c>
      <c r="G18" s="780">
        <v>52</v>
      </c>
      <c r="H18" s="780">
        <v>293</v>
      </c>
      <c r="I18" s="86">
        <v>0</v>
      </c>
      <c r="J18" s="780">
        <v>0</v>
      </c>
      <c r="K18" s="96">
        <f t="shared" si="0"/>
        <v>93</v>
      </c>
      <c r="L18" s="96">
        <f t="shared" si="1"/>
        <v>336</v>
      </c>
      <c r="M18" s="96">
        <f t="shared" si="2"/>
        <v>429</v>
      </c>
      <c r="N18" s="1178" t="s">
        <v>297</v>
      </c>
      <c r="O18" s="1178"/>
    </row>
    <row r="19" spans="1:18" ht="19.5" customHeight="1">
      <c r="A19" s="1255" t="s">
        <v>64</v>
      </c>
      <c r="B19" s="1255"/>
      <c r="C19" s="96">
        <v>42</v>
      </c>
      <c r="D19" s="96">
        <v>27</v>
      </c>
      <c r="E19" s="96">
        <v>17</v>
      </c>
      <c r="F19" s="96">
        <v>33</v>
      </c>
      <c r="G19" s="96">
        <v>92</v>
      </c>
      <c r="H19" s="96">
        <v>1052</v>
      </c>
      <c r="I19" s="96">
        <v>4</v>
      </c>
      <c r="J19" s="96">
        <v>25</v>
      </c>
      <c r="K19" s="96">
        <f t="shared" si="0"/>
        <v>155</v>
      </c>
      <c r="L19" s="96">
        <f t="shared" si="1"/>
        <v>1137</v>
      </c>
      <c r="M19" s="96">
        <f t="shared" si="2"/>
        <v>1292</v>
      </c>
      <c r="N19" s="1178" t="s">
        <v>177</v>
      </c>
      <c r="O19" s="1178"/>
    </row>
    <row r="20" spans="1:18" ht="19.5" customHeight="1">
      <c r="A20" s="1255" t="s">
        <v>65</v>
      </c>
      <c r="B20" s="1255"/>
      <c r="C20" s="96">
        <v>29</v>
      </c>
      <c r="D20" s="96">
        <v>41</v>
      </c>
      <c r="E20" s="96">
        <v>22</v>
      </c>
      <c r="F20" s="96">
        <v>44</v>
      </c>
      <c r="G20" s="96">
        <v>166</v>
      </c>
      <c r="H20" s="96">
        <v>1094</v>
      </c>
      <c r="I20" s="96">
        <v>7</v>
      </c>
      <c r="J20" s="96">
        <v>37</v>
      </c>
      <c r="K20" s="96">
        <f t="shared" si="0"/>
        <v>224</v>
      </c>
      <c r="L20" s="96">
        <f t="shared" si="1"/>
        <v>1216</v>
      </c>
      <c r="M20" s="96">
        <f t="shared" si="2"/>
        <v>1440</v>
      </c>
      <c r="N20" s="1178" t="s">
        <v>178</v>
      </c>
      <c r="O20" s="1178"/>
    </row>
    <row r="21" spans="1:18" ht="19.5" customHeight="1">
      <c r="A21" s="1255" t="s">
        <v>66</v>
      </c>
      <c r="B21" s="1255"/>
      <c r="C21" s="96">
        <v>81</v>
      </c>
      <c r="D21" s="96">
        <v>63</v>
      </c>
      <c r="E21" s="96">
        <v>29</v>
      </c>
      <c r="F21" s="96">
        <v>83</v>
      </c>
      <c r="G21" s="96">
        <v>215</v>
      </c>
      <c r="H21" s="96">
        <v>1766</v>
      </c>
      <c r="I21" s="96">
        <v>2</v>
      </c>
      <c r="J21" s="96">
        <v>17</v>
      </c>
      <c r="K21" s="96">
        <f t="shared" si="0"/>
        <v>327</v>
      </c>
      <c r="L21" s="96">
        <f t="shared" si="1"/>
        <v>1929</v>
      </c>
      <c r="M21" s="96">
        <f t="shared" si="2"/>
        <v>2256</v>
      </c>
      <c r="N21" s="1178" t="s">
        <v>285</v>
      </c>
      <c r="O21" s="1178"/>
      <c r="Q21" s="175"/>
      <c r="R21" s="175"/>
    </row>
    <row r="22" spans="1:18" ht="19.5" customHeight="1">
      <c r="A22" s="1255" t="s">
        <v>133</v>
      </c>
      <c r="B22" s="1255"/>
      <c r="C22" s="96">
        <v>39</v>
      </c>
      <c r="D22" s="96">
        <v>17</v>
      </c>
      <c r="E22" s="96">
        <v>11</v>
      </c>
      <c r="F22" s="96">
        <v>13</v>
      </c>
      <c r="G22" s="96">
        <v>122</v>
      </c>
      <c r="H22" s="96">
        <v>501</v>
      </c>
      <c r="I22" s="96">
        <v>2</v>
      </c>
      <c r="J22" s="96">
        <v>9</v>
      </c>
      <c r="K22" s="96">
        <f t="shared" si="0"/>
        <v>174</v>
      </c>
      <c r="L22" s="96">
        <f t="shared" si="1"/>
        <v>540</v>
      </c>
      <c r="M22" s="96">
        <f t="shared" si="2"/>
        <v>714</v>
      </c>
      <c r="N22" s="1178" t="s">
        <v>853</v>
      </c>
      <c r="O22" s="1178"/>
    </row>
    <row r="23" spans="1:18" ht="19.5" customHeight="1">
      <c r="A23" s="1255" t="s">
        <v>68</v>
      </c>
      <c r="B23" s="1255"/>
      <c r="C23" s="96">
        <v>18</v>
      </c>
      <c r="D23" s="96">
        <v>7</v>
      </c>
      <c r="E23" s="96">
        <v>12</v>
      </c>
      <c r="F23" s="96">
        <v>24</v>
      </c>
      <c r="G23" s="96">
        <v>42</v>
      </c>
      <c r="H23" s="96">
        <v>317</v>
      </c>
      <c r="I23" s="96">
        <v>1</v>
      </c>
      <c r="J23" s="96">
        <v>4</v>
      </c>
      <c r="K23" s="96">
        <f t="shared" si="0"/>
        <v>73</v>
      </c>
      <c r="L23" s="96">
        <f t="shared" si="1"/>
        <v>352</v>
      </c>
      <c r="M23" s="96">
        <f t="shared" si="2"/>
        <v>425</v>
      </c>
      <c r="N23" s="1178" t="s">
        <v>287</v>
      </c>
      <c r="O23" s="1178"/>
    </row>
    <row r="24" spans="1:18" ht="19.5" customHeight="1">
      <c r="A24" s="1255" t="s">
        <v>69</v>
      </c>
      <c r="B24" s="1255"/>
      <c r="C24" s="96">
        <v>21</v>
      </c>
      <c r="D24" s="96">
        <v>5</v>
      </c>
      <c r="E24" s="96">
        <v>5</v>
      </c>
      <c r="F24" s="96">
        <v>10</v>
      </c>
      <c r="G24" s="96">
        <v>65</v>
      </c>
      <c r="H24" s="96">
        <v>303</v>
      </c>
      <c r="I24" s="96">
        <v>3</v>
      </c>
      <c r="J24" s="96">
        <v>4</v>
      </c>
      <c r="K24" s="96">
        <f t="shared" si="0"/>
        <v>94</v>
      </c>
      <c r="L24" s="96">
        <f t="shared" si="1"/>
        <v>322</v>
      </c>
      <c r="M24" s="96">
        <f t="shared" si="2"/>
        <v>416</v>
      </c>
      <c r="N24" s="1178" t="s">
        <v>182</v>
      </c>
      <c r="O24" s="1178"/>
    </row>
    <row r="25" spans="1:18" ht="19.5" customHeight="1">
      <c r="A25" s="1255" t="s">
        <v>70</v>
      </c>
      <c r="B25" s="1255"/>
      <c r="C25" s="96">
        <v>81</v>
      </c>
      <c r="D25" s="96">
        <v>24</v>
      </c>
      <c r="E25" s="96">
        <v>35</v>
      </c>
      <c r="F25" s="96">
        <v>73</v>
      </c>
      <c r="G25" s="96">
        <v>320</v>
      </c>
      <c r="H25" s="96">
        <v>720</v>
      </c>
      <c r="I25" s="96">
        <v>9</v>
      </c>
      <c r="J25" s="96">
        <v>14</v>
      </c>
      <c r="K25" s="96">
        <f t="shared" si="0"/>
        <v>445</v>
      </c>
      <c r="L25" s="96">
        <f t="shared" si="1"/>
        <v>831</v>
      </c>
      <c r="M25" s="96">
        <f t="shared" si="2"/>
        <v>1276</v>
      </c>
      <c r="N25" s="1178" t="s">
        <v>183</v>
      </c>
      <c r="O25" s="1178"/>
    </row>
    <row r="26" spans="1:18" ht="19.5" customHeight="1">
      <c r="A26" s="1255" t="s">
        <v>71</v>
      </c>
      <c r="B26" s="1255"/>
      <c r="C26" s="96">
        <v>11</v>
      </c>
      <c r="D26" s="96">
        <v>0</v>
      </c>
      <c r="E26" s="96">
        <v>6</v>
      </c>
      <c r="F26" s="96">
        <v>3</v>
      </c>
      <c r="G26" s="96">
        <v>69</v>
      </c>
      <c r="H26" s="96">
        <v>84</v>
      </c>
      <c r="I26" s="96">
        <v>0</v>
      </c>
      <c r="J26" s="96">
        <v>0</v>
      </c>
      <c r="K26" s="96">
        <f t="shared" si="0"/>
        <v>86</v>
      </c>
      <c r="L26" s="96">
        <f t="shared" si="1"/>
        <v>87</v>
      </c>
      <c r="M26" s="96">
        <f t="shared" si="2"/>
        <v>173</v>
      </c>
      <c r="N26" s="1178" t="s">
        <v>671</v>
      </c>
      <c r="O26" s="1178"/>
    </row>
    <row r="27" spans="1:18" ht="19.5" customHeight="1" thickBot="1">
      <c r="A27" s="1368" t="s">
        <v>72</v>
      </c>
      <c r="B27" s="1368"/>
      <c r="C27" s="793">
        <v>159</v>
      </c>
      <c r="D27" s="793">
        <v>126</v>
      </c>
      <c r="E27" s="793">
        <v>85</v>
      </c>
      <c r="F27" s="793">
        <v>168</v>
      </c>
      <c r="G27" s="793">
        <v>277</v>
      </c>
      <c r="H27" s="793">
        <v>2815</v>
      </c>
      <c r="I27" s="793">
        <v>0</v>
      </c>
      <c r="J27" s="793">
        <v>6</v>
      </c>
      <c r="K27" s="793">
        <f t="shared" si="0"/>
        <v>521</v>
      </c>
      <c r="L27" s="793">
        <f t="shared" si="1"/>
        <v>3115</v>
      </c>
      <c r="M27" s="793">
        <f t="shared" si="2"/>
        <v>3636</v>
      </c>
      <c r="N27" s="1258" t="s">
        <v>282</v>
      </c>
      <c r="O27" s="1258"/>
    </row>
    <row r="28" spans="1:18" ht="19.5" customHeight="1" thickBot="1">
      <c r="A28" s="1371" t="s">
        <v>32</v>
      </c>
      <c r="B28" s="1371"/>
      <c r="C28" s="798">
        <f>SUM(C8:C27)</f>
        <v>825</v>
      </c>
      <c r="D28" s="798">
        <f t="shared" ref="D28:M28" si="3">SUM(D8:D27)</f>
        <v>805</v>
      </c>
      <c r="E28" s="798">
        <f t="shared" si="3"/>
        <v>349</v>
      </c>
      <c r="F28" s="798">
        <f t="shared" si="3"/>
        <v>888</v>
      </c>
      <c r="G28" s="798">
        <f t="shared" si="3"/>
        <v>2115</v>
      </c>
      <c r="H28" s="798">
        <f t="shared" si="3"/>
        <v>17881</v>
      </c>
      <c r="I28" s="798">
        <f t="shared" si="3"/>
        <v>42</v>
      </c>
      <c r="J28" s="798">
        <f t="shared" si="3"/>
        <v>203</v>
      </c>
      <c r="K28" s="798">
        <f t="shared" si="3"/>
        <v>3331</v>
      </c>
      <c r="L28" s="798">
        <f t="shared" si="3"/>
        <v>19777</v>
      </c>
      <c r="M28" s="798">
        <f t="shared" si="3"/>
        <v>23108</v>
      </c>
      <c r="N28" s="1175" t="s">
        <v>169</v>
      </c>
      <c r="O28" s="1175"/>
    </row>
    <row r="29" spans="1:18" ht="16.5" thickTop="1">
      <c r="N29" s="206"/>
      <c r="O29" s="206"/>
    </row>
    <row r="30" spans="1:18" ht="15.75">
      <c r="N30" s="206"/>
      <c r="O30" s="206"/>
    </row>
    <row r="31" spans="1:18" ht="15.75">
      <c r="N31" s="206"/>
      <c r="O31" s="206"/>
    </row>
    <row r="32" spans="1:18" ht="15.75">
      <c r="N32" s="206"/>
      <c r="O32" s="206"/>
    </row>
    <row r="33" spans="14:15" ht="15.75">
      <c r="N33" s="206"/>
      <c r="O33" s="206"/>
    </row>
    <row r="34" spans="14:15" ht="15.75">
      <c r="N34" s="206"/>
      <c r="O34" s="206"/>
    </row>
    <row r="35" spans="14:15" ht="15.75">
      <c r="N35" s="206"/>
      <c r="O35" s="206"/>
    </row>
    <row r="36" spans="14:15" ht="15.75">
      <c r="N36" s="206"/>
      <c r="O36" s="206"/>
    </row>
    <row r="37" spans="14:15" ht="15.75">
      <c r="N37" s="206"/>
      <c r="O37" s="206"/>
    </row>
    <row r="38" spans="14:15" ht="15.75">
      <c r="N38" s="206"/>
      <c r="O38" s="206"/>
    </row>
    <row r="39" spans="14:15" ht="15.75">
      <c r="N39" s="206"/>
      <c r="O39" s="206"/>
    </row>
    <row r="116" spans="3:15">
      <c r="C116" s="140"/>
      <c r="D116" s="140"/>
      <c r="E116" s="140"/>
      <c r="F116" s="140"/>
      <c r="G116" s="140"/>
      <c r="H116" s="140"/>
      <c r="I116" s="140"/>
      <c r="J116" s="140"/>
      <c r="K116" s="140"/>
      <c r="L116" s="140"/>
      <c r="M116" s="140"/>
      <c r="N116" s="140"/>
      <c r="O116" s="140"/>
    </row>
    <row r="117" spans="3:15">
      <c r="C117" s="140"/>
      <c r="D117" s="140"/>
      <c r="E117" s="140"/>
      <c r="F117" s="140"/>
      <c r="G117" s="140"/>
      <c r="H117" s="140"/>
      <c r="I117" s="140"/>
      <c r="J117" s="140"/>
      <c r="K117" s="140"/>
      <c r="L117" s="140"/>
      <c r="M117" s="140"/>
      <c r="N117" s="140"/>
      <c r="O117" s="140"/>
    </row>
    <row r="118" spans="3:15">
      <c r="C118" s="140"/>
      <c r="D118" s="140"/>
      <c r="E118" s="140"/>
      <c r="F118" s="140"/>
      <c r="G118" s="140"/>
      <c r="H118" s="140"/>
      <c r="I118" s="140"/>
      <c r="J118" s="140"/>
      <c r="K118" s="140"/>
      <c r="L118" s="140"/>
      <c r="M118" s="140"/>
      <c r="N118" s="140"/>
      <c r="O118" s="140"/>
    </row>
    <row r="119" spans="3:15">
      <c r="C119" s="140"/>
      <c r="D119" s="140"/>
      <c r="E119" s="140"/>
      <c r="F119" s="140"/>
      <c r="G119" s="140"/>
      <c r="H119" s="140"/>
      <c r="I119" s="140"/>
      <c r="J119" s="140"/>
      <c r="K119" s="140"/>
      <c r="L119" s="140"/>
      <c r="M119" s="140"/>
      <c r="N119" s="140"/>
      <c r="O119" s="140"/>
    </row>
  </sheetData>
  <protectedRanges>
    <protectedRange sqref="F18:J18" name="نطاق1"/>
  </protectedRanges>
  <mergeCells count="48">
    <mergeCell ref="A1:O1"/>
    <mergeCell ref="A2:O2"/>
    <mergeCell ref="A3:B3"/>
    <mergeCell ref="N3:O3"/>
    <mergeCell ref="A4:B7"/>
    <mergeCell ref="C4:D4"/>
    <mergeCell ref="E4:F4"/>
    <mergeCell ref="G4:H4"/>
    <mergeCell ref="I4:J4"/>
    <mergeCell ref="K4:M4"/>
    <mergeCell ref="A11:B11"/>
    <mergeCell ref="N11:O11"/>
    <mergeCell ref="N4:O7"/>
    <mergeCell ref="C5:D5"/>
    <mergeCell ref="E5:F5"/>
    <mergeCell ref="G5:H5"/>
    <mergeCell ref="I5:J5"/>
    <mergeCell ref="L5:M5"/>
    <mergeCell ref="N8:O8"/>
    <mergeCell ref="A9:B9"/>
    <mergeCell ref="N9:O9"/>
    <mergeCell ref="A10:B10"/>
    <mergeCell ref="N10:O10"/>
    <mergeCell ref="A8:B8"/>
    <mergeCell ref="A12:A17"/>
    <mergeCell ref="O12:O17"/>
    <mergeCell ref="A18:B18"/>
    <mergeCell ref="N18:O18"/>
    <mergeCell ref="A19:B19"/>
    <mergeCell ref="N19:O19"/>
    <mergeCell ref="A20:B20"/>
    <mergeCell ref="N20:O20"/>
    <mergeCell ref="A21:B21"/>
    <mergeCell ref="N21:O21"/>
    <mergeCell ref="A22:B22"/>
    <mergeCell ref="N22:O22"/>
    <mergeCell ref="A23:B23"/>
    <mergeCell ref="N23:O23"/>
    <mergeCell ref="A24:B24"/>
    <mergeCell ref="N24:O24"/>
    <mergeCell ref="A25:B25"/>
    <mergeCell ref="N25:O25"/>
    <mergeCell ref="A26:B26"/>
    <mergeCell ref="N26:O26"/>
    <mergeCell ref="A27:B27"/>
    <mergeCell ref="N27:O27"/>
    <mergeCell ref="A28:B28"/>
    <mergeCell ref="N28:O28"/>
  </mergeCells>
  <printOptions horizontalCentered="1"/>
  <pageMargins left="1" right="1" top="1" bottom="1" header="1" footer="1"/>
  <pageSetup paperSize="9" scale="80" firstPageNumber="53" orientation="landscape" useFirstPageNumber="1"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tabColor theme="3" tint="0.39997558519241921"/>
  </sheetPr>
  <dimension ref="A1:BE54"/>
  <sheetViews>
    <sheetView rightToLeft="1" view="pageBreakPreview" topLeftCell="AG1" zoomScale="80" zoomScaleNormal="75" zoomScaleSheetLayoutView="80" workbookViewId="0">
      <selection activeCell="O4" sqref="O4:R4"/>
    </sheetView>
  </sheetViews>
  <sheetFormatPr defaultRowHeight="12.75"/>
  <cols>
    <col min="1" max="1" width="3.5703125" style="133" customWidth="1"/>
    <col min="2" max="2" width="10.5703125" style="133" customWidth="1"/>
    <col min="3" max="3" width="6.5703125" style="133" customWidth="1"/>
    <col min="4" max="4" width="9.5703125" style="133" customWidth="1"/>
    <col min="5" max="5" width="6.7109375" style="133" customWidth="1"/>
    <col min="6" max="6" width="9.7109375" style="133" customWidth="1"/>
    <col min="7" max="7" width="6.7109375" style="133" customWidth="1"/>
    <col min="8" max="8" width="9.7109375" style="133" customWidth="1"/>
    <col min="9" max="9" width="6.85546875" style="133" customWidth="1"/>
    <col min="10" max="10" width="8.42578125" style="133" customWidth="1"/>
    <col min="11" max="11" width="6.5703125" style="133" customWidth="1"/>
    <col min="12" max="12" width="8.140625" style="133" customWidth="1"/>
    <col min="13" max="13" width="6.28515625" style="133" customWidth="1"/>
    <col min="14" max="14" width="8.42578125" style="133" customWidth="1"/>
    <col min="15" max="15" width="6.28515625" style="133" customWidth="1"/>
    <col min="16" max="16" width="9" style="133" customWidth="1"/>
    <col min="17" max="17" width="7.28515625" style="133" customWidth="1"/>
    <col min="18" max="18" width="8.28515625" style="133" customWidth="1"/>
    <col min="19" max="19" width="14.28515625" style="133" customWidth="1"/>
    <col min="20" max="20" width="4" style="133" customWidth="1"/>
    <col min="21" max="21" width="5.140625" style="133" customWidth="1"/>
    <col min="22" max="22" width="13" style="133" customWidth="1"/>
    <col min="23" max="23" width="7.28515625" style="133" customWidth="1"/>
    <col min="24" max="24" width="8.28515625" style="133" customWidth="1"/>
    <col min="25" max="25" width="7" style="133" customWidth="1"/>
    <col min="26" max="26" width="8.42578125" style="133" customWidth="1"/>
    <col min="27" max="27" width="6.28515625" style="133" customWidth="1"/>
    <col min="28" max="28" width="9.140625" style="133"/>
    <col min="29" max="29" width="6.85546875" style="133" customWidth="1"/>
    <col min="30" max="30" width="9.140625" style="133"/>
    <col min="31" max="31" width="6" style="133" customWidth="1"/>
    <col min="32" max="34" width="9.28515625" style="133" bestFit="1" customWidth="1"/>
    <col min="35" max="35" width="7.42578125" style="133" customWidth="1"/>
    <col min="36" max="36" width="10" style="133" bestFit="1" customWidth="1"/>
    <col min="37" max="37" width="17.42578125" style="133" customWidth="1"/>
    <col min="38" max="38" width="5.5703125" style="133" customWidth="1"/>
    <col min="39" max="39" width="4.42578125" style="133" customWidth="1"/>
    <col min="40" max="40" width="10.5703125" style="133" customWidth="1"/>
    <col min="41" max="41" width="6.28515625" style="133" customWidth="1"/>
    <col min="42" max="42" width="9.140625" style="133"/>
    <col min="43" max="43" width="6.5703125" style="133" customWidth="1"/>
    <col min="44" max="44" width="9.140625" style="133"/>
    <col min="45" max="45" width="7" style="133" customWidth="1"/>
    <col min="46" max="46" width="9.140625" style="133"/>
    <col min="47" max="47" width="6.42578125" style="133" customWidth="1"/>
    <col min="48" max="48" width="8.7109375" style="133" customWidth="1"/>
    <col min="49" max="49" width="6.7109375" style="133" customWidth="1"/>
    <col min="50" max="50" width="9.140625" style="133"/>
    <col min="51" max="51" width="7" style="133" customWidth="1"/>
    <col min="52" max="52" width="7.85546875" style="133" customWidth="1"/>
    <col min="53" max="53" width="8" style="133" customWidth="1"/>
    <col min="54" max="55" width="9.140625" style="133"/>
    <col min="56" max="56" width="15.85546875" style="133" customWidth="1"/>
    <col min="57" max="57" width="4" style="133" customWidth="1"/>
    <col min="58" max="16384" width="9.140625" style="133"/>
  </cols>
  <sheetData>
    <row r="1" spans="1:57" ht="23.25" customHeight="1">
      <c r="A1" s="1492" t="s">
        <v>1291</v>
      </c>
      <c r="B1" s="1492"/>
      <c r="C1" s="1492"/>
      <c r="D1" s="1492"/>
      <c r="E1" s="1492"/>
      <c r="F1" s="1492"/>
      <c r="G1" s="1492"/>
      <c r="H1" s="1492"/>
      <c r="I1" s="1492"/>
      <c r="J1" s="1492"/>
      <c r="K1" s="1492"/>
      <c r="L1" s="1492"/>
      <c r="M1" s="1492"/>
      <c r="N1" s="1492"/>
      <c r="O1" s="1492"/>
      <c r="P1" s="1492"/>
      <c r="Q1" s="1492"/>
      <c r="R1" s="1492"/>
      <c r="S1" s="1492"/>
      <c r="T1" s="1492"/>
    </row>
    <row r="2" spans="1:57" ht="21" customHeight="1">
      <c r="A2" s="1493" t="s">
        <v>812</v>
      </c>
      <c r="B2" s="1493"/>
      <c r="C2" s="1493"/>
      <c r="D2" s="1493"/>
      <c r="E2" s="1493"/>
      <c r="F2" s="1493"/>
      <c r="G2" s="1493"/>
      <c r="H2" s="1493"/>
      <c r="I2" s="1493"/>
      <c r="J2" s="1493"/>
      <c r="K2" s="1493"/>
      <c r="L2" s="1493"/>
      <c r="M2" s="1493"/>
      <c r="N2" s="1493"/>
      <c r="O2" s="1493"/>
      <c r="P2" s="1493"/>
      <c r="Q2" s="1493"/>
      <c r="R2" s="1493"/>
      <c r="S2" s="1493"/>
      <c r="T2" s="1493"/>
    </row>
    <row r="3" spans="1:57" ht="17.25" customHeight="1" thickBot="1">
      <c r="A3" s="1491" t="s">
        <v>1102</v>
      </c>
      <c r="B3" s="1491"/>
      <c r="C3" s="1491"/>
      <c r="D3" s="90"/>
      <c r="E3"/>
      <c r="F3"/>
      <c r="G3"/>
      <c r="H3"/>
      <c r="I3"/>
      <c r="J3"/>
      <c r="K3"/>
      <c r="L3"/>
      <c r="M3"/>
      <c r="N3"/>
      <c r="O3"/>
      <c r="P3"/>
      <c r="Q3"/>
      <c r="R3" s="90"/>
      <c r="S3" s="1490" t="s">
        <v>957</v>
      </c>
      <c r="T3" s="1490"/>
      <c r="U3" s="1491" t="s">
        <v>1103</v>
      </c>
      <c r="V3" s="1491"/>
      <c r="W3" s="1491"/>
      <c r="X3" s="90"/>
      <c r="Y3"/>
      <c r="Z3"/>
      <c r="AA3"/>
      <c r="AB3"/>
      <c r="AC3"/>
      <c r="AD3"/>
      <c r="AE3"/>
      <c r="AF3"/>
      <c r="AG3"/>
      <c r="AH3"/>
      <c r="AI3"/>
      <c r="AJ3"/>
      <c r="AK3" s="1490" t="s">
        <v>1100</v>
      </c>
      <c r="AL3" s="1490"/>
      <c r="AM3" s="1491" t="s">
        <v>1099</v>
      </c>
      <c r="AN3" s="1491"/>
      <c r="AO3" s="1491"/>
      <c r="AP3" s="90"/>
      <c r="AQ3"/>
      <c r="AR3"/>
      <c r="AS3"/>
      <c r="AT3"/>
      <c r="AU3"/>
      <c r="AV3"/>
      <c r="AW3"/>
      <c r="AX3"/>
      <c r="AY3"/>
      <c r="AZ3"/>
      <c r="BA3"/>
      <c r="BC3" s="1490" t="s">
        <v>1101</v>
      </c>
      <c r="BD3" s="1490"/>
      <c r="BE3" s="1490"/>
    </row>
    <row r="4" spans="1:57" ht="18.75" customHeight="1" thickTop="1">
      <c r="A4" s="1254" t="s">
        <v>40</v>
      </c>
      <c r="B4" s="1254"/>
      <c r="C4" s="1254" t="s">
        <v>364</v>
      </c>
      <c r="D4" s="1254"/>
      <c r="E4" s="1254" t="s">
        <v>365</v>
      </c>
      <c r="F4" s="1254"/>
      <c r="G4" s="1254" t="s">
        <v>366</v>
      </c>
      <c r="H4" s="1254"/>
      <c r="I4" s="1254" t="s">
        <v>367</v>
      </c>
      <c r="J4" s="1254"/>
      <c r="K4" s="1254" t="s">
        <v>368</v>
      </c>
      <c r="L4" s="1254"/>
      <c r="M4" s="1254" t="s">
        <v>628</v>
      </c>
      <c r="N4" s="1254"/>
      <c r="O4" s="1254" t="s">
        <v>370</v>
      </c>
      <c r="P4" s="1254"/>
      <c r="Q4" s="1254" t="s">
        <v>371</v>
      </c>
      <c r="R4" s="1264"/>
      <c r="S4" s="1164" t="s">
        <v>168</v>
      </c>
      <c r="T4" s="1164"/>
      <c r="U4" s="1254" t="s">
        <v>40</v>
      </c>
      <c r="V4" s="1254"/>
      <c r="W4" s="1254" t="s">
        <v>382</v>
      </c>
      <c r="X4" s="1254"/>
      <c r="Y4" s="1254" t="s">
        <v>380</v>
      </c>
      <c r="Z4" s="1254"/>
      <c r="AA4" s="1254" t="s">
        <v>381</v>
      </c>
      <c r="AB4" s="1254"/>
      <c r="AC4" s="1254" t="s">
        <v>395</v>
      </c>
      <c r="AD4" s="1254"/>
      <c r="AE4" s="1254" t="s">
        <v>394</v>
      </c>
      <c r="AF4" s="1254"/>
      <c r="AG4" s="1254" t="s">
        <v>385</v>
      </c>
      <c r="AH4" s="1254"/>
      <c r="AI4" s="1254" t="s">
        <v>383</v>
      </c>
      <c r="AJ4" s="1254"/>
      <c r="AK4" s="1164" t="s">
        <v>168</v>
      </c>
      <c r="AL4" s="1164"/>
      <c r="AM4" s="1254" t="s">
        <v>40</v>
      </c>
      <c r="AN4" s="1254"/>
      <c r="AO4" s="1254" t="s">
        <v>384</v>
      </c>
      <c r="AP4" s="1254"/>
      <c r="AQ4" s="1254" t="s">
        <v>396</v>
      </c>
      <c r="AR4" s="1254"/>
      <c r="AS4" s="1254" t="s">
        <v>397</v>
      </c>
      <c r="AT4" s="1254"/>
      <c r="AU4" s="1254" t="s">
        <v>398</v>
      </c>
      <c r="AV4" s="1254"/>
      <c r="AW4" s="1254" t="s">
        <v>399</v>
      </c>
      <c r="AX4" s="1254"/>
      <c r="AY4" s="1254" t="s">
        <v>386</v>
      </c>
      <c r="AZ4" s="1254"/>
      <c r="BA4" s="1254" t="s">
        <v>1340</v>
      </c>
      <c r="BB4" s="1254"/>
      <c r="BC4" s="1254"/>
      <c r="BD4" s="1164" t="s">
        <v>168</v>
      </c>
      <c r="BE4" s="1164"/>
    </row>
    <row r="5" spans="1:57" ht="34.5" customHeight="1">
      <c r="A5" s="1263"/>
      <c r="B5" s="1263"/>
      <c r="C5" s="1256" t="s">
        <v>372</v>
      </c>
      <c r="D5" s="1256"/>
      <c r="E5" s="1273" t="s">
        <v>373</v>
      </c>
      <c r="F5" s="1273"/>
      <c r="G5" s="1273" t="s">
        <v>374</v>
      </c>
      <c r="H5" s="1273"/>
      <c r="I5" s="1256" t="s">
        <v>375</v>
      </c>
      <c r="J5" s="1256"/>
      <c r="K5" s="1256" t="s">
        <v>376</v>
      </c>
      <c r="L5" s="1256"/>
      <c r="M5" s="1256" t="s">
        <v>377</v>
      </c>
      <c r="N5" s="1256"/>
      <c r="O5" s="1256" t="s">
        <v>378</v>
      </c>
      <c r="P5" s="1256"/>
      <c r="Q5" s="1256" t="s">
        <v>379</v>
      </c>
      <c r="R5" s="1256"/>
      <c r="S5" s="1165"/>
      <c r="T5" s="1165"/>
      <c r="U5" s="1263"/>
      <c r="V5" s="1263"/>
      <c r="W5" s="1256" t="s">
        <v>387</v>
      </c>
      <c r="X5" s="1256"/>
      <c r="Y5" s="1256" t="s">
        <v>388</v>
      </c>
      <c r="Z5" s="1256"/>
      <c r="AA5" s="1256" t="s">
        <v>389</v>
      </c>
      <c r="AB5" s="1256"/>
      <c r="AC5" s="1256" t="s">
        <v>401</v>
      </c>
      <c r="AD5" s="1256"/>
      <c r="AE5" s="1273" t="s">
        <v>400</v>
      </c>
      <c r="AF5" s="1273"/>
      <c r="AG5" s="1256" t="s">
        <v>392</v>
      </c>
      <c r="AH5" s="1256"/>
      <c r="AI5" s="1256" t="s">
        <v>390</v>
      </c>
      <c r="AJ5" s="1256"/>
      <c r="AK5" s="1165"/>
      <c r="AL5" s="1165"/>
      <c r="AM5" s="1263"/>
      <c r="AN5" s="1263"/>
      <c r="AO5" s="1256" t="s">
        <v>391</v>
      </c>
      <c r="AP5" s="1256"/>
      <c r="AQ5" s="1256" t="s">
        <v>402</v>
      </c>
      <c r="AR5" s="1256"/>
      <c r="AS5" s="1256" t="s">
        <v>403</v>
      </c>
      <c r="AT5" s="1256"/>
      <c r="AU5" s="1273" t="s">
        <v>404</v>
      </c>
      <c r="AV5" s="1273"/>
      <c r="AW5" s="1256" t="s">
        <v>405</v>
      </c>
      <c r="AX5" s="1256"/>
      <c r="AY5" s="1256" t="s">
        <v>393</v>
      </c>
      <c r="AZ5" s="1256"/>
      <c r="BA5" s="1256" t="s">
        <v>169</v>
      </c>
      <c r="BB5" s="1256"/>
      <c r="BC5" s="1256"/>
      <c r="BD5" s="1165"/>
      <c r="BE5" s="1165"/>
    </row>
    <row r="6" spans="1:57" ht="18.75" customHeight="1">
      <c r="A6" s="1263"/>
      <c r="B6" s="1263"/>
      <c r="C6" s="793" t="s">
        <v>102</v>
      </c>
      <c r="D6" s="793" t="s">
        <v>103</v>
      </c>
      <c r="E6" s="793" t="s">
        <v>102</v>
      </c>
      <c r="F6" s="793" t="s">
        <v>103</v>
      </c>
      <c r="G6" s="793" t="s">
        <v>102</v>
      </c>
      <c r="H6" s="793" t="s">
        <v>103</v>
      </c>
      <c r="I6" s="793" t="s">
        <v>102</v>
      </c>
      <c r="J6" s="793" t="s">
        <v>103</v>
      </c>
      <c r="K6" s="793" t="s">
        <v>102</v>
      </c>
      <c r="L6" s="793" t="s">
        <v>103</v>
      </c>
      <c r="M6" s="793" t="s">
        <v>102</v>
      </c>
      <c r="N6" s="793" t="s">
        <v>103</v>
      </c>
      <c r="O6" s="793" t="s">
        <v>102</v>
      </c>
      <c r="P6" s="793" t="s">
        <v>103</v>
      </c>
      <c r="Q6" s="793" t="s">
        <v>102</v>
      </c>
      <c r="R6" s="793" t="s">
        <v>103</v>
      </c>
      <c r="S6" s="1165"/>
      <c r="T6" s="1165"/>
      <c r="U6" s="1263"/>
      <c r="V6" s="1263"/>
      <c r="W6" s="793" t="s">
        <v>102</v>
      </c>
      <c r="X6" s="793" t="s">
        <v>103</v>
      </c>
      <c r="Y6" s="793" t="s">
        <v>102</v>
      </c>
      <c r="Z6" s="793" t="s">
        <v>103</v>
      </c>
      <c r="AA6" s="793" t="s">
        <v>102</v>
      </c>
      <c r="AB6" s="793" t="s">
        <v>103</v>
      </c>
      <c r="AC6" s="793" t="s">
        <v>102</v>
      </c>
      <c r="AD6" s="793" t="s">
        <v>103</v>
      </c>
      <c r="AE6" s="793" t="s">
        <v>102</v>
      </c>
      <c r="AF6" s="793" t="s">
        <v>103</v>
      </c>
      <c r="AG6" s="793" t="s">
        <v>102</v>
      </c>
      <c r="AH6" s="793" t="s">
        <v>103</v>
      </c>
      <c r="AI6" s="793" t="s">
        <v>102</v>
      </c>
      <c r="AJ6" s="793" t="s">
        <v>103</v>
      </c>
      <c r="AK6" s="1165"/>
      <c r="AL6" s="1165"/>
      <c r="AM6" s="1263"/>
      <c r="AN6" s="1263"/>
      <c r="AO6" s="793" t="s">
        <v>102</v>
      </c>
      <c r="AP6" s="793" t="s">
        <v>103</v>
      </c>
      <c r="AQ6" s="793" t="s">
        <v>102</v>
      </c>
      <c r="AR6" s="793" t="s">
        <v>103</v>
      </c>
      <c r="AS6" s="793" t="s">
        <v>102</v>
      </c>
      <c r="AT6" s="793" t="s">
        <v>103</v>
      </c>
      <c r="AU6" s="793" t="s">
        <v>102</v>
      </c>
      <c r="AV6" s="793" t="s">
        <v>103</v>
      </c>
      <c r="AW6" s="793" t="s">
        <v>102</v>
      </c>
      <c r="AX6" s="793" t="s">
        <v>103</v>
      </c>
      <c r="AY6" s="793" t="s">
        <v>102</v>
      </c>
      <c r="AZ6" s="793" t="s">
        <v>103</v>
      </c>
      <c r="BA6" s="793" t="s">
        <v>102</v>
      </c>
      <c r="BB6" s="793" t="s">
        <v>103</v>
      </c>
      <c r="BC6" s="793" t="s">
        <v>35</v>
      </c>
      <c r="BD6" s="1165"/>
      <c r="BE6" s="1165"/>
    </row>
    <row r="7" spans="1:57" ht="18" customHeight="1" thickBot="1">
      <c r="A7" s="1263"/>
      <c r="B7" s="1263"/>
      <c r="C7" s="811" t="s">
        <v>318</v>
      </c>
      <c r="D7" s="811" t="s">
        <v>319</v>
      </c>
      <c r="E7" s="811" t="s">
        <v>318</v>
      </c>
      <c r="F7" s="811" t="s">
        <v>319</v>
      </c>
      <c r="G7" s="811" t="s">
        <v>318</v>
      </c>
      <c r="H7" s="811" t="s">
        <v>319</v>
      </c>
      <c r="I7" s="811" t="s">
        <v>318</v>
      </c>
      <c r="J7" s="811" t="s">
        <v>319</v>
      </c>
      <c r="K7" s="811" t="s">
        <v>318</v>
      </c>
      <c r="L7" s="811" t="s">
        <v>319</v>
      </c>
      <c r="M7" s="811" t="s">
        <v>318</v>
      </c>
      <c r="N7" s="811" t="s">
        <v>319</v>
      </c>
      <c r="O7" s="811" t="s">
        <v>318</v>
      </c>
      <c r="P7" s="811" t="s">
        <v>319</v>
      </c>
      <c r="Q7" s="811" t="s">
        <v>318</v>
      </c>
      <c r="R7" s="811" t="s">
        <v>319</v>
      </c>
      <c r="S7" s="1165"/>
      <c r="T7" s="1165"/>
      <c r="U7" s="1263"/>
      <c r="V7" s="1263"/>
      <c r="W7" s="811" t="s">
        <v>318</v>
      </c>
      <c r="X7" s="811" t="s">
        <v>319</v>
      </c>
      <c r="Y7" s="811" t="s">
        <v>318</v>
      </c>
      <c r="Z7" s="811" t="s">
        <v>319</v>
      </c>
      <c r="AA7" s="811" t="s">
        <v>318</v>
      </c>
      <c r="AB7" s="811" t="s">
        <v>319</v>
      </c>
      <c r="AC7" s="811" t="s">
        <v>318</v>
      </c>
      <c r="AD7" s="811" t="s">
        <v>319</v>
      </c>
      <c r="AE7" s="811" t="s">
        <v>318</v>
      </c>
      <c r="AF7" s="811" t="s">
        <v>319</v>
      </c>
      <c r="AG7" s="811" t="s">
        <v>318</v>
      </c>
      <c r="AH7" s="811" t="s">
        <v>319</v>
      </c>
      <c r="AI7" s="811" t="s">
        <v>318</v>
      </c>
      <c r="AJ7" s="792" t="s">
        <v>319</v>
      </c>
      <c r="AK7" s="1165"/>
      <c r="AL7" s="1165"/>
      <c r="AM7" s="1263"/>
      <c r="AN7" s="1263"/>
      <c r="AO7" s="811" t="s">
        <v>318</v>
      </c>
      <c r="AP7" s="811" t="s">
        <v>319</v>
      </c>
      <c r="AQ7" s="811" t="s">
        <v>318</v>
      </c>
      <c r="AR7" s="811" t="s">
        <v>319</v>
      </c>
      <c r="AS7" s="811" t="s">
        <v>318</v>
      </c>
      <c r="AT7" s="811" t="s">
        <v>319</v>
      </c>
      <c r="AU7" s="811" t="s">
        <v>318</v>
      </c>
      <c r="AV7" s="811" t="s">
        <v>319</v>
      </c>
      <c r="AW7" s="811" t="s">
        <v>318</v>
      </c>
      <c r="AX7" s="811" t="s">
        <v>319</v>
      </c>
      <c r="AY7" s="811" t="s">
        <v>318</v>
      </c>
      <c r="AZ7" s="811" t="s">
        <v>319</v>
      </c>
      <c r="BA7" s="811" t="s">
        <v>318</v>
      </c>
      <c r="BB7" s="811" t="s">
        <v>319</v>
      </c>
      <c r="BC7" s="792" t="s">
        <v>169</v>
      </c>
      <c r="BD7" s="1165"/>
      <c r="BE7" s="1165"/>
    </row>
    <row r="8" spans="1:57" ht="18.75" customHeight="1">
      <c r="A8" s="1266" t="s">
        <v>52</v>
      </c>
      <c r="B8" s="1266"/>
      <c r="C8" s="326">
        <v>23</v>
      </c>
      <c r="D8" s="326">
        <v>92</v>
      </c>
      <c r="E8" s="326">
        <v>16</v>
      </c>
      <c r="F8" s="326">
        <v>120</v>
      </c>
      <c r="G8" s="326">
        <v>21</v>
      </c>
      <c r="H8" s="326">
        <v>119</v>
      </c>
      <c r="I8" s="326">
        <v>0</v>
      </c>
      <c r="J8" s="326">
        <v>0</v>
      </c>
      <c r="K8" s="326">
        <v>15</v>
      </c>
      <c r="L8" s="326">
        <v>86</v>
      </c>
      <c r="M8" s="326">
        <v>5</v>
      </c>
      <c r="N8" s="326">
        <v>57</v>
      </c>
      <c r="O8" s="326">
        <v>3</v>
      </c>
      <c r="P8" s="326">
        <v>41</v>
      </c>
      <c r="Q8" s="326">
        <v>3</v>
      </c>
      <c r="R8" s="326">
        <v>9</v>
      </c>
      <c r="S8" s="1199" t="s">
        <v>583</v>
      </c>
      <c r="T8" s="1199"/>
      <c r="U8" s="1266" t="s">
        <v>52</v>
      </c>
      <c r="V8" s="1266"/>
      <c r="W8" s="326">
        <v>2</v>
      </c>
      <c r="X8" s="326">
        <v>10</v>
      </c>
      <c r="Y8" s="326">
        <v>0</v>
      </c>
      <c r="Z8" s="326">
        <v>25</v>
      </c>
      <c r="AA8" s="326">
        <v>3</v>
      </c>
      <c r="AB8" s="326">
        <v>12</v>
      </c>
      <c r="AC8" s="326">
        <v>0</v>
      </c>
      <c r="AD8" s="326">
        <v>1</v>
      </c>
      <c r="AE8" s="326">
        <v>3</v>
      </c>
      <c r="AF8" s="326">
        <v>6</v>
      </c>
      <c r="AG8" s="326">
        <v>1</v>
      </c>
      <c r="AH8" s="326">
        <v>10</v>
      </c>
      <c r="AI8" s="326">
        <v>43</v>
      </c>
      <c r="AJ8" s="326">
        <v>13</v>
      </c>
      <c r="AK8" s="1199" t="s">
        <v>583</v>
      </c>
      <c r="AL8" s="1199"/>
      <c r="AM8" s="1266" t="s">
        <v>52</v>
      </c>
      <c r="AN8" s="1266"/>
      <c r="AO8" s="326">
        <v>4</v>
      </c>
      <c r="AP8" s="326">
        <v>45</v>
      </c>
      <c r="AQ8" s="326">
        <v>7</v>
      </c>
      <c r="AR8" s="326">
        <v>82</v>
      </c>
      <c r="AS8" s="326">
        <v>0</v>
      </c>
      <c r="AT8" s="326">
        <v>1</v>
      </c>
      <c r="AU8" s="326">
        <v>0</v>
      </c>
      <c r="AV8" s="326">
        <v>2</v>
      </c>
      <c r="AW8" s="326">
        <v>21</v>
      </c>
      <c r="AX8" s="326">
        <v>39</v>
      </c>
      <c r="AY8" s="326">
        <v>26</v>
      </c>
      <c r="AZ8" s="326">
        <v>184</v>
      </c>
      <c r="BA8" s="326">
        <f>SUM(C8,E8,G8,I8,K8,M8,O8,Q8,W8,Y8,AA8,AC8,AE8,AG8,AI8,AO8,AQ8,AS8,AU8,AW8,AY8)</f>
        <v>196</v>
      </c>
      <c r="BB8" s="326">
        <f>SUM(D8,F8,H8,J8,L8,N8,P8,R8,X8,Z8,AB8,AD8,AF8,AH8,AJ8,AP8,AR8,AT8,AV8,AX8,AZ8)</f>
        <v>954</v>
      </c>
      <c r="BC8" s="326">
        <f>SUM(BA8:BB8)</f>
        <v>1150</v>
      </c>
      <c r="BD8" s="1199" t="s">
        <v>583</v>
      </c>
      <c r="BE8" s="1199"/>
    </row>
    <row r="9" spans="1:57" ht="18.75" customHeight="1">
      <c r="A9" s="1255" t="s">
        <v>53</v>
      </c>
      <c r="B9" s="1255"/>
      <c r="C9" s="157">
        <v>25</v>
      </c>
      <c r="D9" s="157">
        <v>18</v>
      </c>
      <c r="E9" s="157">
        <v>21</v>
      </c>
      <c r="F9" s="157">
        <v>57</v>
      </c>
      <c r="G9" s="157">
        <v>16</v>
      </c>
      <c r="H9" s="157">
        <v>43</v>
      </c>
      <c r="I9" s="157">
        <v>0</v>
      </c>
      <c r="J9" s="157">
        <v>0</v>
      </c>
      <c r="K9" s="157">
        <v>13</v>
      </c>
      <c r="L9" s="157">
        <v>39</v>
      </c>
      <c r="M9" s="157">
        <v>3</v>
      </c>
      <c r="N9" s="157">
        <v>36</v>
      </c>
      <c r="O9" s="157">
        <v>0</v>
      </c>
      <c r="P9" s="157">
        <v>0</v>
      </c>
      <c r="Q9" s="157">
        <v>0</v>
      </c>
      <c r="R9" s="157">
        <v>0</v>
      </c>
      <c r="S9" s="1159" t="s">
        <v>284</v>
      </c>
      <c r="T9" s="1159"/>
      <c r="U9" s="1255" t="s">
        <v>53</v>
      </c>
      <c r="V9" s="1255"/>
      <c r="W9" s="157">
        <v>1</v>
      </c>
      <c r="X9" s="157">
        <v>4</v>
      </c>
      <c r="Y9" s="157">
        <v>4</v>
      </c>
      <c r="Z9" s="157">
        <v>18</v>
      </c>
      <c r="AA9" s="157">
        <v>2</v>
      </c>
      <c r="AB9" s="157">
        <v>15</v>
      </c>
      <c r="AC9" s="157">
        <v>0</v>
      </c>
      <c r="AD9" s="157">
        <v>0</v>
      </c>
      <c r="AE9" s="157">
        <v>0</v>
      </c>
      <c r="AF9" s="157">
        <v>0</v>
      </c>
      <c r="AG9" s="157">
        <v>0</v>
      </c>
      <c r="AH9" s="157">
        <v>0</v>
      </c>
      <c r="AI9" s="157">
        <v>4</v>
      </c>
      <c r="AJ9" s="157">
        <v>7</v>
      </c>
      <c r="AK9" s="1159" t="s">
        <v>284</v>
      </c>
      <c r="AL9" s="1159"/>
      <c r="AM9" s="1255" t="s">
        <v>53</v>
      </c>
      <c r="AN9" s="1255"/>
      <c r="AO9" s="157">
        <v>4</v>
      </c>
      <c r="AP9" s="157">
        <v>3</v>
      </c>
      <c r="AQ9" s="157">
        <v>0</v>
      </c>
      <c r="AR9" s="157">
        <v>0</v>
      </c>
      <c r="AS9" s="157">
        <v>0</v>
      </c>
      <c r="AT9" s="157">
        <v>0</v>
      </c>
      <c r="AU9" s="157">
        <v>0</v>
      </c>
      <c r="AV9" s="96">
        <v>0</v>
      </c>
      <c r="AW9" s="96">
        <v>9</v>
      </c>
      <c r="AX9" s="96">
        <v>9</v>
      </c>
      <c r="AY9" s="96">
        <v>18</v>
      </c>
      <c r="AZ9" s="96">
        <v>30</v>
      </c>
      <c r="BA9" s="96">
        <f t="shared" ref="BA9:BA28" si="0">SUM(C9,E9,G9,I9,K9,M9,O9,Q9,W9,Y9,AA9,AC9,AE9,AG9,AI9,AO9,AQ9,AS9,AU9,AW9,AY9)</f>
        <v>120</v>
      </c>
      <c r="BB9" s="96">
        <f t="shared" ref="BB9:BB28" si="1">SUM(D9,F9,H9,J9,L9,N9,P9,R9,X9,Z9,AB9,AD9,AF9,AH9,AJ9,AP9,AR9,AT9,AV9,AX9,AZ9)</f>
        <v>279</v>
      </c>
      <c r="BC9" s="96">
        <f t="shared" ref="BC9:BC28" si="2">SUM(BA9:BB9)</f>
        <v>399</v>
      </c>
      <c r="BD9" s="1159" t="s">
        <v>284</v>
      </c>
      <c r="BE9" s="1159"/>
    </row>
    <row r="10" spans="1:57" ht="18.75" customHeight="1">
      <c r="A10" s="1255" t="s">
        <v>54</v>
      </c>
      <c r="B10" s="1255"/>
      <c r="C10" s="157">
        <v>6</v>
      </c>
      <c r="D10" s="157">
        <v>69</v>
      </c>
      <c r="E10" s="157">
        <v>16</v>
      </c>
      <c r="F10" s="157">
        <v>137</v>
      </c>
      <c r="G10" s="157">
        <v>20</v>
      </c>
      <c r="H10" s="157">
        <v>100</v>
      </c>
      <c r="I10" s="157">
        <v>15</v>
      </c>
      <c r="J10" s="157">
        <v>75</v>
      </c>
      <c r="K10" s="157">
        <v>5</v>
      </c>
      <c r="L10" s="157">
        <v>56</v>
      </c>
      <c r="M10" s="157">
        <v>2</v>
      </c>
      <c r="N10" s="157">
        <v>4</v>
      </c>
      <c r="O10" s="157">
        <v>2</v>
      </c>
      <c r="P10" s="157">
        <v>4</v>
      </c>
      <c r="Q10" s="157">
        <v>3</v>
      </c>
      <c r="R10" s="157">
        <v>9</v>
      </c>
      <c r="S10" s="1178" t="s">
        <v>175</v>
      </c>
      <c r="T10" s="1178"/>
      <c r="U10" s="1255" t="s">
        <v>54</v>
      </c>
      <c r="V10" s="1255"/>
      <c r="W10" s="157">
        <v>3</v>
      </c>
      <c r="X10" s="157">
        <v>17</v>
      </c>
      <c r="Y10" s="157">
        <v>3</v>
      </c>
      <c r="Z10" s="157">
        <v>17</v>
      </c>
      <c r="AA10" s="157">
        <v>0</v>
      </c>
      <c r="AB10" s="157">
        <v>13</v>
      </c>
      <c r="AC10" s="157">
        <v>0</v>
      </c>
      <c r="AD10" s="157">
        <v>0</v>
      </c>
      <c r="AE10" s="157">
        <v>3</v>
      </c>
      <c r="AF10" s="157">
        <v>5</v>
      </c>
      <c r="AG10" s="157">
        <v>3</v>
      </c>
      <c r="AH10" s="157">
        <v>19</v>
      </c>
      <c r="AI10" s="157">
        <v>25</v>
      </c>
      <c r="AJ10" s="157">
        <v>26</v>
      </c>
      <c r="AK10" s="1178" t="s">
        <v>175</v>
      </c>
      <c r="AL10" s="1178"/>
      <c r="AM10" s="1255" t="s">
        <v>54</v>
      </c>
      <c r="AN10" s="1255"/>
      <c r="AO10" s="157">
        <v>9</v>
      </c>
      <c r="AP10" s="157">
        <v>25</v>
      </c>
      <c r="AQ10" s="157">
        <v>4</v>
      </c>
      <c r="AR10" s="157">
        <v>11</v>
      </c>
      <c r="AS10" s="157">
        <v>3</v>
      </c>
      <c r="AT10" s="157">
        <v>0</v>
      </c>
      <c r="AU10" s="157">
        <v>0</v>
      </c>
      <c r="AV10" s="96">
        <v>0</v>
      </c>
      <c r="AW10" s="96">
        <v>31</v>
      </c>
      <c r="AX10" s="96">
        <v>47</v>
      </c>
      <c r="AY10" s="96">
        <v>12</v>
      </c>
      <c r="AZ10" s="96">
        <v>41</v>
      </c>
      <c r="BA10" s="96">
        <f t="shared" si="0"/>
        <v>165</v>
      </c>
      <c r="BB10" s="96">
        <f t="shared" si="1"/>
        <v>675</v>
      </c>
      <c r="BC10" s="96">
        <f t="shared" si="2"/>
        <v>840</v>
      </c>
      <c r="BD10" s="1178" t="s">
        <v>175</v>
      </c>
      <c r="BE10" s="1178"/>
    </row>
    <row r="11" spans="1:57" ht="18.75" customHeight="1">
      <c r="A11" s="1255" t="s">
        <v>55</v>
      </c>
      <c r="B11" s="1255"/>
      <c r="C11" s="157">
        <v>8</v>
      </c>
      <c r="D11" s="157">
        <v>59</v>
      </c>
      <c r="E11" s="157">
        <v>10</v>
      </c>
      <c r="F11" s="157">
        <v>97</v>
      </c>
      <c r="G11" s="157">
        <v>4</v>
      </c>
      <c r="H11" s="157">
        <v>76</v>
      </c>
      <c r="I11" s="157">
        <v>0</v>
      </c>
      <c r="J11" s="157">
        <v>1</v>
      </c>
      <c r="K11" s="157">
        <v>6</v>
      </c>
      <c r="L11" s="157">
        <v>76</v>
      </c>
      <c r="M11" s="157">
        <v>7</v>
      </c>
      <c r="N11" s="157">
        <v>44</v>
      </c>
      <c r="O11" s="157">
        <v>0</v>
      </c>
      <c r="P11" s="157">
        <v>14</v>
      </c>
      <c r="Q11" s="157">
        <v>1</v>
      </c>
      <c r="R11" s="157">
        <v>4</v>
      </c>
      <c r="S11" s="1178" t="s">
        <v>176</v>
      </c>
      <c r="T11" s="1178"/>
      <c r="U11" s="1255" t="s">
        <v>55</v>
      </c>
      <c r="V11" s="1255"/>
      <c r="W11" s="157">
        <v>4</v>
      </c>
      <c r="X11" s="157">
        <v>17</v>
      </c>
      <c r="Y11" s="157">
        <v>6</v>
      </c>
      <c r="Z11" s="157">
        <v>17</v>
      </c>
      <c r="AA11" s="157">
        <v>4</v>
      </c>
      <c r="AB11" s="157">
        <v>15</v>
      </c>
      <c r="AC11" s="157">
        <v>0</v>
      </c>
      <c r="AD11" s="157">
        <v>2</v>
      </c>
      <c r="AE11" s="157">
        <v>0</v>
      </c>
      <c r="AF11" s="157">
        <v>0</v>
      </c>
      <c r="AG11" s="157">
        <v>2</v>
      </c>
      <c r="AH11" s="157">
        <v>12</v>
      </c>
      <c r="AI11" s="157">
        <v>8</v>
      </c>
      <c r="AJ11" s="157">
        <v>24</v>
      </c>
      <c r="AK11" s="1178" t="s">
        <v>176</v>
      </c>
      <c r="AL11" s="1178"/>
      <c r="AM11" s="1255" t="s">
        <v>55</v>
      </c>
      <c r="AN11" s="1255"/>
      <c r="AO11" s="157">
        <v>5</v>
      </c>
      <c r="AP11" s="157">
        <v>28</v>
      </c>
      <c r="AQ11" s="157">
        <v>1</v>
      </c>
      <c r="AR11" s="157">
        <v>17</v>
      </c>
      <c r="AS11" s="157">
        <v>0</v>
      </c>
      <c r="AT11" s="157">
        <v>0</v>
      </c>
      <c r="AU11" s="157">
        <v>0</v>
      </c>
      <c r="AV11" s="96">
        <v>0</v>
      </c>
      <c r="AW11" s="96">
        <v>11</v>
      </c>
      <c r="AX11" s="96">
        <v>19</v>
      </c>
      <c r="AY11" s="96">
        <v>0</v>
      </c>
      <c r="AZ11" s="96">
        <v>7</v>
      </c>
      <c r="BA11" s="96">
        <f t="shared" si="0"/>
        <v>77</v>
      </c>
      <c r="BB11" s="96">
        <f t="shared" si="1"/>
        <v>529</v>
      </c>
      <c r="BC11" s="96">
        <f t="shared" si="2"/>
        <v>606</v>
      </c>
      <c r="BD11" s="1178" t="s">
        <v>676</v>
      </c>
      <c r="BE11" s="1178"/>
    </row>
    <row r="12" spans="1:57" ht="18.75" customHeight="1">
      <c r="A12" s="1189" t="s">
        <v>283</v>
      </c>
      <c r="B12" s="442" t="s">
        <v>270</v>
      </c>
      <c r="C12" s="157">
        <v>5</v>
      </c>
      <c r="D12" s="157">
        <v>121</v>
      </c>
      <c r="E12" s="157">
        <v>8</v>
      </c>
      <c r="F12" s="157">
        <v>204</v>
      </c>
      <c r="G12" s="157">
        <v>13</v>
      </c>
      <c r="H12" s="157">
        <v>176</v>
      </c>
      <c r="I12" s="157">
        <v>0</v>
      </c>
      <c r="J12" s="157">
        <v>4</v>
      </c>
      <c r="K12" s="157">
        <v>7</v>
      </c>
      <c r="L12" s="157">
        <v>157</v>
      </c>
      <c r="M12" s="157">
        <v>3</v>
      </c>
      <c r="N12" s="157">
        <v>75</v>
      </c>
      <c r="O12" s="157">
        <v>2</v>
      </c>
      <c r="P12" s="157">
        <v>18</v>
      </c>
      <c r="Q12" s="157">
        <v>0</v>
      </c>
      <c r="R12" s="157">
        <v>24</v>
      </c>
      <c r="S12" s="456" t="s">
        <v>288</v>
      </c>
      <c r="T12" s="1220" t="s">
        <v>167</v>
      </c>
      <c r="U12" s="1189" t="s">
        <v>283</v>
      </c>
      <c r="V12" s="442" t="s">
        <v>270</v>
      </c>
      <c r="W12" s="157">
        <v>2</v>
      </c>
      <c r="X12" s="157">
        <v>36</v>
      </c>
      <c r="Y12" s="157">
        <v>5</v>
      </c>
      <c r="Z12" s="157">
        <v>49</v>
      </c>
      <c r="AA12" s="157">
        <v>1</v>
      </c>
      <c r="AB12" s="157">
        <v>29</v>
      </c>
      <c r="AC12" s="157">
        <v>0</v>
      </c>
      <c r="AD12" s="157">
        <v>7</v>
      </c>
      <c r="AE12" s="157">
        <v>0</v>
      </c>
      <c r="AF12" s="157">
        <v>3</v>
      </c>
      <c r="AG12" s="157">
        <v>4</v>
      </c>
      <c r="AH12" s="157">
        <v>28</v>
      </c>
      <c r="AI12" s="157">
        <v>7</v>
      </c>
      <c r="AJ12" s="157">
        <v>59</v>
      </c>
      <c r="AK12" s="456" t="s">
        <v>288</v>
      </c>
      <c r="AL12" s="1220" t="s">
        <v>167</v>
      </c>
      <c r="AM12" s="1189" t="s">
        <v>283</v>
      </c>
      <c r="AN12" s="442" t="s">
        <v>270</v>
      </c>
      <c r="AO12" s="157">
        <v>9</v>
      </c>
      <c r="AP12" s="157">
        <v>62</v>
      </c>
      <c r="AQ12" s="157">
        <v>6</v>
      </c>
      <c r="AR12" s="157">
        <v>46</v>
      </c>
      <c r="AS12" s="157">
        <v>0</v>
      </c>
      <c r="AT12" s="157">
        <v>1</v>
      </c>
      <c r="AU12" s="157">
        <v>0</v>
      </c>
      <c r="AV12" s="96">
        <v>0</v>
      </c>
      <c r="AW12" s="96">
        <v>19</v>
      </c>
      <c r="AX12" s="96">
        <v>36</v>
      </c>
      <c r="AY12" s="96">
        <v>2</v>
      </c>
      <c r="AZ12" s="96">
        <v>85</v>
      </c>
      <c r="BA12" s="96">
        <f t="shared" si="0"/>
        <v>93</v>
      </c>
      <c r="BB12" s="96">
        <f t="shared" si="1"/>
        <v>1220</v>
      </c>
      <c r="BC12" s="96">
        <f t="shared" si="2"/>
        <v>1313</v>
      </c>
      <c r="BD12" s="456" t="s">
        <v>288</v>
      </c>
      <c r="BE12" s="1220" t="s">
        <v>167</v>
      </c>
    </row>
    <row r="13" spans="1:57" ht="18.75" customHeight="1">
      <c r="A13" s="1189"/>
      <c r="B13" s="442" t="s">
        <v>271</v>
      </c>
      <c r="C13" s="157">
        <v>12</v>
      </c>
      <c r="D13" s="157">
        <v>243</v>
      </c>
      <c r="E13" s="157">
        <v>34</v>
      </c>
      <c r="F13" s="157">
        <v>432</v>
      </c>
      <c r="G13" s="157">
        <v>24</v>
      </c>
      <c r="H13" s="157">
        <v>335</v>
      </c>
      <c r="I13" s="157">
        <v>0</v>
      </c>
      <c r="J13" s="157">
        <v>1</v>
      </c>
      <c r="K13" s="157">
        <v>14</v>
      </c>
      <c r="L13" s="157">
        <v>272</v>
      </c>
      <c r="M13" s="157">
        <v>24</v>
      </c>
      <c r="N13" s="157">
        <v>203</v>
      </c>
      <c r="O13" s="157">
        <v>0</v>
      </c>
      <c r="P13" s="157">
        <v>1</v>
      </c>
      <c r="Q13" s="157">
        <v>0</v>
      </c>
      <c r="R13" s="157">
        <v>3</v>
      </c>
      <c r="S13" s="456" t="s">
        <v>289</v>
      </c>
      <c r="T13" s="1220"/>
      <c r="U13" s="1189"/>
      <c r="V13" s="442" t="s">
        <v>271</v>
      </c>
      <c r="W13" s="157">
        <v>4</v>
      </c>
      <c r="X13" s="157">
        <v>50</v>
      </c>
      <c r="Y13" s="157">
        <v>19</v>
      </c>
      <c r="Z13" s="157">
        <v>138</v>
      </c>
      <c r="AA13" s="157">
        <v>8</v>
      </c>
      <c r="AB13" s="157">
        <v>91</v>
      </c>
      <c r="AC13" s="157">
        <v>0</v>
      </c>
      <c r="AD13" s="157">
        <v>16</v>
      </c>
      <c r="AE13" s="157">
        <v>0</v>
      </c>
      <c r="AF13" s="157">
        <v>0</v>
      </c>
      <c r="AG13" s="157">
        <v>1</v>
      </c>
      <c r="AH13" s="157">
        <v>59</v>
      </c>
      <c r="AI13" s="157">
        <v>25</v>
      </c>
      <c r="AJ13" s="157">
        <v>69</v>
      </c>
      <c r="AK13" s="456" t="s">
        <v>289</v>
      </c>
      <c r="AL13" s="1220"/>
      <c r="AM13" s="1189"/>
      <c r="AN13" s="442" t="s">
        <v>271</v>
      </c>
      <c r="AO13" s="157">
        <v>2</v>
      </c>
      <c r="AP13" s="157">
        <v>67</v>
      </c>
      <c r="AQ13" s="157">
        <v>3</v>
      </c>
      <c r="AR13" s="157">
        <v>140</v>
      </c>
      <c r="AS13" s="157">
        <v>0</v>
      </c>
      <c r="AT13" s="157">
        <v>0</v>
      </c>
      <c r="AU13" s="157">
        <v>0</v>
      </c>
      <c r="AV13" s="96">
        <v>0</v>
      </c>
      <c r="AW13" s="96">
        <v>83</v>
      </c>
      <c r="AX13" s="96">
        <v>655</v>
      </c>
      <c r="AY13" s="96">
        <v>0</v>
      </c>
      <c r="AZ13" s="96">
        <v>0</v>
      </c>
      <c r="BA13" s="96">
        <f t="shared" si="0"/>
        <v>253</v>
      </c>
      <c r="BB13" s="96">
        <f t="shared" si="1"/>
        <v>2775</v>
      </c>
      <c r="BC13" s="96">
        <f t="shared" si="2"/>
        <v>3028</v>
      </c>
      <c r="BD13" s="456" t="s">
        <v>289</v>
      </c>
      <c r="BE13" s="1220"/>
    </row>
    <row r="14" spans="1:57" ht="18.75" customHeight="1">
      <c r="A14" s="1189"/>
      <c r="B14" s="442" t="s">
        <v>272</v>
      </c>
      <c r="C14" s="157">
        <v>1</v>
      </c>
      <c r="D14" s="157">
        <v>33</v>
      </c>
      <c r="E14" s="157">
        <v>5</v>
      </c>
      <c r="F14" s="157">
        <v>44</v>
      </c>
      <c r="G14" s="157">
        <v>1</v>
      </c>
      <c r="H14" s="157">
        <v>28</v>
      </c>
      <c r="I14" s="157">
        <v>0</v>
      </c>
      <c r="J14" s="157">
        <v>3</v>
      </c>
      <c r="K14" s="157">
        <v>4</v>
      </c>
      <c r="L14" s="157">
        <v>28</v>
      </c>
      <c r="M14" s="157">
        <v>0</v>
      </c>
      <c r="N14" s="157">
        <v>14</v>
      </c>
      <c r="O14" s="157">
        <v>1</v>
      </c>
      <c r="P14" s="157">
        <v>3</v>
      </c>
      <c r="Q14" s="157">
        <v>1</v>
      </c>
      <c r="R14" s="157">
        <v>5</v>
      </c>
      <c r="S14" s="456" t="s">
        <v>290</v>
      </c>
      <c r="T14" s="1220"/>
      <c r="U14" s="1189"/>
      <c r="V14" s="442" t="s">
        <v>272</v>
      </c>
      <c r="W14" s="157">
        <v>1</v>
      </c>
      <c r="X14" s="157">
        <v>6</v>
      </c>
      <c r="Y14" s="157">
        <v>0</v>
      </c>
      <c r="Z14" s="157">
        <v>15</v>
      </c>
      <c r="AA14" s="157">
        <v>0</v>
      </c>
      <c r="AB14" s="157">
        <v>12</v>
      </c>
      <c r="AC14" s="157">
        <v>0</v>
      </c>
      <c r="AD14" s="157">
        <v>0</v>
      </c>
      <c r="AE14" s="157">
        <v>0</v>
      </c>
      <c r="AF14" s="157">
        <v>0</v>
      </c>
      <c r="AG14" s="157">
        <v>0</v>
      </c>
      <c r="AH14" s="157">
        <v>8</v>
      </c>
      <c r="AI14" s="157">
        <v>4</v>
      </c>
      <c r="AJ14" s="157">
        <v>5</v>
      </c>
      <c r="AK14" s="456" t="s">
        <v>290</v>
      </c>
      <c r="AL14" s="1220"/>
      <c r="AM14" s="1189"/>
      <c r="AN14" s="442" t="s">
        <v>272</v>
      </c>
      <c r="AO14" s="157">
        <v>0</v>
      </c>
      <c r="AP14" s="157">
        <v>7</v>
      </c>
      <c r="AQ14" s="157">
        <v>1</v>
      </c>
      <c r="AR14" s="157">
        <v>9</v>
      </c>
      <c r="AS14" s="157">
        <v>0</v>
      </c>
      <c r="AT14" s="157">
        <v>0</v>
      </c>
      <c r="AU14" s="157">
        <v>0</v>
      </c>
      <c r="AV14" s="96">
        <v>0</v>
      </c>
      <c r="AW14" s="96">
        <v>6</v>
      </c>
      <c r="AX14" s="96">
        <v>6</v>
      </c>
      <c r="AY14" s="96">
        <v>2</v>
      </c>
      <c r="AZ14" s="96">
        <v>12</v>
      </c>
      <c r="BA14" s="96">
        <f t="shared" si="0"/>
        <v>27</v>
      </c>
      <c r="BB14" s="96">
        <f t="shared" si="1"/>
        <v>238</v>
      </c>
      <c r="BC14" s="96">
        <f t="shared" si="2"/>
        <v>265</v>
      </c>
      <c r="BD14" s="456" t="s">
        <v>290</v>
      </c>
      <c r="BE14" s="1220"/>
    </row>
    <row r="15" spans="1:57" ht="18.75" customHeight="1">
      <c r="A15" s="1189"/>
      <c r="B15" s="442" t="s">
        <v>267</v>
      </c>
      <c r="C15" s="157">
        <v>2</v>
      </c>
      <c r="D15" s="157">
        <v>111</v>
      </c>
      <c r="E15" s="157">
        <v>3</v>
      </c>
      <c r="F15" s="157">
        <v>172</v>
      </c>
      <c r="G15" s="157">
        <v>4</v>
      </c>
      <c r="H15" s="157">
        <v>163</v>
      </c>
      <c r="I15" s="157">
        <v>0</v>
      </c>
      <c r="J15" s="157">
        <v>3</v>
      </c>
      <c r="K15" s="157">
        <v>15</v>
      </c>
      <c r="L15" s="157">
        <v>168</v>
      </c>
      <c r="M15" s="157">
        <v>10</v>
      </c>
      <c r="N15" s="157">
        <v>89</v>
      </c>
      <c r="O15" s="157">
        <v>0</v>
      </c>
      <c r="P15" s="157">
        <v>22</v>
      </c>
      <c r="Q15" s="157">
        <v>3</v>
      </c>
      <c r="R15" s="157">
        <v>7</v>
      </c>
      <c r="S15" s="456" t="s">
        <v>291</v>
      </c>
      <c r="T15" s="1220"/>
      <c r="U15" s="1189"/>
      <c r="V15" s="442" t="s">
        <v>267</v>
      </c>
      <c r="W15" s="157">
        <v>3</v>
      </c>
      <c r="X15" s="157">
        <v>34</v>
      </c>
      <c r="Y15" s="157">
        <v>2</v>
      </c>
      <c r="Z15" s="157">
        <v>29</v>
      </c>
      <c r="AA15" s="157">
        <v>1</v>
      </c>
      <c r="AB15" s="157">
        <v>20</v>
      </c>
      <c r="AC15" s="157">
        <v>0</v>
      </c>
      <c r="AD15" s="157">
        <v>1</v>
      </c>
      <c r="AE15" s="157">
        <v>0</v>
      </c>
      <c r="AF15" s="157">
        <v>8</v>
      </c>
      <c r="AG15" s="157">
        <v>0</v>
      </c>
      <c r="AH15" s="157">
        <v>12</v>
      </c>
      <c r="AI15" s="157">
        <v>9</v>
      </c>
      <c r="AJ15" s="157">
        <v>35</v>
      </c>
      <c r="AK15" s="456" t="s">
        <v>291</v>
      </c>
      <c r="AL15" s="1220"/>
      <c r="AM15" s="1189"/>
      <c r="AN15" s="442" t="s">
        <v>267</v>
      </c>
      <c r="AO15" s="157">
        <v>4</v>
      </c>
      <c r="AP15" s="157">
        <v>37</v>
      </c>
      <c r="AQ15" s="157">
        <v>4</v>
      </c>
      <c r="AR15" s="157">
        <v>32</v>
      </c>
      <c r="AS15" s="157">
        <v>0</v>
      </c>
      <c r="AT15" s="157">
        <v>0</v>
      </c>
      <c r="AU15" s="157">
        <v>0</v>
      </c>
      <c r="AV15" s="96">
        <v>0</v>
      </c>
      <c r="AW15" s="96">
        <v>2</v>
      </c>
      <c r="AX15" s="96">
        <v>22</v>
      </c>
      <c r="AY15" s="96">
        <v>8</v>
      </c>
      <c r="AZ15" s="96">
        <v>102</v>
      </c>
      <c r="BA15" s="96">
        <f t="shared" si="0"/>
        <v>70</v>
      </c>
      <c r="BB15" s="96">
        <f t="shared" si="1"/>
        <v>1067</v>
      </c>
      <c r="BC15" s="96">
        <f t="shared" si="2"/>
        <v>1137</v>
      </c>
      <c r="BD15" s="456" t="s">
        <v>291</v>
      </c>
      <c r="BE15" s="1220"/>
    </row>
    <row r="16" spans="1:57" ht="18.75" customHeight="1">
      <c r="A16" s="1189"/>
      <c r="B16" s="442" t="s">
        <v>268</v>
      </c>
      <c r="C16" s="157">
        <v>10</v>
      </c>
      <c r="D16" s="157">
        <v>153</v>
      </c>
      <c r="E16" s="157">
        <v>8</v>
      </c>
      <c r="F16" s="157">
        <v>246</v>
      </c>
      <c r="G16" s="157">
        <v>4</v>
      </c>
      <c r="H16" s="157">
        <v>184</v>
      </c>
      <c r="I16" s="157">
        <v>0</v>
      </c>
      <c r="J16" s="157">
        <v>6</v>
      </c>
      <c r="K16" s="157">
        <v>7</v>
      </c>
      <c r="L16" s="157">
        <v>197</v>
      </c>
      <c r="M16" s="157">
        <v>0</v>
      </c>
      <c r="N16" s="157">
        <v>124</v>
      </c>
      <c r="O16" s="157">
        <v>0</v>
      </c>
      <c r="P16" s="157">
        <v>18</v>
      </c>
      <c r="Q16" s="157">
        <v>4</v>
      </c>
      <c r="R16" s="157">
        <v>27</v>
      </c>
      <c r="S16" s="456" t="s">
        <v>292</v>
      </c>
      <c r="T16" s="1220"/>
      <c r="U16" s="1189"/>
      <c r="V16" s="442" t="s">
        <v>268</v>
      </c>
      <c r="W16" s="157">
        <v>0</v>
      </c>
      <c r="X16" s="157">
        <v>58</v>
      </c>
      <c r="Y16" s="157">
        <v>3</v>
      </c>
      <c r="Z16" s="157">
        <v>53</v>
      </c>
      <c r="AA16" s="157">
        <v>0</v>
      </c>
      <c r="AB16" s="157">
        <v>36</v>
      </c>
      <c r="AC16" s="157">
        <v>0</v>
      </c>
      <c r="AD16" s="157">
        <v>6</v>
      </c>
      <c r="AE16" s="157">
        <v>0</v>
      </c>
      <c r="AF16" s="157">
        <v>3</v>
      </c>
      <c r="AG16" s="157">
        <v>3</v>
      </c>
      <c r="AH16" s="157">
        <v>24</v>
      </c>
      <c r="AI16" s="157">
        <v>13</v>
      </c>
      <c r="AJ16" s="157">
        <v>62</v>
      </c>
      <c r="AK16" s="456" t="s">
        <v>292</v>
      </c>
      <c r="AL16" s="1220"/>
      <c r="AM16" s="1189"/>
      <c r="AN16" s="442" t="s">
        <v>268</v>
      </c>
      <c r="AO16" s="157">
        <v>5</v>
      </c>
      <c r="AP16" s="157">
        <v>63</v>
      </c>
      <c r="AQ16" s="157">
        <v>4</v>
      </c>
      <c r="AR16" s="157">
        <v>43</v>
      </c>
      <c r="AS16" s="157">
        <v>0</v>
      </c>
      <c r="AT16" s="157">
        <v>0</v>
      </c>
      <c r="AU16" s="157">
        <v>0</v>
      </c>
      <c r="AV16" s="96">
        <v>0</v>
      </c>
      <c r="AW16" s="96">
        <v>8</v>
      </c>
      <c r="AX16" s="96">
        <v>38</v>
      </c>
      <c r="AY16" s="96">
        <v>2</v>
      </c>
      <c r="AZ16" s="96">
        <v>60</v>
      </c>
      <c r="BA16" s="96">
        <f t="shared" si="0"/>
        <v>71</v>
      </c>
      <c r="BB16" s="96">
        <f t="shared" si="1"/>
        <v>1401</v>
      </c>
      <c r="BC16" s="96">
        <f t="shared" si="2"/>
        <v>1472</v>
      </c>
      <c r="BD16" s="456" t="s">
        <v>292</v>
      </c>
      <c r="BE16" s="1220"/>
    </row>
    <row r="17" spans="1:57" ht="18.75" customHeight="1">
      <c r="A17" s="1189"/>
      <c r="B17" s="442" t="s">
        <v>269</v>
      </c>
      <c r="C17" s="157">
        <v>2</v>
      </c>
      <c r="D17" s="157">
        <v>91</v>
      </c>
      <c r="E17" s="157">
        <v>8</v>
      </c>
      <c r="F17" s="157">
        <v>126</v>
      </c>
      <c r="G17" s="157">
        <v>5</v>
      </c>
      <c r="H17" s="157">
        <v>102</v>
      </c>
      <c r="I17" s="157">
        <v>0</v>
      </c>
      <c r="J17" s="157">
        <v>1</v>
      </c>
      <c r="K17" s="157">
        <v>7</v>
      </c>
      <c r="L17" s="157">
        <v>107</v>
      </c>
      <c r="M17" s="157">
        <v>1</v>
      </c>
      <c r="N17" s="157">
        <v>57</v>
      </c>
      <c r="O17" s="157">
        <v>0</v>
      </c>
      <c r="P17" s="157">
        <v>13</v>
      </c>
      <c r="Q17" s="157">
        <v>0</v>
      </c>
      <c r="R17" s="157">
        <v>29</v>
      </c>
      <c r="S17" s="456" t="s">
        <v>293</v>
      </c>
      <c r="T17" s="1220"/>
      <c r="U17" s="1189"/>
      <c r="V17" s="442" t="s">
        <v>269</v>
      </c>
      <c r="W17" s="157">
        <v>1</v>
      </c>
      <c r="X17" s="157">
        <v>16</v>
      </c>
      <c r="Y17" s="157">
        <v>3</v>
      </c>
      <c r="Z17" s="157">
        <v>18</v>
      </c>
      <c r="AA17" s="157">
        <v>0</v>
      </c>
      <c r="AB17" s="157">
        <v>17</v>
      </c>
      <c r="AC17" s="157">
        <v>0</v>
      </c>
      <c r="AD17" s="157">
        <v>3</v>
      </c>
      <c r="AE17" s="157">
        <v>0</v>
      </c>
      <c r="AF17" s="157">
        <v>0</v>
      </c>
      <c r="AG17" s="157">
        <v>2</v>
      </c>
      <c r="AH17" s="157">
        <v>15</v>
      </c>
      <c r="AI17" s="157">
        <v>13</v>
      </c>
      <c r="AJ17" s="157">
        <v>19</v>
      </c>
      <c r="AK17" s="456" t="s">
        <v>293</v>
      </c>
      <c r="AL17" s="1220"/>
      <c r="AM17" s="1189"/>
      <c r="AN17" s="442" t="s">
        <v>269</v>
      </c>
      <c r="AO17" s="157">
        <v>2</v>
      </c>
      <c r="AP17" s="157">
        <v>28</v>
      </c>
      <c r="AQ17" s="157">
        <v>5</v>
      </c>
      <c r="AR17" s="157">
        <v>43</v>
      </c>
      <c r="AS17" s="157">
        <v>0</v>
      </c>
      <c r="AT17" s="157">
        <v>0</v>
      </c>
      <c r="AU17" s="157">
        <v>0</v>
      </c>
      <c r="AV17" s="96">
        <v>0</v>
      </c>
      <c r="AW17" s="96">
        <v>8</v>
      </c>
      <c r="AX17" s="96">
        <v>21</v>
      </c>
      <c r="AY17" s="96">
        <v>10</v>
      </c>
      <c r="AZ17" s="96">
        <v>68</v>
      </c>
      <c r="BA17" s="96">
        <f t="shared" si="0"/>
        <v>67</v>
      </c>
      <c r="BB17" s="96">
        <f t="shared" si="1"/>
        <v>774</v>
      </c>
      <c r="BC17" s="96">
        <f t="shared" si="2"/>
        <v>841</v>
      </c>
      <c r="BD17" s="456" t="s">
        <v>293</v>
      </c>
      <c r="BE17" s="1220"/>
    </row>
    <row r="18" spans="1:57" ht="18.75" customHeight="1">
      <c r="A18" s="1170" t="s">
        <v>63</v>
      </c>
      <c r="B18" s="1170"/>
      <c r="C18" s="780">
        <v>19</v>
      </c>
      <c r="D18" s="780">
        <v>26</v>
      </c>
      <c r="E18" s="780">
        <v>35</v>
      </c>
      <c r="F18" s="780">
        <v>29</v>
      </c>
      <c r="G18" s="780">
        <v>10</v>
      </c>
      <c r="H18" s="780">
        <v>53</v>
      </c>
      <c r="I18" s="86">
        <v>0</v>
      </c>
      <c r="J18" s="780">
        <v>0</v>
      </c>
      <c r="K18" s="780">
        <v>13</v>
      </c>
      <c r="L18" s="86">
        <v>42</v>
      </c>
      <c r="M18" s="780">
        <v>1</v>
      </c>
      <c r="N18" s="780">
        <v>11</v>
      </c>
      <c r="O18" s="780">
        <v>0</v>
      </c>
      <c r="P18" s="176">
        <v>2</v>
      </c>
      <c r="Q18" s="176">
        <v>0</v>
      </c>
      <c r="R18" s="176">
        <v>4</v>
      </c>
      <c r="S18" s="1178" t="s">
        <v>297</v>
      </c>
      <c r="T18" s="1178"/>
      <c r="U18" s="1170" t="s">
        <v>63</v>
      </c>
      <c r="V18" s="1170"/>
      <c r="W18" s="780">
        <v>3</v>
      </c>
      <c r="X18" s="780">
        <v>24</v>
      </c>
      <c r="Y18" s="780">
        <v>3</v>
      </c>
      <c r="Z18" s="780">
        <v>42</v>
      </c>
      <c r="AA18" s="780">
        <v>3</v>
      </c>
      <c r="AB18" s="780">
        <v>33</v>
      </c>
      <c r="AC18" s="86">
        <v>0</v>
      </c>
      <c r="AD18" s="780">
        <v>0</v>
      </c>
      <c r="AE18" s="780">
        <v>0</v>
      </c>
      <c r="AF18" s="86">
        <v>0</v>
      </c>
      <c r="AG18" s="780">
        <v>0</v>
      </c>
      <c r="AH18" s="780">
        <v>4</v>
      </c>
      <c r="AI18" s="630">
        <v>2</v>
      </c>
      <c r="AJ18" s="176">
        <v>8</v>
      </c>
      <c r="AK18" s="1178" t="s">
        <v>297</v>
      </c>
      <c r="AL18" s="1178"/>
      <c r="AM18" s="445" t="s">
        <v>63</v>
      </c>
      <c r="AN18" s="445"/>
      <c r="AO18" s="157">
        <v>3</v>
      </c>
      <c r="AP18" s="157">
        <v>25</v>
      </c>
      <c r="AQ18" s="157">
        <v>1</v>
      </c>
      <c r="AR18" s="157">
        <v>12</v>
      </c>
      <c r="AS18" s="157">
        <v>0</v>
      </c>
      <c r="AT18" s="157">
        <v>0</v>
      </c>
      <c r="AU18" s="157">
        <v>0</v>
      </c>
      <c r="AV18" s="96">
        <v>0</v>
      </c>
      <c r="AW18" s="96">
        <v>0</v>
      </c>
      <c r="AX18" s="96">
        <v>0</v>
      </c>
      <c r="AY18" s="96">
        <v>0</v>
      </c>
      <c r="AZ18" s="96">
        <v>21</v>
      </c>
      <c r="BA18" s="96">
        <f t="shared" si="0"/>
        <v>93</v>
      </c>
      <c r="BB18" s="96">
        <f t="shared" si="1"/>
        <v>336</v>
      </c>
      <c r="BC18" s="96">
        <f t="shared" si="2"/>
        <v>429</v>
      </c>
      <c r="BD18" s="1178" t="s">
        <v>297</v>
      </c>
      <c r="BE18" s="1178"/>
    </row>
    <row r="19" spans="1:57" ht="18.75" customHeight="1">
      <c r="A19" s="1255" t="s">
        <v>64</v>
      </c>
      <c r="B19" s="1255"/>
      <c r="C19" s="157">
        <v>21</v>
      </c>
      <c r="D19" s="157">
        <v>106</v>
      </c>
      <c r="E19" s="157">
        <v>25</v>
      </c>
      <c r="F19" s="157">
        <v>248</v>
      </c>
      <c r="G19" s="157">
        <v>10</v>
      </c>
      <c r="H19" s="157">
        <v>144</v>
      </c>
      <c r="I19" s="157">
        <v>2</v>
      </c>
      <c r="J19" s="157">
        <v>4</v>
      </c>
      <c r="K19" s="157">
        <v>13</v>
      </c>
      <c r="L19" s="157">
        <v>167</v>
      </c>
      <c r="M19" s="157">
        <v>7</v>
      </c>
      <c r="N19" s="157">
        <v>109</v>
      </c>
      <c r="O19" s="157">
        <v>2</v>
      </c>
      <c r="P19" s="157">
        <v>20</v>
      </c>
      <c r="Q19" s="157">
        <v>0</v>
      </c>
      <c r="R19" s="157">
        <v>19</v>
      </c>
      <c r="S19" s="1178" t="s">
        <v>177</v>
      </c>
      <c r="T19" s="1178"/>
      <c r="U19" s="1255" t="s">
        <v>64</v>
      </c>
      <c r="V19" s="1255"/>
      <c r="W19" s="157">
        <v>7</v>
      </c>
      <c r="X19" s="157">
        <v>69</v>
      </c>
      <c r="Y19" s="157">
        <v>4</v>
      </c>
      <c r="Z19" s="157">
        <v>28</v>
      </c>
      <c r="AA19" s="157">
        <v>3</v>
      </c>
      <c r="AB19" s="157">
        <v>15</v>
      </c>
      <c r="AC19" s="157">
        <v>0</v>
      </c>
      <c r="AD19" s="157">
        <v>0</v>
      </c>
      <c r="AE19" s="157">
        <v>0</v>
      </c>
      <c r="AF19" s="157">
        <v>2</v>
      </c>
      <c r="AG19" s="157">
        <v>4</v>
      </c>
      <c r="AH19" s="157">
        <v>22</v>
      </c>
      <c r="AI19" s="157">
        <v>30</v>
      </c>
      <c r="AJ19" s="157">
        <v>42</v>
      </c>
      <c r="AK19" s="1178" t="s">
        <v>177</v>
      </c>
      <c r="AL19" s="1178"/>
      <c r="AM19" s="445" t="s">
        <v>64</v>
      </c>
      <c r="AN19" s="445"/>
      <c r="AO19" s="157">
        <v>10</v>
      </c>
      <c r="AP19" s="157">
        <v>74</v>
      </c>
      <c r="AQ19" s="157">
        <v>1</v>
      </c>
      <c r="AR19" s="157">
        <v>22</v>
      </c>
      <c r="AS19" s="157">
        <v>0</v>
      </c>
      <c r="AT19" s="157">
        <v>0</v>
      </c>
      <c r="AU19" s="157">
        <v>0</v>
      </c>
      <c r="AV19" s="96">
        <v>0</v>
      </c>
      <c r="AW19" s="96">
        <v>15</v>
      </c>
      <c r="AX19" s="96">
        <v>33</v>
      </c>
      <c r="AY19" s="96">
        <v>1</v>
      </c>
      <c r="AZ19" s="96">
        <v>13</v>
      </c>
      <c r="BA19" s="96">
        <f t="shared" si="0"/>
        <v>155</v>
      </c>
      <c r="BB19" s="96">
        <f t="shared" si="1"/>
        <v>1137</v>
      </c>
      <c r="BC19" s="96">
        <f t="shared" si="2"/>
        <v>1292</v>
      </c>
      <c r="BD19" s="1178" t="s">
        <v>177</v>
      </c>
      <c r="BE19" s="1178"/>
    </row>
    <row r="20" spans="1:57" ht="18.75" customHeight="1">
      <c r="A20" s="1255" t="s">
        <v>65</v>
      </c>
      <c r="B20" s="1255"/>
      <c r="C20" s="157">
        <v>13</v>
      </c>
      <c r="D20" s="157">
        <v>141</v>
      </c>
      <c r="E20" s="157">
        <v>42</v>
      </c>
      <c r="F20" s="157">
        <v>287</v>
      </c>
      <c r="G20" s="157">
        <v>22</v>
      </c>
      <c r="H20" s="157">
        <v>165</v>
      </c>
      <c r="I20" s="157">
        <v>0</v>
      </c>
      <c r="J20" s="157">
        <v>0</v>
      </c>
      <c r="K20" s="157">
        <v>34</v>
      </c>
      <c r="L20" s="157">
        <v>201</v>
      </c>
      <c r="M20" s="157">
        <v>18</v>
      </c>
      <c r="N20" s="157">
        <v>118</v>
      </c>
      <c r="O20" s="157">
        <v>4</v>
      </c>
      <c r="P20" s="157">
        <v>21</v>
      </c>
      <c r="Q20" s="157">
        <v>0</v>
      </c>
      <c r="R20" s="157">
        <v>14</v>
      </c>
      <c r="S20" s="1178" t="s">
        <v>178</v>
      </c>
      <c r="T20" s="1178"/>
      <c r="U20" s="1255" t="s">
        <v>65</v>
      </c>
      <c r="V20" s="1255"/>
      <c r="W20" s="157">
        <v>9</v>
      </c>
      <c r="X20" s="157">
        <v>14</v>
      </c>
      <c r="Y20" s="157">
        <v>6</v>
      </c>
      <c r="Z20" s="157">
        <v>34</v>
      </c>
      <c r="AA20" s="157">
        <v>4</v>
      </c>
      <c r="AB20" s="157">
        <v>24</v>
      </c>
      <c r="AC20" s="157">
        <v>0</v>
      </c>
      <c r="AD20" s="157">
        <v>1</v>
      </c>
      <c r="AE20" s="157">
        <v>1</v>
      </c>
      <c r="AF20" s="157">
        <v>3</v>
      </c>
      <c r="AG20" s="157">
        <v>6</v>
      </c>
      <c r="AH20" s="157">
        <v>37</v>
      </c>
      <c r="AI20" s="157">
        <v>35</v>
      </c>
      <c r="AJ20" s="157">
        <v>41</v>
      </c>
      <c r="AK20" s="1178" t="s">
        <v>178</v>
      </c>
      <c r="AL20" s="1178"/>
      <c r="AM20" s="1255" t="s">
        <v>65</v>
      </c>
      <c r="AN20" s="1255"/>
      <c r="AO20" s="157">
        <v>8</v>
      </c>
      <c r="AP20" s="157">
        <v>55</v>
      </c>
      <c r="AQ20" s="157">
        <v>6</v>
      </c>
      <c r="AR20" s="157">
        <v>33</v>
      </c>
      <c r="AS20" s="157">
        <v>0</v>
      </c>
      <c r="AT20" s="157">
        <v>0</v>
      </c>
      <c r="AU20" s="157">
        <v>0</v>
      </c>
      <c r="AV20" s="96">
        <v>0</v>
      </c>
      <c r="AW20" s="96">
        <v>9</v>
      </c>
      <c r="AX20" s="96">
        <v>15</v>
      </c>
      <c r="AY20" s="96">
        <v>7</v>
      </c>
      <c r="AZ20" s="96">
        <v>12</v>
      </c>
      <c r="BA20" s="96">
        <f t="shared" si="0"/>
        <v>224</v>
      </c>
      <c r="BB20" s="96">
        <f t="shared" si="1"/>
        <v>1216</v>
      </c>
      <c r="BC20" s="96">
        <f t="shared" si="2"/>
        <v>1440</v>
      </c>
      <c r="BD20" s="1178" t="s">
        <v>178</v>
      </c>
      <c r="BE20" s="1178"/>
    </row>
    <row r="21" spans="1:57" ht="18.75" customHeight="1">
      <c r="A21" s="1255" t="s">
        <v>66</v>
      </c>
      <c r="B21" s="1255"/>
      <c r="C21" s="157">
        <v>27</v>
      </c>
      <c r="D21" s="157">
        <v>292</v>
      </c>
      <c r="E21" s="157">
        <v>55</v>
      </c>
      <c r="F21" s="157">
        <v>411</v>
      </c>
      <c r="G21" s="157">
        <v>46</v>
      </c>
      <c r="H21" s="157">
        <v>274</v>
      </c>
      <c r="I21" s="157">
        <v>0</v>
      </c>
      <c r="J21" s="157">
        <v>1</v>
      </c>
      <c r="K21" s="157">
        <v>28</v>
      </c>
      <c r="L21" s="157">
        <v>242</v>
      </c>
      <c r="M21" s="157">
        <v>21</v>
      </c>
      <c r="N21" s="157">
        <v>166</v>
      </c>
      <c r="O21" s="157">
        <v>9</v>
      </c>
      <c r="P21" s="157">
        <v>44</v>
      </c>
      <c r="Q21" s="157">
        <v>14</v>
      </c>
      <c r="R21" s="157">
        <v>29</v>
      </c>
      <c r="S21" s="1178" t="s">
        <v>285</v>
      </c>
      <c r="T21" s="1178"/>
      <c r="U21" s="1255" t="s">
        <v>66</v>
      </c>
      <c r="V21" s="1255"/>
      <c r="W21" s="157">
        <v>0</v>
      </c>
      <c r="X21" s="157">
        <v>1</v>
      </c>
      <c r="Y21" s="157">
        <v>16</v>
      </c>
      <c r="Z21" s="157">
        <v>91</v>
      </c>
      <c r="AA21" s="157">
        <v>9</v>
      </c>
      <c r="AB21" s="157">
        <v>88</v>
      </c>
      <c r="AC21" s="157">
        <v>0</v>
      </c>
      <c r="AD21" s="157">
        <v>1</v>
      </c>
      <c r="AE21" s="157">
        <v>0</v>
      </c>
      <c r="AF21" s="157">
        <v>2</v>
      </c>
      <c r="AG21" s="157">
        <v>1</v>
      </c>
      <c r="AH21" s="157">
        <v>24</v>
      </c>
      <c r="AI21" s="157">
        <v>43</v>
      </c>
      <c r="AJ21" s="157">
        <v>43</v>
      </c>
      <c r="AK21" s="1178" t="s">
        <v>285</v>
      </c>
      <c r="AL21" s="1178"/>
      <c r="AM21" s="1255" t="s">
        <v>66</v>
      </c>
      <c r="AN21" s="1255"/>
      <c r="AO21" s="157">
        <v>12</v>
      </c>
      <c r="AP21" s="157">
        <v>60</v>
      </c>
      <c r="AQ21" s="157">
        <v>10</v>
      </c>
      <c r="AR21" s="157">
        <v>114</v>
      </c>
      <c r="AS21" s="157">
        <v>0</v>
      </c>
      <c r="AT21" s="157">
        <v>0</v>
      </c>
      <c r="AU21" s="157">
        <v>0</v>
      </c>
      <c r="AV21" s="96">
        <v>0</v>
      </c>
      <c r="AW21" s="96">
        <v>27</v>
      </c>
      <c r="AX21" s="96">
        <v>8</v>
      </c>
      <c r="AY21" s="96">
        <v>9</v>
      </c>
      <c r="AZ21" s="96">
        <v>38</v>
      </c>
      <c r="BA21" s="96">
        <f t="shared" si="0"/>
        <v>327</v>
      </c>
      <c r="BB21" s="96">
        <f t="shared" si="1"/>
        <v>1929</v>
      </c>
      <c r="BC21" s="96">
        <f t="shared" si="2"/>
        <v>2256</v>
      </c>
      <c r="BD21" s="1178" t="s">
        <v>285</v>
      </c>
      <c r="BE21" s="1178"/>
    </row>
    <row r="22" spans="1:57" ht="18.75" customHeight="1">
      <c r="A22" s="1255" t="s">
        <v>133</v>
      </c>
      <c r="B22" s="1255"/>
      <c r="C22" s="157">
        <v>15</v>
      </c>
      <c r="D22" s="157">
        <v>40</v>
      </c>
      <c r="E22" s="157">
        <v>24</v>
      </c>
      <c r="F22" s="157">
        <v>129</v>
      </c>
      <c r="G22" s="157">
        <v>20</v>
      </c>
      <c r="H22" s="157">
        <v>70</v>
      </c>
      <c r="I22" s="157">
        <v>0</v>
      </c>
      <c r="J22" s="157">
        <v>1</v>
      </c>
      <c r="K22" s="157">
        <v>26</v>
      </c>
      <c r="L22" s="157">
        <v>92</v>
      </c>
      <c r="M22" s="157">
        <v>11</v>
      </c>
      <c r="N22" s="157">
        <v>46</v>
      </c>
      <c r="O22" s="157">
        <v>3</v>
      </c>
      <c r="P22" s="157">
        <v>13</v>
      </c>
      <c r="Q22" s="157">
        <v>0</v>
      </c>
      <c r="R22" s="629">
        <v>0</v>
      </c>
      <c r="S22" s="1178" t="s">
        <v>853</v>
      </c>
      <c r="T22" s="1178"/>
      <c r="U22" s="1255" t="s">
        <v>133</v>
      </c>
      <c r="V22" s="1255"/>
      <c r="W22" s="157">
        <v>7</v>
      </c>
      <c r="X22" s="157">
        <v>34</v>
      </c>
      <c r="Y22" s="157">
        <v>6</v>
      </c>
      <c r="Z22" s="157">
        <v>26</v>
      </c>
      <c r="AA22" s="157">
        <v>1</v>
      </c>
      <c r="AB22" s="157">
        <v>12</v>
      </c>
      <c r="AC22" s="157">
        <v>0</v>
      </c>
      <c r="AD22" s="157">
        <v>1</v>
      </c>
      <c r="AE22" s="157">
        <v>0</v>
      </c>
      <c r="AF22" s="157">
        <v>0</v>
      </c>
      <c r="AG22" s="157">
        <v>3</v>
      </c>
      <c r="AH22" s="157">
        <v>15</v>
      </c>
      <c r="AI22" s="157">
        <v>13</v>
      </c>
      <c r="AJ22" s="157">
        <v>8</v>
      </c>
      <c r="AK22" s="1178" t="s">
        <v>853</v>
      </c>
      <c r="AL22" s="1178"/>
      <c r="AM22" s="1255" t="s">
        <v>133</v>
      </c>
      <c r="AN22" s="1255"/>
      <c r="AO22" s="157">
        <v>5</v>
      </c>
      <c r="AP22" s="157">
        <v>19</v>
      </c>
      <c r="AQ22" s="157">
        <v>4</v>
      </c>
      <c r="AR22" s="157">
        <v>6</v>
      </c>
      <c r="AS22" s="157">
        <v>0</v>
      </c>
      <c r="AT22" s="157">
        <v>0</v>
      </c>
      <c r="AU22" s="157">
        <v>0</v>
      </c>
      <c r="AV22" s="96">
        <v>0</v>
      </c>
      <c r="AW22" s="96">
        <v>36</v>
      </c>
      <c r="AX22" s="96">
        <v>28</v>
      </c>
      <c r="AY22" s="96">
        <v>0</v>
      </c>
      <c r="AZ22" s="96">
        <v>0</v>
      </c>
      <c r="BA22" s="96">
        <f t="shared" si="0"/>
        <v>174</v>
      </c>
      <c r="BB22" s="96">
        <f t="shared" si="1"/>
        <v>540</v>
      </c>
      <c r="BC22" s="96">
        <f t="shared" si="2"/>
        <v>714</v>
      </c>
      <c r="BD22" s="1178" t="s">
        <v>853</v>
      </c>
      <c r="BE22" s="1178"/>
    </row>
    <row r="23" spans="1:57" ht="18.75" customHeight="1">
      <c r="A23" s="1255" t="s">
        <v>68</v>
      </c>
      <c r="B23" s="1255"/>
      <c r="C23" s="157">
        <v>3</v>
      </c>
      <c r="D23" s="157">
        <v>37</v>
      </c>
      <c r="E23" s="157">
        <v>7</v>
      </c>
      <c r="F23" s="157">
        <v>64</v>
      </c>
      <c r="G23" s="157">
        <v>0</v>
      </c>
      <c r="H23" s="157">
        <v>42</v>
      </c>
      <c r="I23" s="157">
        <v>0</v>
      </c>
      <c r="J23" s="157">
        <v>2</v>
      </c>
      <c r="K23" s="157">
        <v>7</v>
      </c>
      <c r="L23" s="157">
        <v>51</v>
      </c>
      <c r="M23" s="157">
        <v>4</v>
      </c>
      <c r="N23" s="157">
        <v>31</v>
      </c>
      <c r="O23" s="157">
        <v>2</v>
      </c>
      <c r="P23" s="157">
        <v>3</v>
      </c>
      <c r="Q23" s="157">
        <v>1</v>
      </c>
      <c r="R23" s="157">
        <v>4</v>
      </c>
      <c r="S23" s="1178" t="s">
        <v>287</v>
      </c>
      <c r="T23" s="1178"/>
      <c r="U23" s="1255" t="s">
        <v>68</v>
      </c>
      <c r="V23" s="1255"/>
      <c r="W23" s="157">
        <v>5</v>
      </c>
      <c r="X23" s="157">
        <v>11</v>
      </c>
      <c r="Y23" s="157">
        <v>2</v>
      </c>
      <c r="Z23" s="157">
        <v>8</v>
      </c>
      <c r="AA23" s="157">
        <v>3</v>
      </c>
      <c r="AB23" s="157">
        <v>15</v>
      </c>
      <c r="AC23" s="157">
        <v>0</v>
      </c>
      <c r="AD23" s="157">
        <v>0</v>
      </c>
      <c r="AE23" s="157">
        <v>0</v>
      </c>
      <c r="AF23" s="157">
        <v>0</v>
      </c>
      <c r="AG23" s="157">
        <v>0</v>
      </c>
      <c r="AH23" s="157">
        <v>5</v>
      </c>
      <c r="AI23" s="157">
        <v>13</v>
      </c>
      <c r="AJ23" s="157">
        <v>8</v>
      </c>
      <c r="AK23" s="1178" t="s">
        <v>287</v>
      </c>
      <c r="AL23" s="1178"/>
      <c r="AM23" s="1255" t="s">
        <v>68</v>
      </c>
      <c r="AN23" s="1255"/>
      <c r="AO23" s="157">
        <v>2</v>
      </c>
      <c r="AP23" s="157">
        <v>11</v>
      </c>
      <c r="AQ23" s="157">
        <v>2</v>
      </c>
      <c r="AR23" s="157">
        <v>3</v>
      </c>
      <c r="AS23" s="157">
        <v>0</v>
      </c>
      <c r="AT23" s="157">
        <v>0</v>
      </c>
      <c r="AU23" s="157">
        <v>0</v>
      </c>
      <c r="AV23" s="96">
        <v>0</v>
      </c>
      <c r="AW23" s="96">
        <v>15</v>
      </c>
      <c r="AX23" s="96">
        <v>24</v>
      </c>
      <c r="AY23" s="96">
        <v>7</v>
      </c>
      <c r="AZ23" s="96">
        <v>33</v>
      </c>
      <c r="BA23" s="96">
        <f t="shared" si="0"/>
        <v>73</v>
      </c>
      <c r="BB23" s="96">
        <f t="shared" si="1"/>
        <v>352</v>
      </c>
      <c r="BC23" s="96">
        <f t="shared" si="2"/>
        <v>425</v>
      </c>
      <c r="BD23" s="1178" t="s">
        <v>287</v>
      </c>
      <c r="BE23" s="1178"/>
    </row>
    <row r="24" spans="1:57" ht="18.75" customHeight="1">
      <c r="A24" s="1255" t="s">
        <v>69</v>
      </c>
      <c r="B24" s="1255"/>
      <c r="C24" s="157">
        <v>10</v>
      </c>
      <c r="D24" s="157">
        <v>0</v>
      </c>
      <c r="E24" s="157">
        <v>15</v>
      </c>
      <c r="F24" s="157">
        <v>34</v>
      </c>
      <c r="G24" s="157">
        <v>8</v>
      </c>
      <c r="H24" s="157">
        <v>61</v>
      </c>
      <c r="I24" s="157">
        <v>0</v>
      </c>
      <c r="J24" s="157">
        <v>48</v>
      </c>
      <c r="K24" s="157">
        <v>9</v>
      </c>
      <c r="L24" s="157">
        <v>67</v>
      </c>
      <c r="M24" s="157">
        <v>1</v>
      </c>
      <c r="N24" s="157">
        <v>27</v>
      </c>
      <c r="O24" s="157">
        <v>0</v>
      </c>
      <c r="P24" s="157">
        <v>1</v>
      </c>
      <c r="Q24" s="157">
        <v>0</v>
      </c>
      <c r="R24" s="157">
        <v>1</v>
      </c>
      <c r="S24" s="1178" t="s">
        <v>182</v>
      </c>
      <c r="T24" s="1178"/>
      <c r="U24" s="1255" t="s">
        <v>69</v>
      </c>
      <c r="V24" s="1255"/>
      <c r="W24" s="157">
        <v>4</v>
      </c>
      <c r="X24" s="157">
        <v>12</v>
      </c>
      <c r="Y24" s="157">
        <v>5</v>
      </c>
      <c r="Z24" s="157">
        <v>19</v>
      </c>
      <c r="AA24" s="157">
        <v>0</v>
      </c>
      <c r="AB24" s="157">
        <v>9</v>
      </c>
      <c r="AC24" s="157">
        <v>0</v>
      </c>
      <c r="AD24" s="157">
        <v>0</v>
      </c>
      <c r="AE24" s="157">
        <v>0</v>
      </c>
      <c r="AF24" s="157">
        <v>0</v>
      </c>
      <c r="AG24" s="157">
        <v>2</v>
      </c>
      <c r="AH24" s="157">
        <v>4</v>
      </c>
      <c r="AI24" s="157">
        <v>16</v>
      </c>
      <c r="AJ24" s="157">
        <v>8</v>
      </c>
      <c r="AK24" s="1178" t="s">
        <v>182</v>
      </c>
      <c r="AL24" s="1178"/>
      <c r="AM24" s="1255" t="s">
        <v>69</v>
      </c>
      <c r="AN24" s="1255"/>
      <c r="AO24" s="157">
        <v>2</v>
      </c>
      <c r="AP24" s="157">
        <v>13</v>
      </c>
      <c r="AQ24" s="157">
        <v>3</v>
      </c>
      <c r="AR24" s="157">
        <v>6</v>
      </c>
      <c r="AS24" s="157">
        <v>0</v>
      </c>
      <c r="AT24" s="157">
        <v>0</v>
      </c>
      <c r="AU24" s="157">
        <v>0</v>
      </c>
      <c r="AV24" s="96">
        <v>0</v>
      </c>
      <c r="AW24" s="96">
        <v>13</v>
      </c>
      <c r="AX24" s="96">
        <v>4</v>
      </c>
      <c r="AY24" s="96">
        <v>6</v>
      </c>
      <c r="AZ24" s="96">
        <v>8</v>
      </c>
      <c r="BA24" s="96">
        <f t="shared" si="0"/>
        <v>94</v>
      </c>
      <c r="BB24" s="96">
        <f t="shared" si="1"/>
        <v>322</v>
      </c>
      <c r="BC24" s="96">
        <f t="shared" si="2"/>
        <v>416</v>
      </c>
      <c r="BD24" s="1178" t="s">
        <v>182</v>
      </c>
      <c r="BE24" s="1178"/>
    </row>
    <row r="25" spans="1:57" ht="18.75" customHeight="1">
      <c r="A25" s="1255" t="s">
        <v>70</v>
      </c>
      <c r="B25" s="1255"/>
      <c r="C25" s="157">
        <v>52</v>
      </c>
      <c r="D25" s="157">
        <v>83</v>
      </c>
      <c r="E25" s="157">
        <v>113</v>
      </c>
      <c r="F25" s="157">
        <v>241</v>
      </c>
      <c r="G25" s="157">
        <v>49</v>
      </c>
      <c r="H25" s="157">
        <v>111</v>
      </c>
      <c r="I25" s="157">
        <v>1</v>
      </c>
      <c r="J25" s="157">
        <v>0</v>
      </c>
      <c r="K25" s="157">
        <v>67</v>
      </c>
      <c r="L25" s="157">
        <v>127</v>
      </c>
      <c r="M25" s="157">
        <v>35</v>
      </c>
      <c r="N25" s="157">
        <v>79</v>
      </c>
      <c r="O25" s="157">
        <v>2</v>
      </c>
      <c r="P25" s="157">
        <v>5</v>
      </c>
      <c r="Q25" s="157">
        <v>5</v>
      </c>
      <c r="R25" s="157">
        <v>4</v>
      </c>
      <c r="S25" s="1178" t="s">
        <v>183</v>
      </c>
      <c r="T25" s="1178"/>
      <c r="U25" s="1255" t="s">
        <v>70</v>
      </c>
      <c r="V25" s="1255"/>
      <c r="W25" s="157">
        <v>26</v>
      </c>
      <c r="X25" s="157">
        <v>29</v>
      </c>
      <c r="Y25" s="157">
        <v>12</v>
      </c>
      <c r="Z25" s="157">
        <v>51</v>
      </c>
      <c r="AA25" s="157">
        <v>5</v>
      </c>
      <c r="AB25" s="157">
        <v>24</v>
      </c>
      <c r="AC25" s="157">
        <v>0</v>
      </c>
      <c r="AD25" s="157">
        <v>2</v>
      </c>
      <c r="AE25" s="157">
        <v>0</v>
      </c>
      <c r="AF25" s="157">
        <v>2</v>
      </c>
      <c r="AG25" s="157">
        <v>12</v>
      </c>
      <c r="AH25" s="157">
        <v>20</v>
      </c>
      <c r="AI25" s="157">
        <v>40</v>
      </c>
      <c r="AJ25" s="157">
        <v>24</v>
      </c>
      <c r="AK25" s="1178" t="s">
        <v>183</v>
      </c>
      <c r="AL25" s="1178"/>
      <c r="AM25" s="1255" t="s">
        <v>70</v>
      </c>
      <c r="AN25" s="1255"/>
      <c r="AO25" s="157">
        <v>15</v>
      </c>
      <c r="AP25" s="157">
        <v>17</v>
      </c>
      <c r="AQ25" s="157">
        <v>1</v>
      </c>
      <c r="AR25" s="157">
        <v>10</v>
      </c>
      <c r="AS25" s="157">
        <v>0</v>
      </c>
      <c r="AT25" s="157">
        <v>0</v>
      </c>
      <c r="AU25" s="157">
        <v>0</v>
      </c>
      <c r="AV25" s="96">
        <v>0</v>
      </c>
      <c r="AW25" s="96">
        <v>9</v>
      </c>
      <c r="AX25" s="96">
        <v>1</v>
      </c>
      <c r="AY25" s="96">
        <v>1</v>
      </c>
      <c r="AZ25" s="96">
        <v>1</v>
      </c>
      <c r="BA25" s="96">
        <f t="shared" si="0"/>
        <v>445</v>
      </c>
      <c r="BB25" s="96">
        <f t="shared" si="1"/>
        <v>831</v>
      </c>
      <c r="BC25" s="96">
        <f t="shared" si="2"/>
        <v>1276</v>
      </c>
      <c r="BD25" s="1178" t="s">
        <v>183</v>
      </c>
      <c r="BE25" s="1178"/>
    </row>
    <row r="26" spans="1:57" ht="18.75" customHeight="1">
      <c r="A26" s="1255" t="s">
        <v>71</v>
      </c>
      <c r="B26" s="1255"/>
      <c r="C26" s="157">
        <v>13</v>
      </c>
      <c r="D26" s="157">
        <v>11</v>
      </c>
      <c r="E26" s="157">
        <v>13</v>
      </c>
      <c r="F26" s="157">
        <v>21</v>
      </c>
      <c r="G26" s="157">
        <v>8</v>
      </c>
      <c r="H26" s="157">
        <v>10</v>
      </c>
      <c r="I26" s="157">
        <v>0</v>
      </c>
      <c r="J26" s="157">
        <v>0</v>
      </c>
      <c r="K26" s="157">
        <v>20</v>
      </c>
      <c r="L26" s="157">
        <v>18</v>
      </c>
      <c r="M26" s="157">
        <v>6</v>
      </c>
      <c r="N26" s="157">
        <v>6</v>
      </c>
      <c r="O26" s="157">
        <v>0</v>
      </c>
      <c r="P26" s="157">
        <v>0</v>
      </c>
      <c r="Q26" s="157">
        <v>0</v>
      </c>
      <c r="R26" s="157">
        <v>0</v>
      </c>
      <c r="S26" s="1178" t="s">
        <v>671</v>
      </c>
      <c r="T26" s="1178"/>
      <c r="U26" s="1255" t="s">
        <v>71</v>
      </c>
      <c r="V26" s="1255"/>
      <c r="W26" s="157">
        <v>4</v>
      </c>
      <c r="X26" s="157">
        <v>2</v>
      </c>
      <c r="Y26" s="157">
        <v>0</v>
      </c>
      <c r="Z26" s="157">
        <v>3</v>
      </c>
      <c r="AA26" s="157">
        <v>3</v>
      </c>
      <c r="AB26" s="157">
        <v>5</v>
      </c>
      <c r="AC26" s="157">
        <v>0</v>
      </c>
      <c r="AD26" s="157">
        <v>0</v>
      </c>
      <c r="AE26" s="157">
        <v>0</v>
      </c>
      <c r="AF26" s="157">
        <v>0</v>
      </c>
      <c r="AG26" s="157">
        <v>0</v>
      </c>
      <c r="AH26" s="157">
        <v>0</v>
      </c>
      <c r="AI26" s="157">
        <v>7</v>
      </c>
      <c r="AJ26" s="157">
        <v>2</v>
      </c>
      <c r="AK26" s="1178" t="s">
        <v>671</v>
      </c>
      <c r="AL26" s="1178"/>
      <c r="AM26" s="1255" t="s">
        <v>71</v>
      </c>
      <c r="AN26" s="1255"/>
      <c r="AO26" s="157">
        <v>2</v>
      </c>
      <c r="AP26" s="157">
        <v>3</v>
      </c>
      <c r="AQ26" s="157">
        <v>0</v>
      </c>
      <c r="AR26" s="157">
        <v>3</v>
      </c>
      <c r="AS26" s="157">
        <v>0</v>
      </c>
      <c r="AT26" s="157">
        <v>0</v>
      </c>
      <c r="AU26" s="157">
        <v>0</v>
      </c>
      <c r="AV26" s="96">
        <v>0</v>
      </c>
      <c r="AW26" s="96">
        <v>8</v>
      </c>
      <c r="AX26" s="96">
        <v>3</v>
      </c>
      <c r="AY26" s="96">
        <v>2</v>
      </c>
      <c r="AZ26" s="96">
        <v>0</v>
      </c>
      <c r="BA26" s="96">
        <f t="shared" si="0"/>
        <v>86</v>
      </c>
      <c r="BB26" s="96">
        <f t="shared" si="1"/>
        <v>87</v>
      </c>
      <c r="BC26" s="96">
        <f t="shared" si="2"/>
        <v>173</v>
      </c>
      <c r="BD26" s="1178" t="s">
        <v>671</v>
      </c>
      <c r="BE26" s="1178"/>
    </row>
    <row r="27" spans="1:57" ht="18.75" customHeight="1" thickBot="1">
      <c r="A27" s="1257" t="s">
        <v>72</v>
      </c>
      <c r="B27" s="1257"/>
      <c r="C27" s="801">
        <v>59</v>
      </c>
      <c r="D27" s="801">
        <v>264</v>
      </c>
      <c r="E27" s="801">
        <v>82</v>
      </c>
      <c r="F27" s="801">
        <v>581</v>
      </c>
      <c r="G27" s="801">
        <v>53</v>
      </c>
      <c r="H27" s="801">
        <v>398</v>
      </c>
      <c r="I27" s="801">
        <v>1</v>
      </c>
      <c r="J27" s="801">
        <v>10</v>
      </c>
      <c r="K27" s="801">
        <v>51</v>
      </c>
      <c r="L27" s="801">
        <v>531</v>
      </c>
      <c r="M27" s="801">
        <v>22</v>
      </c>
      <c r="N27" s="801">
        <v>253</v>
      </c>
      <c r="O27" s="801">
        <v>3</v>
      </c>
      <c r="P27" s="801">
        <v>54</v>
      </c>
      <c r="Q27" s="801">
        <v>1</v>
      </c>
      <c r="R27" s="801">
        <v>39</v>
      </c>
      <c r="S27" s="1267" t="s">
        <v>327</v>
      </c>
      <c r="T27" s="1267"/>
      <c r="U27" s="1257" t="s">
        <v>72</v>
      </c>
      <c r="V27" s="1257"/>
      <c r="W27" s="801">
        <v>5</v>
      </c>
      <c r="X27" s="801">
        <v>103</v>
      </c>
      <c r="Y27" s="801">
        <v>26</v>
      </c>
      <c r="Z27" s="801">
        <v>184</v>
      </c>
      <c r="AA27" s="801">
        <v>13</v>
      </c>
      <c r="AB27" s="801">
        <v>157</v>
      </c>
      <c r="AC27" s="801">
        <v>1</v>
      </c>
      <c r="AD27" s="801">
        <v>12</v>
      </c>
      <c r="AE27" s="801">
        <v>2</v>
      </c>
      <c r="AF27" s="801">
        <v>2</v>
      </c>
      <c r="AG27" s="801">
        <v>4</v>
      </c>
      <c r="AH27" s="801">
        <v>27</v>
      </c>
      <c r="AI27" s="801">
        <v>36</v>
      </c>
      <c r="AJ27" s="801">
        <v>43</v>
      </c>
      <c r="AK27" s="1267" t="s">
        <v>327</v>
      </c>
      <c r="AL27" s="1267"/>
      <c r="AM27" s="1257" t="s">
        <v>72</v>
      </c>
      <c r="AN27" s="1257"/>
      <c r="AO27" s="801">
        <v>12</v>
      </c>
      <c r="AP27" s="801">
        <v>118</v>
      </c>
      <c r="AQ27" s="801">
        <v>9</v>
      </c>
      <c r="AR27" s="801">
        <v>109</v>
      </c>
      <c r="AS27" s="801">
        <v>0</v>
      </c>
      <c r="AT27" s="801">
        <v>0</v>
      </c>
      <c r="AU27" s="801">
        <v>0</v>
      </c>
      <c r="AV27" s="797">
        <v>2</v>
      </c>
      <c r="AW27" s="797">
        <v>102</v>
      </c>
      <c r="AX27" s="797">
        <v>125</v>
      </c>
      <c r="AY27" s="797">
        <v>39</v>
      </c>
      <c r="AZ27" s="797">
        <v>103</v>
      </c>
      <c r="BA27" s="793">
        <f t="shared" si="0"/>
        <v>521</v>
      </c>
      <c r="BB27" s="793">
        <f t="shared" si="1"/>
        <v>3115</v>
      </c>
      <c r="BC27" s="793">
        <f t="shared" si="2"/>
        <v>3636</v>
      </c>
      <c r="BD27" s="1258" t="s">
        <v>282</v>
      </c>
      <c r="BE27" s="1258"/>
    </row>
    <row r="28" spans="1:57" ht="18.75" customHeight="1" thickBot="1">
      <c r="A28" s="1265" t="s">
        <v>32</v>
      </c>
      <c r="B28" s="1265"/>
      <c r="C28" s="794">
        <v>326</v>
      </c>
      <c r="D28" s="794">
        <v>1990</v>
      </c>
      <c r="E28" s="794">
        <v>540</v>
      </c>
      <c r="F28" s="794">
        <v>3680</v>
      </c>
      <c r="G28" s="794">
        <v>338</v>
      </c>
      <c r="H28" s="794">
        <v>2654</v>
      </c>
      <c r="I28" s="794">
        <v>19</v>
      </c>
      <c r="J28" s="794">
        <v>160</v>
      </c>
      <c r="K28" s="794">
        <v>361</v>
      </c>
      <c r="L28" s="794">
        <v>2724</v>
      </c>
      <c r="M28" s="794">
        <v>181</v>
      </c>
      <c r="N28" s="794">
        <v>1549</v>
      </c>
      <c r="O28" s="794">
        <v>33</v>
      </c>
      <c r="P28" s="794">
        <v>297</v>
      </c>
      <c r="Q28" s="794">
        <v>36</v>
      </c>
      <c r="R28" s="794">
        <v>231</v>
      </c>
      <c r="S28" s="1260" t="s">
        <v>169</v>
      </c>
      <c r="T28" s="1260"/>
      <c r="U28" s="1265" t="s">
        <v>32</v>
      </c>
      <c r="V28" s="1265"/>
      <c r="W28" s="631">
        <f>SUM(W8:W27)</f>
        <v>91</v>
      </c>
      <c r="X28" s="631">
        <f t="shared" ref="X28:AJ28" si="3">SUM(X8:X27)</f>
        <v>547</v>
      </c>
      <c r="Y28" s="631">
        <f t="shared" si="3"/>
        <v>125</v>
      </c>
      <c r="Z28" s="631">
        <f t="shared" si="3"/>
        <v>865</v>
      </c>
      <c r="AA28" s="631">
        <f t="shared" si="3"/>
        <v>63</v>
      </c>
      <c r="AB28" s="631">
        <f t="shared" si="3"/>
        <v>642</v>
      </c>
      <c r="AC28" s="631">
        <f t="shared" si="3"/>
        <v>1</v>
      </c>
      <c r="AD28" s="631">
        <f t="shared" si="3"/>
        <v>53</v>
      </c>
      <c r="AE28" s="631">
        <f t="shared" si="3"/>
        <v>9</v>
      </c>
      <c r="AF28" s="631">
        <f t="shared" si="3"/>
        <v>36</v>
      </c>
      <c r="AG28" s="631">
        <f t="shared" si="3"/>
        <v>48</v>
      </c>
      <c r="AH28" s="631">
        <f t="shared" si="3"/>
        <v>345</v>
      </c>
      <c r="AI28" s="631">
        <f t="shared" si="3"/>
        <v>386</v>
      </c>
      <c r="AJ28" s="631">
        <f t="shared" si="3"/>
        <v>546</v>
      </c>
      <c r="AK28" s="1260" t="s">
        <v>169</v>
      </c>
      <c r="AL28" s="1260"/>
      <c r="AM28" s="1265" t="s">
        <v>32</v>
      </c>
      <c r="AN28" s="1265"/>
      <c r="AO28" s="631">
        <f>SUM(AO8:AO27)</f>
        <v>115</v>
      </c>
      <c r="AP28" s="631">
        <f t="shared" ref="AP28:AZ28" si="4">SUM(AP8:AP27)</f>
        <v>760</v>
      </c>
      <c r="AQ28" s="631">
        <f t="shared" si="4"/>
        <v>72</v>
      </c>
      <c r="AR28" s="631">
        <f t="shared" si="4"/>
        <v>741</v>
      </c>
      <c r="AS28" s="631">
        <f t="shared" si="4"/>
        <v>3</v>
      </c>
      <c r="AT28" s="631">
        <f t="shared" si="4"/>
        <v>2</v>
      </c>
      <c r="AU28" s="631">
        <f t="shared" si="4"/>
        <v>0</v>
      </c>
      <c r="AV28" s="631">
        <f t="shared" si="4"/>
        <v>4</v>
      </c>
      <c r="AW28" s="631">
        <f t="shared" si="4"/>
        <v>432</v>
      </c>
      <c r="AX28" s="631">
        <f t="shared" si="4"/>
        <v>1133</v>
      </c>
      <c r="AY28" s="631">
        <f t="shared" si="4"/>
        <v>152</v>
      </c>
      <c r="AZ28" s="631">
        <f t="shared" si="4"/>
        <v>818</v>
      </c>
      <c r="BA28" s="798">
        <f t="shared" si="0"/>
        <v>3331</v>
      </c>
      <c r="BB28" s="798">
        <f t="shared" si="1"/>
        <v>19777</v>
      </c>
      <c r="BC28" s="798">
        <f t="shared" si="2"/>
        <v>23108</v>
      </c>
      <c r="BD28" s="1260" t="s">
        <v>169</v>
      </c>
      <c r="BE28" s="1260"/>
    </row>
    <row r="29" spans="1:57" ht="13.5" thickTop="1">
      <c r="C29" s="303"/>
      <c r="D29" s="303"/>
      <c r="E29" s="303"/>
      <c r="F29" s="303"/>
      <c r="G29" s="303"/>
      <c r="H29" s="303"/>
      <c r="I29" s="303"/>
      <c r="J29" s="303"/>
      <c r="K29" s="303"/>
      <c r="L29" s="303"/>
      <c r="M29" s="303"/>
      <c r="N29" s="303"/>
      <c r="O29" s="303"/>
      <c r="P29" s="303"/>
      <c r="Q29" s="303"/>
      <c r="R29" s="303"/>
      <c r="S29" s="322"/>
      <c r="T29" s="322"/>
      <c r="W29" s="303"/>
      <c r="X29" s="303"/>
      <c r="Y29" s="303"/>
      <c r="Z29" s="303"/>
      <c r="AA29" s="303"/>
      <c r="AB29" s="303"/>
      <c r="AC29" s="303"/>
      <c r="AD29" s="303"/>
      <c r="AE29" s="303"/>
      <c r="AF29" s="303"/>
      <c r="AG29" s="303"/>
      <c r="AH29" s="303"/>
      <c r="AI29" s="303"/>
      <c r="AJ29" s="303"/>
      <c r="AK29" s="322"/>
      <c r="AL29" s="322"/>
      <c r="BD29" s="322"/>
      <c r="BE29" s="322"/>
    </row>
    <row r="30" spans="1:57">
      <c r="C30" s="303"/>
      <c r="D30" s="303"/>
      <c r="E30" s="303"/>
      <c r="F30" s="303"/>
      <c r="G30" s="303"/>
      <c r="H30" s="303"/>
      <c r="I30" s="303"/>
      <c r="J30" s="303"/>
      <c r="K30" s="303"/>
      <c r="L30" s="303"/>
      <c r="M30" s="303"/>
      <c r="N30" s="303"/>
      <c r="O30" s="303"/>
      <c r="P30" s="303"/>
      <c r="Q30" s="303"/>
      <c r="R30" s="303"/>
      <c r="BD30" s="322"/>
      <c r="BE30" s="322"/>
    </row>
    <row r="31" spans="1:57">
      <c r="C31" s="303"/>
      <c r="D31" s="303"/>
      <c r="E31" s="303"/>
      <c r="F31" s="303"/>
      <c r="G31" s="303"/>
      <c r="H31" s="303"/>
      <c r="I31" s="303"/>
      <c r="J31" s="303"/>
      <c r="K31" s="303"/>
      <c r="L31" s="303"/>
      <c r="M31" s="303"/>
      <c r="N31" s="303"/>
      <c r="O31" s="303"/>
      <c r="P31" s="303"/>
      <c r="Q31" s="303"/>
      <c r="R31" s="303"/>
      <c r="BD31" s="322"/>
      <c r="BE31" s="322"/>
    </row>
    <row r="32" spans="1:57">
      <c r="C32" s="303"/>
      <c r="D32" s="303"/>
      <c r="E32" s="303"/>
      <c r="F32" s="303"/>
      <c r="G32" s="303"/>
      <c r="H32" s="303"/>
      <c r="I32" s="303"/>
      <c r="J32" s="303"/>
      <c r="K32" s="303"/>
      <c r="L32" s="303"/>
      <c r="M32" s="303"/>
      <c r="N32" s="303"/>
      <c r="O32" s="303"/>
      <c r="P32" s="303"/>
      <c r="Q32" s="303"/>
      <c r="R32" s="303"/>
      <c r="BD32" s="322"/>
      <c r="BE32" s="322"/>
    </row>
    <row r="33" spans="3:18">
      <c r="C33" s="303"/>
      <c r="D33" s="303"/>
      <c r="E33" s="303"/>
      <c r="F33" s="303"/>
      <c r="G33" s="303"/>
      <c r="H33" s="303"/>
      <c r="I33" s="303"/>
      <c r="J33" s="303"/>
      <c r="K33" s="303"/>
      <c r="L33" s="303"/>
      <c r="M33" s="303"/>
      <c r="N33" s="303"/>
      <c r="O33" s="303"/>
      <c r="P33" s="303"/>
      <c r="Q33" s="303"/>
      <c r="R33" s="303"/>
    </row>
    <row r="34" spans="3:18">
      <c r="C34" s="303"/>
      <c r="D34" s="303"/>
      <c r="E34" s="303"/>
      <c r="F34" s="303"/>
      <c r="G34" s="303"/>
      <c r="H34" s="303"/>
      <c r="I34" s="303"/>
      <c r="J34" s="303"/>
      <c r="K34" s="303"/>
      <c r="L34" s="303"/>
      <c r="M34" s="303"/>
      <c r="N34" s="303"/>
      <c r="O34" s="303"/>
      <c r="P34" s="303"/>
      <c r="Q34" s="303"/>
      <c r="R34" s="303"/>
    </row>
    <row r="35" spans="3:18">
      <c r="C35" s="303"/>
      <c r="D35" s="303"/>
      <c r="E35" s="303"/>
      <c r="F35" s="303"/>
      <c r="G35" s="303"/>
      <c r="H35" s="303"/>
      <c r="I35" s="303"/>
      <c r="J35" s="303"/>
      <c r="K35" s="303"/>
      <c r="L35" s="303"/>
      <c r="M35" s="303"/>
      <c r="N35" s="303"/>
      <c r="O35" s="303"/>
      <c r="P35" s="303"/>
      <c r="Q35" s="303"/>
      <c r="R35" s="303"/>
    </row>
    <row r="36" spans="3:18">
      <c r="C36" s="303"/>
      <c r="D36" s="303"/>
      <c r="E36" s="303"/>
      <c r="F36" s="303"/>
      <c r="G36" s="303"/>
      <c r="H36" s="303"/>
      <c r="I36" s="303"/>
      <c r="J36" s="303"/>
      <c r="K36" s="303"/>
      <c r="L36" s="303"/>
      <c r="M36" s="303"/>
      <c r="N36" s="303"/>
      <c r="O36" s="303"/>
      <c r="P36" s="303"/>
      <c r="Q36" s="303"/>
      <c r="R36" s="303"/>
    </row>
    <row r="37" spans="3:18">
      <c r="C37" s="303"/>
      <c r="D37" s="303"/>
      <c r="E37" s="303"/>
      <c r="F37" s="303"/>
      <c r="G37" s="303"/>
      <c r="H37" s="303"/>
      <c r="I37" s="303"/>
      <c r="J37" s="303"/>
      <c r="K37" s="303"/>
      <c r="L37" s="303"/>
      <c r="M37" s="303"/>
      <c r="N37" s="303"/>
      <c r="O37" s="303"/>
      <c r="P37" s="303"/>
      <c r="Q37" s="303"/>
      <c r="R37" s="303"/>
    </row>
    <row r="38" spans="3:18">
      <c r="C38" s="303"/>
      <c r="D38" s="303"/>
      <c r="E38" s="303"/>
      <c r="F38" s="303"/>
      <c r="G38" s="303"/>
      <c r="H38" s="303"/>
      <c r="I38" s="303"/>
      <c r="J38" s="303"/>
      <c r="K38" s="303"/>
      <c r="L38" s="303"/>
      <c r="M38" s="303"/>
      <c r="N38" s="303"/>
      <c r="O38" s="303"/>
      <c r="P38" s="303"/>
      <c r="Q38" s="303"/>
      <c r="R38" s="303"/>
    </row>
    <row r="39" spans="3:18">
      <c r="C39" s="303"/>
      <c r="D39" s="303"/>
      <c r="E39" s="303"/>
      <c r="F39" s="303"/>
      <c r="G39" s="303"/>
      <c r="H39" s="303"/>
      <c r="I39" s="303"/>
      <c r="J39" s="303"/>
      <c r="K39" s="303"/>
      <c r="L39" s="303"/>
      <c r="M39" s="303"/>
      <c r="N39" s="303"/>
      <c r="O39" s="303"/>
      <c r="P39" s="303"/>
      <c r="Q39" s="303"/>
      <c r="R39" s="303"/>
    </row>
    <row r="40" spans="3:18">
      <c r="C40" s="303"/>
      <c r="D40" s="303"/>
      <c r="E40" s="303"/>
      <c r="F40" s="303"/>
      <c r="G40" s="303"/>
      <c r="H40" s="303"/>
      <c r="I40" s="303"/>
      <c r="J40" s="303"/>
      <c r="K40" s="303"/>
      <c r="L40" s="303"/>
      <c r="M40" s="303"/>
      <c r="N40" s="303"/>
      <c r="O40" s="303"/>
      <c r="P40" s="303"/>
      <c r="Q40" s="303"/>
      <c r="R40" s="303"/>
    </row>
    <row r="41" spans="3:18">
      <c r="C41" s="303"/>
      <c r="D41" s="303"/>
      <c r="E41" s="303"/>
      <c r="F41" s="303"/>
      <c r="G41" s="303"/>
      <c r="H41" s="303"/>
      <c r="I41" s="303"/>
      <c r="J41" s="303"/>
      <c r="K41" s="303"/>
      <c r="L41" s="303"/>
      <c r="M41" s="303"/>
      <c r="N41" s="303"/>
      <c r="O41" s="303"/>
      <c r="P41" s="303"/>
      <c r="Q41" s="303"/>
      <c r="R41" s="303"/>
    </row>
    <row r="42" spans="3:18">
      <c r="C42" s="303"/>
      <c r="D42" s="303"/>
      <c r="E42" s="303"/>
      <c r="F42" s="303"/>
      <c r="G42" s="303"/>
      <c r="H42" s="303"/>
      <c r="I42" s="303"/>
      <c r="J42" s="303"/>
      <c r="K42" s="303"/>
      <c r="L42" s="303"/>
      <c r="M42" s="303"/>
      <c r="N42" s="303"/>
      <c r="O42" s="303"/>
      <c r="P42" s="303"/>
      <c r="Q42" s="303"/>
      <c r="R42" s="303"/>
    </row>
    <row r="43" spans="3:18">
      <c r="C43" s="303"/>
      <c r="D43" s="303"/>
      <c r="E43" s="303"/>
      <c r="F43" s="303"/>
      <c r="G43" s="303"/>
      <c r="H43" s="303"/>
      <c r="I43" s="303"/>
      <c r="J43" s="303"/>
      <c r="K43" s="303"/>
      <c r="L43" s="303"/>
      <c r="M43" s="303"/>
      <c r="N43" s="303"/>
      <c r="O43" s="303"/>
      <c r="P43" s="303"/>
      <c r="Q43" s="303"/>
      <c r="R43" s="303"/>
    </row>
    <row r="51" spans="3:15">
      <c r="C51" s="140"/>
      <c r="D51" s="140"/>
      <c r="E51" s="140"/>
      <c r="F51" s="140"/>
      <c r="G51" s="140"/>
      <c r="H51" s="140"/>
      <c r="I51" s="140"/>
      <c r="J51" s="140"/>
      <c r="K51" s="140"/>
      <c r="L51" s="140"/>
      <c r="M51" s="140"/>
      <c r="N51" s="140"/>
      <c r="O51" s="140"/>
    </row>
    <row r="52" spans="3:15">
      <c r="C52" s="140"/>
      <c r="D52" s="140"/>
      <c r="E52" s="140"/>
      <c r="F52" s="140"/>
      <c r="G52" s="140"/>
      <c r="H52" s="140"/>
      <c r="I52" s="140"/>
      <c r="J52" s="140"/>
      <c r="K52" s="140"/>
      <c r="L52" s="140"/>
      <c r="M52" s="140"/>
      <c r="N52" s="140"/>
      <c r="O52" s="140"/>
    </row>
    <row r="53" spans="3:15">
      <c r="C53" s="140"/>
      <c r="D53" s="140"/>
      <c r="E53" s="140"/>
      <c r="F53" s="140"/>
      <c r="G53" s="140"/>
      <c r="H53" s="140"/>
      <c r="I53" s="140"/>
      <c r="J53" s="140"/>
      <c r="K53" s="140"/>
      <c r="L53" s="140"/>
      <c r="M53" s="140"/>
      <c r="N53" s="140"/>
      <c r="O53" s="140"/>
    </row>
    <row r="54" spans="3:15">
      <c r="C54" s="140"/>
      <c r="D54" s="140"/>
      <c r="E54" s="140"/>
      <c r="F54" s="140"/>
      <c r="G54" s="140"/>
      <c r="H54" s="140"/>
      <c r="I54" s="140"/>
      <c r="J54" s="140"/>
      <c r="K54" s="140"/>
      <c r="L54" s="140"/>
      <c r="M54" s="140"/>
      <c r="N54" s="140"/>
      <c r="O54" s="140"/>
    </row>
  </sheetData>
  <protectedRanges>
    <protectedRange sqref="F18:N18" name="نطاق1"/>
    <protectedRange sqref="Z18:AH18" name="نطاق1_1"/>
  </protectedRanges>
  <mergeCells count="152">
    <mergeCell ref="A1:T1"/>
    <mergeCell ref="A2:T2"/>
    <mergeCell ref="A3:C3"/>
    <mergeCell ref="S3:T3"/>
    <mergeCell ref="U3:W3"/>
    <mergeCell ref="AG4:AH4"/>
    <mergeCell ref="AI4:AJ4"/>
    <mergeCell ref="M4:N4"/>
    <mergeCell ref="O4:P4"/>
    <mergeCell ref="Q4:R4"/>
    <mergeCell ref="S4:T7"/>
    <mergeCell ref="U4:V7"/>
    <mergeCell ref="W4:X4"/>
    <mergeCell ref="O5:P5"/>
    <mergeCell ref="Q5:R5"/>
    <mergeCell ref="W5:X5"/>
    <mergeCell ref="AE5:AF5"/>
    <mergeCell ref="AG5:AH5"/>
    <mergeCell ref="AI5:AJ5"/>
    <mergeCell ref="A4:B7"/>
    <mergeCell ref="C4:D4"/>
    <mergeCell ref="E4:F4"/>
    <mergeCell ref="G4:H4"/>
    <mergeCell ref="I4:J4"/>
    <mergeCell ref="BD4:BE7"/>
    <mergeCell ref="C5:D5"/>
    <mergeCell ref="E5:F5"/>
    <mergeCell ref="G5:H5"/>
    <mergeCell ref="I5:J5"/>
    <mergeCell ref="K5:L5"/>
    <mergeCell ref="M5:N5"/>
    <mergeCell ref="AK4:AL7"/>
    <mergeCell ref="AM4:AN7"/>
    <mergeCell ref="AO4:AP4"/>
    <mergeCell ref="AQ4:AR4"/>
    <mergeCell ref="AS4:AT4"/>
    <mergeCell ref="AU4:AV4"/>
    <mergeCell ref="AO5:AP5"/>
    <mergeCell ref="AQ5:AR5"/>
    <mergeCell ref="AS5:AT5"/>
    <mergeCell ref="AU5:AV5"/>
    <mergeCell ref="Y4:Z4"/>
    <mergeCell ref="AA4:AB4"/>
    <mergeCell ref="AC4:AD4"/>
    <mergeCell ref="AE4:AF4"/>
    <mergeCell ref="AW5:AX5"/>
    <mergeCell ref="AY5:AZ5"/>
    <mergeCell ref="BA5:BC5"/>
    <mergeCell ref="K4:L4"/>
    <mergeCell ref="AW4:AX4"/>
    <mergeCell ref="AY4:AZ4"/>
    <mergeCell ref="BA4:BC4"/>
    <mergeCell ref="A10:B10"/>
    <mergeCell ref="S10:T10"/>
    <mergeCell ref="U10:V10"/>
    <mergeCell ref="AK10:AL10"/>
    <mergeCell ref="AM10:AN10"/>
    <mergeCell ref="Y5:Z5"/>
    <mergeCell ref="AA5:AB5"/>
    <mergeCell ref="AC5:AD5"/>
    <mergeCell ref="BD10:BE10"/>
    <mergeCell ref="BD8:BE8"/>
    <mergeCell ref="A9:B9"/>
    <mergeCell ref="S9:T9"/>
    <mergeCell ref="U9:V9"/>
    <mergeCell ref="AK9:AL9"/>
    <mergeCell ref="AM9:AN9"/>
    <mergeCell ref="BD9:BE9"/>
    <mergeCell ref="A8:B8"/>
    <mergeCell ref="S8:T8"/>
    <mergeCell ref="U8:V8"/>
    <mergeCell ref="AK8:AL8"/>
    <mergeCell ref="AM8:AN8"/>
    <mergeCell ref="A12:A17"/>
    <mergeCell ref="T12:T17"/>
    <mergeCell ref="U12:U17"/>
    <mergeCell ref="AL12:AL17"/>
    <mergeCell ref="AM12:AM17"/>
    <mergeCell ref="BE12:BE17"/>
    <mergeCell ref="A11:B11"/>
    <mergeCell ref="S11:T11"/>
    <mergeCell ref="U11:V11"/>
    <mergeCell ref="AK11:AL11"/>
    <mergeCell ref="AM11:AN11"/>
    <mergeCell ref="BD11:BE11"/>
    <mergeCell ref="A18:B18"/>
    <mergeCell ref="S18:T18"/>
    <mergeCell ref="U18:V18"/>
    <mergeCell ref="AK18:AL18"/>
    <mergeCell ref="BD18:BE18"/>
    <mergeCell ref="A19:B19"/>
    <mergeCell ref="S19:T19"/>
    <mergeCell ref="U19:V19"/>
    <mergeCell ref="AK19:AL19"/>
    <mergeCell ref="BD19:BE19"/>
    <mergeCell ref="A21:B21"/>
    <mergeCell ref="S21:T21"/>
    <mergeCell ref="U21:V21"/>
    <mergeCell ref="AK21:AL21"/>
    <mergeCell ref="AM21:AN21"/>
    <mergeCell ref="BD21:BE21"/>
    <mergeCell ref="A20:B20"/>
    <mergeCell ref="S20:T20"/>
    <mergeCell ref="U20:V20"/>
    <mergeCell ref="AK20:AL20"/>
    <mergeCell ref="AM20:AN20"/>
    <mergeCell ref="BD20:BE20"/>
    <mergeCell ref="A23:B23"/>
    <mergeCell ref="S23:T23"/>
    <mergeCell ref="U23:V23"/>
    <mergeCell ref="AK23:AL23"/>
    <mergeCell ref="AM23:AN23"/>
    <mergeCell ref="BD23:BE23"/>
    <mergeCell ref="A22:B22"/>
    <mergeCell ref="S22:T22"/>
    <mergeCell ref="U22:V22"/>
    <mergeCell ref="AK22:AL22"/>
    <mergeCell ref="AM22:AN22"/>
    <mergeCell ref="BD22:BE22"/>
    <mergeCell ref="AK25:AL25"/>
    <mergeCell ref="AM25:AN25"/>
    <mergeCell ref="BD25:BE25"/>
    <mergeCell ref="A24:B24"/>
    <mergeCell ref="S24:T24"/>
    <mergeCell ref="U24:V24"/>
    <mergeCell ref="AK24:AL24"/>
    <mergeCell ref="AM24:AN24"/>
    <mergeCell ref="BD24:BE24"/>
    <mergeCell ref="BC3:BE3"/>
    <mergeCell ref="AK3:AL3"/>
    <mergeCell ref="AM3:AO3"/>
    <mergeCell ref="A28:B28"/>
    <mergeCell ref="S28:T28"/>
    <mergeCell ref="U28:V28"/>
    <mergeCell ref="AK28:AL28"/>
    <mergeCell ref="AM28:AN28"/>
    <mergeCell ref="BD28:BE28"/>
    <mergeCell ref="A27:B27"/>
    <mergeCell ref="S27:T27"/>
    <mergeCell ref="U27:V27"/>
    <mergeCell ref="AK27:AL27"/>
    <mergeCell ref="AM27:AN27"/>
    <mergeCell ref="BD27:BE27"/>
    <mergeCell ref="A26:B26"/>
    <mergeCell ref="S26:T26"/>
    <mergeCell ref="U26:V26"/>
    <mergeCell ref="AK26:AL26"/>
    <mergeCell ref="AM26:AN26"/>
    <mergeCell ref="BD26:BE26"/>
    <mergeCell ref="A25:B25"/>
    <mergeCell ref="S25:T25"/>
    <mergeCell ref="U25:V25"/>
  </mergeCells>
  <printOptions horizontalCentered="1"/>
  <pageMargins left="1" right="1" top="1" bottom="1" header="1" footer="1"/>
  <pageSetup paperSize="9" scale="80" firstPageNumber="54" orientation="landscape" useFirstPageNumber="1"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tabColor theme="3" tint="0.39997558519241921"/>
  </sheetPr>
  <dimension ref="A1:AE48"/>
  <sheetViews>
    <sheetView rightToLeft="1" view="pageBreakPreview" topLeftCell="I1" zoomScale="80" zoomScaleNormal="75" zoomScaleSheetLayoutView="80" workbookViewId="0">
      <selection activeCell="O4" sqref="O4:R9"/>
    </sheetView>
  </sheetViews>
  <sheetFormatPr defaultRowHeight="12.75"/>
  <cols>
    <col min="1" max="1" width="4.5703125" style="133" customWidth="1"/>
    <col min="2" max="2" width="11.5703125" style="133" customWidth="1"/>
    <col min="3" max="11" width="12.140625" style="133" customWidth="1"/>
    <col min="12" max="12" width="9.5703125" style="133" customWidth="1"/>
    <col min="13" max="13" width="15.28515625" style="133" customWidth="1"/>
    <col min="14" max="14" width="4.7109375" style="133" customWidth="1"/>
    <col min="15" max="15" width="3.85546875" style="133" customWidth="1"/>
    <col min="16" max="16" width="13.42578125" style="133" customWidth="1"/>
    <col min="17" max="17" width="8.28515625" style="133" customWidth="1"/>
    <col min="18" max="18" width="10.85546875" style="133" customWidth="1"/>
    <col min="19" max="24" width="8.28515625" style="133" customWidth="1"/>
    <col min="25" max="25" width="8.140625" style="133" customWidth="1"/>
    <col min="26" max="26" width="9" style="133" customWidth="1"/>
    <col min="27" max="27" width="8.28515625" style="133" customWidth="1"/>
    <col min="28" max="28" width="9.7109375" style="133" customWidth="1"/>
    <col min="29" max="29" width="8.28515625" style="133" customWidth="1"/>
    <col min="30" max="30" width="14" style="133" customWidth="1"/>
    <col min="31" max="31" width="5.28515625" style="133" customWidth="1"/>
    <col min="32" max="16384" width="9.140625" style="133"/>
  </cols>
  <sheetData>
    <row r="1" spans="1:31" ht="27" customHeight="1">
      <c r="A1" s="1252" t="s">
        <v>1292</v>
      </c>
      <c r="B1" s="1252"/>
      <c r="C1" s="1252"/>
      <c r="D1" s="1252"/>
      <c r="E1" s="1252"/>
      <c r="F1" s="1252"/>
      <c r="G1" s="1252"/>
      <c r="H1" s="1252"/>
      <c r="I1" s="1252"/>
      <c r="J1" s="1252"/>
      <c r="K1" s="1252"/>
      <c r="L1" s="1252"/>
      <c r="M1" s="1252"/>
      <c r="N1" s="1252"/>
      <c r="O1" s="498"/>
      <c r="P1" s="498"/>
      <c r="Q1" s="498"/>
      <c r="R1" s="498"/>
      <c r="S1" s="498"/>
      <c r="T1" s="498"/>
      <c r="U1" s="498"/>
      <c r="V1" s="498"/>
      <c r="W1" s="498"/>
      <c r="X1" s="498"/>
      <c r="Y1" s="498"/>
      <c r="Z1" s="498"/>
      <c r="AA1" s="498"/>
      <c r="AB1" s="498"/>
      <c r="AC1" s="498"/>
      <c r="AD1" s="498"/>
      <c r="AE1" s="498"/>
    </row>
    <row r="2" spans="1:31" ht="24.75" customHeight="1">
      <c r="A2" s="1253" t="s">
        <v>813</v>
      </c>
      <c r="B2" s="1253"/>
      <c r="C2" s="1253"/>
      <c r="D2" s="1253"/>
      <c r="E2" s="1253"/>
      <c r="F2" s="1253"/>
      <c r="G2" s="1253"/>
      <c r="H2" s="1253"/>
      <c r="I2" s="1253"/>
      <c r="J2" s="1253"/>
      <c r="K2" s="1253"/>
      <c r="L2" s="1253"/>
      <c r="M2" s="1253"/>
      <c r="N2" s="1253"/>
      <c r="O2" s="525"/>
      <c r="P2" s="525"/>
      <c r="Q2" s="525"/>
      <c r="R2" s="525"/>
      <c r="S2" s="525"/>
      <c r="T2" s="525"/>
      <c r="U2" s="525"/>
      <c r="V2" s="525"/>
      <c r="W2" s="525"/>
      <c r="X2" s="525"/>
      <c r="Y2" s="525"/>
      <c r="Z2" s="525"/>
      <c r="AA2" s="525"/>
      <c r="AB2" s="525"/>
      <c r="AC2" s="525"/>
      <c r="AD2" s="525"/>
      <c r="AE2" s="525"/>
    </row>
    <row r="3" spans="1:31" s="174" customFormat="1" ht="21.75" customHeight="1" thickBot="1">
      <c r="A3" s="1268" t="s">
        <v>958</v>
      </c>
      <c r="B3" s="1268"/>
      <c r="C3" s="1268"/>
      <c r="D3" s="170"/>
      <c r="E3" s="170"/>
      <c r="F3" s="170"/>
      <c r="G3" s="170"/>
      <c r="H3" s="170"/>
      <c r="I3" s="170"/>
      <c r="J3" s="170"/>
      <c r="K3" s="170"/>
      <c r="L3" s="170"/>
      <c r="M3" s="1269" t="s">
        <v>959</v>
      </c>
      <c r="N3" s="1269"/>
      <c r="O3" s="1268" t="s">
        <v>1104</v>
      </c>
      <c r="P3" s="1268"/>
      <c r="Q3" s="1268"/>
      <c r="R3" s="170"/>
      <c r="S3" s="170"/>
      <c r="T3" s="179"/>
      <c r="U3" s="179"/>
      <c r="V3" s="253"/>
      <c r="W3" s="253"/>
      <c r="X3" s="253"/>
      <c r="Y3" s="253"/>
      <c r="Z3" s="253"/>
      <c r="AA3" s="253"/>
      <c r="AB3" s="253"/>
      <c r="AC3" s="1154" t="s">
        <v>1105</v>
      </c>
      <c r="AD3" s="1154"/>
      <c r="AE3" s="1154"/>
    </row>
    <row r="4" spans="1:31" ht="21" customHeight="1" thickTop="1">
      <c r="A4" s="1254" t="s">
        <v>40</v>
      </c>
      <c r="B4" s="1254"/>
      <c r="C4" s="1254" t="s">
        <v>407</v>
      </c>
      <c r="D4" s="1254"/>
      <c r="E4" s="1254" t="s">
        <v>408</v>
      </c>
      <c r="F4" s="1254"/>
      <c r="G4" s="1254" t="s">
        <v>406</v>
      </c>
      <c r="H4" s="1254"/>
      <c r="I4" s="1270" t="s">
        <v>409</v>
      </c>
      <c r="J4" s="1270"/>
      <c r="K4" s="1254" t="s">
        <v>410</v>
      </c>
      <c r="L4" s="1254"/>
      <c r="M4" s="1494" t="s">
        <v>168</v>
      </c>
      <c r="N4" s="1494"/>
      <c r="O4" s="1254" t="s">
        <v>40</v>
      </c>
      <c r="P4" s="1254"/>
      <c r="Q4" s="1254" t="s">
        <v>410</v>
      </c>
      <c r="R4" s="1254"/>
      <c r="S4" s="1254" t="s">
        <v>411</v>
      </c>
      <c r="T4" s="1254"/>
      <c r="U4" s="1254"/>
      <c r="V4" s="1254"/>
      <c r="W4" s="1254"/>
      <c r="X4" s="1254"/>
      <c r="Y4" s="1254" t="s">
        <v>386</v>
      </c>
      <c r="Z4" s="1254"/>
      <c r="AA4" s="1254" t="s">
        <v>1335</v>
      </c>
      <c r="AB4" s="1254"/>
      <c r="AC4" s="267"/>
      <c r="AD4" s="1494" t="s">
        <v>168</v>
      </c>
      <c r="AE4" s="1494"/>
    </row>
    <row r="5" spans="1:31" ht="22.5" customHeight="1">
      <c r="A5" s="1263"/>
      <c r="B5" s="1263"/>
      <c r="C5" s="1273" t="s">
        <v>413</v>
      </c>
      <c r="D5" s="1273"/>
      <c r="E5" s="1273" t="s">
        <v>414</v>
      </c>
      <c r="F5" s="1273"/>
      <c r="G5" s="1273" t="s">
        <v>412</v>
      </c>
      <c r="H5" s="1273"/>
      <c r="I5" s="1273" t="s">
        <v>415</v>
      </c>
      <c r="J5" s="1273"/>
      <c r="K5" s="1256" t="s">
        <v>416</v>
      </c>
      <c r="L5" s="1256"/>
      <c r="M5" s="1218"/>
      <c r="N5" s="1218"/>
      <c r="O5" s="1263"/>
      <c r="P5" s="1263"/>
      <c r="Q5" s="1256" t="s">
        <v>416</v>
      </c>
      <c r="R5" s="1256"/>
      <c r="S5" s="1256" t="s">
        <v>417</v>
      </c>
      <c r="T5" s="1256"/>
      <c r="U5" s="1256"/>
      <c r="V5" s="1256"/>
      <c r="W5" s="1256"/>
      <c r="X5" s="1256"/>
      <c r="Y5" s="1256" t="s">
        <v>418</v>
      </c>
      <c r="Z5" s="1256"/>
      <c r="AA5" s="1256" t="s">
        <v>169</v>
      </c>
      <c r="AB5" s="1256"/>
      <c r="AC5" s="1256"/>
      <c r="AD5" s="1218"/>
      <c r="AE5" s="1218"/>
    </row>
    <row r="6" spans="1:31" ht="18.75" customHeight="1">
      <c r="A6" s="1263"/>
      <c r="B6" s="1263"/>
      <c r="C6" s="1263" t="s">
        <v>102</v>
      </c>
      <c r="D6" s="1263" t="s">
        <v>103</v>
      </c>
      <c r="E6" s="1263" t="s">
        <v>102</v>
      </c>
      <c r="F6" s="1263" t="s">
        <v>103</v>
      </c>
      <c r="G6" s="1263" t="s">
        <v>102</v>
      </c>
      <c r="H6" s="1263" t="s">
        <v>103</v>
      </c>
      <c r="I6" s="1263" t="s">
        <v>102</v>
      </c>
      <c r="J6" s="1263" t="s">
        <v>103</v>
      </c>
      <c r="K6" s="1263" t="s">
        <v>419</v>
      </c>
      <c r="L6" s="1263"/>
      <c r="M6" s="1218"/>
      <c r="N6" s="1218"/>
      <c r="O6" s="1263"/>
      <c r="P6" s="1263"/>
      <c r="Q6" s="1263" t="s">
        <v>420</v>
      </c>
      <c r="R6" s="1263"/>
      <c r="S6" s="1263" t="s">
        <v>421</v>
      </c>
      <c r="T6" s="1263"/>
      <c r="U6" s="1263" t="s">
        <v>422</v>
      </c>
      <c r="V6" s="1263"/>
      <c r="W6" s="1263" t="s">
        <v>423</v>
      </c>
      <c r="X6" s="1263"/>
      <c r="Y6" s="1263" t="s">
        <v>102</v>
      </c>
      <c r="Z6" s="1263" t="s">
        <v>103</v>
      </c>
      <c r="AA6" s="1263" t="s">
        <v>102</v>
      </c>
      <c r="AB6" s="1263" t="s">
        <v>103</v>
      </c>
      <c r="AC6" s="1263" t="s">
        <v>35</v>
      </c>
      <c r="AD6" s="1218"/>
      <c r="AE6" s="1218"/>
    </row>
    <row r="7" spans="1:31" ht="19.5" customHeight="1">
      <c r="A7" s="1263"/>
      <c r="B7" s="1263"/>
      <c r="C7" s="1263"/>
      <c r="D7" s="1263"/>
      <c r="E7" s="1263"/>
      <c r="F7" s="1263"/>
      <c r="G7" s="1263"/>
      <c r="H7" s="1263"/>
      <c r="I7" s="1263"/>
      <c r="J7" s="1263"/>
      <c r="K7" s="1256" t="s">
        <v>424</v>
      </c>
      <c r="L7" s="1256"/>
      <c r="M7" s="1218"/>
      <c r="N7" s="1218"/>
      <c r="O7" s="1263"/>
      <c r="P7" s="1263"/>
      <c r="Q7" s="1273" t="s">
        <v>425</v>
      </c>
      <c r="R7" s="1273"/>
      <c r="S7" s="1256" t="s">
        <v>426</v>
      </c>
      <c r="T7" s="1256"/>
      <c r="U7" s="1256" t="s">
        <v>427</v>
      </c>
      <c r="V7" s="1256"/>
      <c r="W7" s="1256" t="s">
        <v>428</v>
      </c>
      <c r="X7" s="1256"/>
      <c r="Y7" s="1263"/>
      <c r="Z7" s="1263"/>
      <c r="AA7" s="1263"/>
      <c r="AB7" s="1263"/>
      <c r="AC7" s="1263"/>
      <c r="AD7" s="1218"/>
      <c r="AE7" s="1218"/>
    </row>
    <row r="8" spans="1:31" ht="18" customHeight="1">
      <c r="A8" s="1263"/>
      <c r="B8" s="1263"/>
      <c r="C8" s="1263"/>
      <c r="D8" s="1263"/>
      <c r="E8" s="1263"/>
      <c r="F8" s="1263"/>
      <c r="G8" s="1263"/>
      <c r="H8" s="1263"/>
      <c r="I8" s="1263"/>
      <c r="J8" s="1263"/>
      <c r="K8" s="897" t="s">
        <v>340</v>
      </c>
      <c r="L8" s="897" t="s">
        <v>103</v>
      </c>
      <c r="M8" s="1218"/>
      <c r="N8" s="1218"/>
      <c r="O8" s="1263"/>
      <c r="P8" s="1263"/>
      <c r="Q8" s="793" t="s">
        <v>102</v>
      </c>
      <c r="R8" s="793" t="s">
        <v>103</v>
      </c>
      <c r="S8" s="793" t="s">
        <v>102</v>
      </c>
      <c r="T8" s="793" t="s">
        <v>103</v>
      </c>
      <c r="U8" s="793" t="s">
        <v>102</v>
      </c>
      <c r="V8" s="793" t="s">
        <v>103</v>
      </c>
      <c r="W8" s="793" t="s">
        <v>102</v>
      </c>
      <c r="X8" s="793" t="s">
        <v>103</v>
      </c>
      <c r="Y8" s="1263"/>
      <c r="Z8" s="1263"/>
      <c r="AA8" s="1263"/>
      <c r="AB8" s="1263"/>
      <c r="AC8" s="1263"/>
      <c r="AD8" s="1218"/>
      <c r="AE8" s="1218"/>
    </row>
    <row r="9" spans="1:31" ht="16.5" customHeight="1" thickBot="1">
      <c r="A9" s="1263"/>
      <c r="B9" s="1263"/>
      <c r="C9" s="808" t="s">
        <v>318</v>
      </c>
      <c r="D9" s="808" t="s">
        <v>319</v>
      </c>
      <c r="E9" s="808" t="s">
        <v>318</v>
      </c>
      <c r="F9" s="808" t="s">
        <v>319</v>
      </c>
      <c r="G9" s="808" t="s">
        <v>318</v>
      </c>
      <c r="H9" s="808" t="s">
        <v>319</v>
      </c>
      <c r="I9" s="808" t="s">
        <v>318</v>
      </c>
      <c r="J9" s="808" t="s">
        <v>319</v>
      </c>
      <c r="K9" s="843" t="s">
        <v>318</v>
      </c>
      <c r="L9" s="843" t="s">
        <v>319</v>
      </c>
      <c r="M9" s="1218"/>
      <c r="N9" s="1218"/>
      <c r="O9" s="1366"/>
      <c r="P9" s="1366"/>
      <c r="Q9" s="843" t="s">
        <v>318</v>
      </c>
      <c r="R9" s="843" t="s">
        <v>319</v>
      </c>
      <c r="S9" s="844" t="s">
        <v>318</v>
      </c>
      <c r="T9" s="843" t="s">
        <v>319</v>
      </c>
      <c r="U9" s="843" t="s">
        <v>318</v>
      </c>
      <c r="V9" s="843" t="s">
        <v>319</v>
      </c>
      <c r="W9" s="843" t="s">
        <v>318</v>
      </c>
      <c r="X9" s="843" t="s">
        <v>319</v>
      </c>
      <c r="Y9" s="843" t="s">
        <v>318</v>
      </c>
      <c r="Z9" s="843" t="s">
        <v>319</v>
      </c>
      <c r="AA9" s="843" t="s">
        <v>318</v>
      </c>
      <c r="AB9" s="843" t="s">
        <v>319</v>
      </c>
      <c r="AC9" s="843" t="s">
        <v>169</v>
      </c>
      <c r="AD9" s="1258"/>
      <c r="AE9" s="1258"/>
    </row>
    <row r="10" spans="1:31" ht="17.25" customHeight="1">
      <c r="A10" s="1266" t="s">
        <v>52</v>
      </c>
      <c r="B10" s="1266"/>
      <c r="C10" s="326">
        <v>3</v>
      </c>
      <c r="D10" s="326">
        <v>15</v>
      </c>
      <c r="E10" s="326">
        <v>30</v>
      </c>
      <c r="F10" s="326">
        <v>85</v>
      </c>
      <c r="G10" s="326">
        <v>12</v>
      </c>
      <c r="H10" s="326">
        <v>51</v>
      </c>
      <c r="I10" s="326">
        <v>3</v>
      </c>
      <c r="J10" s="326">
        <v>34</v>
      </c>
      <c r="K10" s="845">
        <v>101</v>
      </c>
      <c r="L10" s="845">
        <v>443</v>
      </c>
      <c r="M10" s="1199" t="s">
        <v>583</v>
      </c>
      <c r="N10" s="1199"/>
      <c r="O10" s="1363" t="s">
        <v>52</v>
      </c>
      <c r="P10" s="1363"/>
      <c r="Q10" s="845">
        <v>42</v>
      </c>
      <c r="R10" s="845">
        <v>313</v>
      </c>
      <c r="S10" s="845">
        <v>1</v>
      </c>
      <c r="T10" s="845">
        <v>0</v>
      </c>
      <c r="U10" s="845">
        <v>4</v>
      </c>
      <c r="V10" s="845">
        <v>12</v>
      </c>
      <c r="W10" s="845">
        <v>0</v>
      </c>
      <c r="X10" s="845">
        <v>0</v>
      </c>
      <c r="Y10" s="845">
        <v>0</v>
      </c>
      <c r="Z10" s="845">
        <v>1</v>
      </c>
      <c r="AA10" s="845">
        <f>SUM(C10,E10,G10,I10,K10,Q10,S10,U10,W10,Y10)</f>
        <v>196</v>
      </c>
      <c r="AB10" s="845">
        <f>SUM(D10,F10,H10,J10,L10,R10,T10,V10,X10,Z10)</f>
        <v>954</v>
      </c>
      <c r="AC10" s="845">
        <f>SUM(AA10:AB10)</f>
        <v>1150</v>
      </c>
      <c r="AD10" s="1197" t="s">
        <v>583</v>
      </c>
      <c r="AE10" s="1197"/>
    </row>
    <row r="11" spans="1:31" ht="17.25" customHeight="1">
      <c r="A11" s="1255" t="s">
        <v>53</v>
      </c>
      <c r="B11" s="1255"/>
      <c r="C11" s="157">
        <v>10</v>
      </c>
      <c r="D11" s="157">
        <v>9</v>
      </c>
      <c r="E11" s="157">
        <v>44</v>
      </c>
      <c r="F11" s="157">
        <v>64</v>
      </c>
      <c r="G11" s="157">
        <v>4</v>
      </c>
      <c r="H11" s="157">
        <v>20</v>
      </c>
      <c r="I11" s="157">
        <v>0</v>
      </c>
      <c r="J11" s="157">
        <v>1</v>
      </c>
      <c r="K11" s="157">
        <v>47</v>
      </c>
      <c r="L11" s="157">
        <v>177</v>
      </c>
      <c r="M11" s="1159" t="s">
        <v>284</v>
      </c>
      <c r="N11" s="1159"/>
      <c r="O11" s="1255" t="s">
        <v>53</v>
      </c>
      <c r="P11" s="1255"/>
      <c r="Q11" s="157">
        <v>0</v>
      </c>
      <c r="R11" s="157">
        <v>0</v>
      </c>
      <c r="S11" s="157">
        <v>4</v>
      </c>
      <c r="T11" s="157">
        <v>1</v>
      </c>
      <c r="U11" s="157">
        <v>9</v>
      </c>
      <c r="V11" s="157">
        <v>6</v>
      </c>
      <c r="W11" s="157">
        <v>1</v>
      </c>
      <c r="X11" s="157">
        <v>1</v>
      </c>
      <c r="Y11" s="157">
        <v>1</v>
      </c>
      <c r="Z11" s="157">
        <v>0</v>
      </c>
      <c r="AA11" s="845">
        <f t="shared" ref="AA11:AA30" si="0">SUM(C11,E11,G11,I11,K11,Q11,S11,U11,W11,Y11)</f>
        <v>120</v>
      </c>
      <c r="AB11" s="845">
        <f t="shared" ref="AB11:AB30" si="1">SUM(D11,F11,H11,J11,L11,R11,T11,V11,X11,Z11)</f>
        <v>279</v>
      </c>
      <c r="AC11" s="845">
        <f t="shared" ref="AC11:AC30" si="2">SUM(AA11:AB11)</f>
        <v>399</v>
      </c>
      <c r="AD11" s="1159" t="s">
        <v>284</v>
      </c>
      <c r="AE11" s="1159"/>
    </row>
    <row r="12" spans="1:31" ht="17.25" customHeight="1">
      <c r="A12" s="1255" t="s">
        <v>54</v>
      </c>
      <c r="B12" s="1255"/>
      <c r="C12" s="157">
        <v>39</v>
      </c>
      <c r="D12" s="157">
        <v>63</v>
      </c>
      <c r="E12" s="157">
        <v>16</v>
      </c>
      <c r="F12" s="157">
        <v>100</v>
      </c>
      <c r="G12" s="157">
        <v>8</v>
      </c>
      <c r="H12" s="157">
        <v>34</v>
      </c>
      <c r="I12" s="157">
        <v>5</v>
      </c>
      <c r="J12" s="157">
        <v>14</v>
      </c>
      <c r="K12" s="157">
        <v>49</v>
      </c>
      <c r="L12" s="157">
        <v>329</v>
      </c>
      <c r="M12" s="1178" t="s">
        <v>175</v>
      </c>
      <c r="N12" s="1178"/>
      <c r="O12" s="1255" t="s">
        <v>54</v>
      </c>
      <c r="P12" s="1255"/>
      <c r="Q12" s="157">
        <v>34</v>
      </c>
      <c r="R12" s="157">
        <v>121</v>
      </c>
      <c r="S12" s="157">
        <v>0</v>
      </c>
      <c r="T12" s="157">
        <v>0</v>
      </c>
      <c r="U12" s="157">
        <v>1</v>
      </c>
      <c r="V12" s="157">
        <v>8</v>
      </c>
      <c r="W12" s="157">
        <v>1</v>
      </c>
      <c r="X12" s="157">
        <v>0</v>
      </c>
      <c r="Y12" s="157">
        <v>12</v>
      </c>
      <c r="Z12" s="157">
        <v>6</v>
      </c>
      <c r="AA12" s="845">
        <f t="shared" si="0"/>
        <v>165</v>
      </c>
      <c r="AB12" s="845">
        <f t="shared" si="1"/>
        <v>675</v>
      </c>
      <c r="AC12" s="845">
        <f t="shared" si="2"/>
        <v>840</v>
      </c>
      <c r="AD12" s="1178" t="s">
        <v>175</v>
      </c>
      <c r="AE12" s="1178"/>
    </row>
    <row r="13" spans="1:31" ht="17.25" customHeight="1">
      <c r="A13" s="1255" t="s">
        <v>55</v>
      </c>
      <c r="B13" s="1255"/>
      <c r="C13" s="157">
        <v>6</v>
      </c>
      <c r="D13" s="157">
        <v>14</v>
      </c>
      <c r="E13" s="157">
        <v>7</v>
      </c>
      <c r="F13" s="157">
        <v>56</v>
      </c>
      <c r="G13" s="157">
        <v>4</v>
      </c>
      <c r="H13" s="157">
        <v>16</v>
      </c>
      <c r="I13" s="157">
        <v>9</v>
      </c>
      <c r="J13" s="157">
        <v>26</v>
      </c>
      <c r="K13" s="157">
        <v>38</v>
      </c>
      <c r="L13" s="157">
        <v>317</v>
      </c>
      <c r="M13" s="1178" t="s">
        <v>676</v>
      </c>
      <c r="N13" s="1178"/>
      <c r="O13" s="1255" t="s">
        <v>55</v>
      </c>
      <c r="P13" s="1255"/>
      <c r="Q13" s="157">
        <v>11</v>
      </c>
      <c r="R13" s="157">
        <v>95</v>
      </c>
      <c r="S13" s="157">
        <v>0</v>
      </c>
      <c r="T13" s="157">
        <v>2</v>
      </c>
      <c r="U13" s="157">
        <v>1</v>
      </c>
      <c r="V13" s="157">
        <v>3</v>
      </c>
      <c r="W13" s="157">
        <v>0</v>
      </c>
      <c r="X13" s="157">
        <v>0</v>
      </c>
      <c r="Y13" s="157">
        <v>1</v>
      </c>
      <c r="Z13" s="157">
        <v>0</v>
      </c>
      <c r="AA13" s="845">
        <f t="shared" si="0"/>
        <v>77</v>
      </c>
      <c r="AB13" s="845">
        <f t="shared" si="1"/>
        <v>529</v>
      </c>
      <c r="AC13" s="845">
        <f t="shared" si="2"/>
        <v>606</v>
      </c>
      <c r="AD13" s="1178" t="s">
        <v>176</v>
      </c>
      <c r="AE13" s="1178"/>
    </row>
    <row r="14" spans="1:31" ht="17.25" customHeight="1">
      <c r="A14" s="1189" t="s">
        <v>283</v>
      </c>
      <c r="B14" s="490" t="s">
        <v>270</v>
      </c>
      <c r="C14" s="157">
        <v>3</v>
      </c>
      <c r="D14" s="157">
        <v>22</v>
      </c>
      <c r="E14" s="157">
        <v>22</v>
      </c>
      <c r="F14" s="157">
        <v>119</v>
      </c>
      <c r="G14" s="157">
        <v>14</v>
      </c>
      <c r="H14" s="157">
        <v>64</v>
      </c>
      <c r="I14" s="157">
        <v>2</v>
      </c>
      <c r="J14" s="157">
        <v>6</v>
      </c>
      <c r="K14" s="157">
        <v>40</v>
      </c>
      <c r="L14" s="157">
        <v>817</v>
      </c>
      <c r="M14" s="502" t="s">
        <v>288</v>
      </c>
      <c r="N14" s="1220" t="s">
        <v>167</v>
      </c>
      <c r="O14" s="1189" t="s">
        <v>283</v>
      </c>
      <c r="P14" s="490" t="s">
        <v>270</v>
      </c>
      <c r="Q14" s="157">
        <v>7</v>
      </c>
      <c r="R14" s="157">
        <v>175</v>
      </c>
      <c r="S14" s="157">
        <v>1</v>
      </c>
      <c r="T14" s="157">
        <v>10</v>
      </c>
      <c r="U14" s="157">
        <v>3</v>
      </c>
      <c r="V14" s="157">
        <v>7</v>
      </c>
      <c r="W14" s="157">
        <v>1</v>
      </c>
      <c r="X14" s="157">
        <v>0</v>
      </c>
      <c r="Y14" s="157">
        <v>0</v>
      </c>
      <c r="Z14" s="157">
        <v>0</v>
      </c>
      <c r="AA14" s="845">
        <f t="shared" si="0"/>
        <v>93</v>
      </c>
      <c r="AB14" s="845">
        <f t="shared" si="1"/>
        <v>1220</v>
      </c>
      <c r="AC14" s="845">
        <f t="shared" si="2"/>
        <v>1313</v>
      </c>
      <c r="AD14" s="502" t="s">
        <v>288</v>
      </c>
      <c r="AE14" s="1220" t="s">
        <v>167</v>
      </c>
    </row>
    <row r="15" spans="1:31" ht="17.25" customHeight="1">
      <c r="A15" s="1189"/>
      <c r="B15" s="490" t="s">
        <v>271</v>
      </c>
      <c r="C15" s="157">
        <v>1</v>
      </c>
      <c r="D15" s="157">
        <v>15</v>
      </c>
      <c r="E15" s="157">
        <v>23</v>
      </c>
      <c r="F15" s="157">
        <v>267</v>
      </c>
      <c r="G15" s="157">
        <v>43</v>
      </c>
      <c r="H15" s="157">
        <v>202</v>
      </c>
      <c r="I15" s="157">
        <v>1</v>
      </c>
      <c r="J15" s="157">
        <v>37</v>
      </c>
      <c r="K15" s="157">
        <v>105</v>
      </c>
      <c r="L15" s="157">
        <v>973</v>
      </c>
      <c r="M15" s="502" t="s">
        <v>289</v>
      </c>
      <c r="N15" s="1220"/>
      <c r="O15" s="1189"/>
      <c r="P15" s="490" t="s">
        <v>271</v>
      </c>
      <c r="Q15" s="157">
        <v>80</v>
      </c>
      <c r="R15" s="157">
        <v>1280</v>
      </c>
      <c r="S15" s="157">
        <v>0</v>
      </c>
      <c r="T15" s="157">
        <v>0</v>
      </c>
      <c r="U15" s="157">
        <v>0</v>
      </c>
      <c r="V15" s="157">
        <v>1</v>
      </c>
      <c r="W15" s="157">
        <v>0</v>
      </c>
      <c r="X15" s="157">
        <v>0</v>
      </c>
      <c r="Y15" s="157">
        <v>0</v>
      </c>
      <c r="Z15" s="157">
        <v>0</v>
      </c>
      <c r="AA15" s="845">
        <f t="shared" si="0"/>
        <v>253</v>
      </c>
      <c r="AB15" s="845">
        <f t="shared" si="1"/>
        <v>2775</v>
      </c>
      <c r="AC15" s="845">
        <f t="shared" si="2"/>
        <v>3028</v>
      </c>
      <c r="AD15" s="502" t="s">
        <v>289</v>
      </c>
      <c r="AE15" s="1220"/>
    </row>
    <row r="16" spans="1:31" ht="17.25" customHeight="1">
      <c r="A16" s="1189"/>
      <c r="B16" s="490" t="s">
        <v>272</v>
      </c>
      <c r="C16" s="157">
        <v>0</v>
      </c>
      <c r="D16" s="157">
        <v>1</v>
      </c>
      <c r="E16" s="157">
        <v>12</v>
      </c>
      <c r="F16" s="157">
        <v>24</v>
      </c>
      <c r="G16" s="157">
        <v>1</v>
      </c>
      <c r="H16" s="157">
        <v>0</v>
      </c>
      <c r="I16" s="157">
        <v>0</v>
      </c>
      <c r="J16" s="157">
        <v>2</v>
      </c>
      <c r="K16" s="157">
        <v>14</v>
      </c>
      <c r="L16" s="157">
        <v>206</v>
      </c>
      <c r="M16" s="502" t="s">
        <v>290</v>
      </c>
      <c r="N16" s="1220"/>
      <c r="O16" s="1189"/>
      <c r="P16" s="490" t="s">
        <v>272</v>
      </c>
      <c r="Q16" s="157">
        <v>0</v>
      </c>
      <c r="R16" s="157">
        <v>4</v>
      </c>
      <c r="S16" s="157">
        <v>0</v>
      </c>
      <c r="T16" s="157">
        <v>0</v>
      </c>
      <c r="U16" s="157">
        <v>0</v>
      </c>
      <c r="V16" s="157">
        <v>1</v>
      </c>
      <c r="W16" s="157">
        <v>0</v>
      </c>
      <c r="X16" s="157">
        <v>0</v>
      </c>
      <c r="Y16" s="157">
        <v>0</v>
      </c>
      <c r="Z16" s="157">
        <v>0</v>
      </c>
      <c r="AA16" s="845">
        <f t="shared" si="0"/>
        <v>27</v>
      </c>
      <c r="AB16" s="845">
        <f t="shared" si="1"/>
        <v>238</v>
      </c>
      <c r="AC16" s="845">
        <f t="shared" si="2"/>
        <v>265</v>
      </c>
      <c r="AD16" s="502" t="s">
        <v>290</v>
      </c>
      <c r="AE16" s="1220"/>
    </row>
    <row r="17" spans="1:31" ht="17.25" customHeight="1">
      <c r="A17" s="1189"/>
      <c r="B17" s="490" t="s">
        <v>267</v>
      </c>
      <c r="C17" s="157">
        <v>1</v>
      </c>
      <c r="D17" s="157">
        <v>20</v>
      </c>
      <c r="E17" s="157">
        <v>7</v>
      </c>
      <c r="F17" s="157">
        <v>123</v>
      </c>
      <c r="G17" s="157">
        <v>2</v>
      </c>
      <c r="H17" s="157">
        <v>71</v>
      </c>
      <c r="I17" s="157">
        <v>1</v>
      </c>
      <c r="J17" s="157">
        <v>3</v>
      </c>
      <c r="K17" s="157">
        <v>30</v>
      </c>
      <c r="L17" s="157">
        <v>471</v>
      </c>
      <c r="M17" s="502" t="s">
        <v>291</v>
      </c>
      <c r="N17" s="1220"/>
      <c r="O17" s="1189"/>
      <c r="P17" s="490" t="s">
        <v>267</v>
      </c>
      <c r="Q17" s="157">
        <v>23</v>
      </c>
      <c r="R17" s="157">
        <v>350</v>
      </c>
      <c r="S17" s="157">
        <v>0</v>
      </c>
      <c r="T17" s="157">
        <v>3</v>
      </c>
      <c r="U17" s="157">
        <v>2</v>
      </c>
      <c r="V17" s="157">
        <v>8</v>
      </c>
      <c r="W17" s="157">
        <v>0</v>
      </c>
      <c r="X17" s="157">
        <v>0</v>
      </c>
      <c r="Y17" s="157">
        <v>4</v>
      </c>
      <c r="Z17" s="157">
        <v>18</v>
      </c>
      <c r="AA17" s="845">
        <f t="shared" si="0"/>
        <v>70</v>
      </c>
      <c r="AB17" s="845">
        <f t="shared" si="1"/>
        <v>1067</v>
      </c>
      <c r="AC17" s="845">
        <f t="shared" si="2"/>
        <v>1137</v>
      </c>
      <c r="AD17" s="502" t="s">
        <v>291</v>
      </c>
      <c r="AE17" s="1220"/>
    </row>
    <row r="18" spans="1:31" ht="17.25" customHeight="1">
      <c r="A18" s="1189"/>
      <c r="B18" s="490" t="s">
        <v>268</v>
      </c>
      <c r="C18" s="157">
        <v>1</v>
      </c>
      <c r="D18" s="157">
        <v>34</v>
      </c>
      <c r="E18" s="157">
        <v>14</v>
      </c>
      <c r="F18" s="157">
        <v>307</v>
      </c>
      <c r="G18" s="157">
        <v>1</v>
      </c>
      <c r="H18" s="157">
        <v>59</v>
      </c>
      <c r="I18" s="157">
        <v>5</v>
      </c>
      <c r="J18" s="157">
        <v>21</v>
      </c>
      <c r="K18" s="157">
        <v>43</v>
      </c>
      <c r="L18" s="157">
        <v>774</v>
      </c>
      <c r="M18" s="502" t="s">
        <v>292</v>
      </c>
      <c r="N18" s="1220"/>
      <c r="O18" s="1189"/>
      <c r="P18" s="490" t="s">
        <v>268</v>
      </c>
      <c r="Q18" s="157">
        <v>5</v>
      </c>
      <c r="R18" s="157">
        <v>189</v>
      </c>
      <c r="S18" s="157">
        <v>1</v>
      </c>
      <c r="T18" s="157">
        <v>7</v>
      </c>
      <c r="U18" s="157">
        <v>1</v>
      </c>
      <c r="V18" s="157">
        <v>10</v>
      </c>
      <c r="W18" s="157">
        <v>0</v>
      </c>
      <c r="X18" s="157">
        <v>0</v>
      </c>
      <c r="Y18" s="157">
        <v>0</v>
      </c>
      <c r="Z18" s="157">
        <v>0</v>
      </c>
      <c r="AA18" s="845">
        <f t="shared" si="0"/>
        <v>71</v>
      </c>
      <c r="AB18" s="845">
        <f t="shared" si="1"/>
        <v>1401</v>
      </c>
      <c r="AC18" s="845">
        <f t="shared" si="2"/>
        <v>1472</v>
      </c>
      <c r="AD18" s="502" t="s">
        <v>292</v>
      </c>
      <c r="AE18" s="1220"/>
    </row>
    <row r="19" spans="1:31" ht="17.25" customHeight="1">
      <c r="A19" s="1189"/>
      <c r="B19" s="490" t="s">
        <v>269</v>
      </c>
      <c r="C19" s="157">
        <v>1</v>
      </c>
      <c r="D19" s="157">
        <v>4</v>
      </c>
      <c r="E19" s="157">
        <v>9</v>
      </c>
      <c r="F19" s="157">
        <v>120</v>
      </c>
      <c r="G19" s="157">
        <v>3</v>
      </c>
      <c r="H19" s="157">
        <v>20</v>
      </c>
      <c r="I19" s="157">
        <v>4</v>
      </c>
      <c r="J19" s="157">
        <v>12</v>
      </c>
      <c r="K19" s="157">
        <v>28</v>
      </c>
      <c r="L19" s="157">
        <v>369</v>
      </c>
      <c r="M19" s="502" t="s">
        <v>293</v>
      </c>
      <c r="N19" s="1220"/>
      <c r="O19" s="1189"/>
      <c r="P19" s="490" t="s">
        <v>269</v>
      </c>
      <c r="Q19" s="157">
        <v>22</v>
      </c>
      <c r="R19" s="157">
        <v>240</v>
      </c>
      <c r="S19" s="157">
        <v>0</v>
      </c>
      <c r="T19" s="157">
        <v>1</v>
      </c>
      <c r="U19" s="157">
        <v>0</v>
      </c>
      <c r="V19" s="157">
        <v>8</v>
      </c>
      <c r="W19" s="157">
        <v>0</v>
      </c>
      <c r="X19" s="157">
        <v>0</v>
      </c>
      <c r="Y19" s="157">
        <v>0</v>
      </c>
      <c r="Z19" s="157">
        <v>0</v>
      </c>
      <c r="AA19" s="845">
        <f t="shared" si="0"/>
        <v>67</v>
      </c>
      <c r="AB19" s="845">
        <f t="shared" si="1"/>
        <v>774</v>
      </c>
      <c r="AC19" s="845">
        <f t="shared" si="2"/>
        <v>841</v>
      </c>
      <c r="AD19" s="502" t="s">
        <v>293</v>
      </c>
      <c r="AE19" s="1220"/>
    </row>
    <row r="20" spans="1:31" ht="17.25" customHeight="1">
      <c r="A20" s="1170" t="s">
        <v>63</v>
      </c>
      <c r="B20" s="1170"/>
      <c r="C20" s="891">
        <v>2</v>
      </c>
      <c r="D20" s="891">
        <v>1</v>
      </c>
      <c r="E20" s="891">
        <v>62</v>
      </c>
      <c r="F20" s="891">
        <v>67</v>
      </c>
      <c r="G20" s="891">
        <v>3</v>
      </c>
      <c r="H20" s="891">
        <v>38</v>
      </c>
      <c r="I20" s="86">
        <v>3</v>
      </c>
      <c r="J20" s="891">
        <v>37</v>
      </c>
      <c r="K20" s="891">
        <v>15</v>
      </c>
      <c r="L20" s="86">
        <v>79</v>
      </c>
      <c r="M20" s="1178" t="s">
        <v>281</v>
      </c>
      <c r="N20" s="1178"/>
      <c r="O20" s="1170" t="s">
        <v>63</v>
      </c>
      <c r="P20" s="1170"/>
      <c r="Q20" s="780">
        <v>2</v>
      </c>
      <c r="R20" s="780">
        <v>5</v>
      </c>
      <c r="S20" s="780">
        <v>0</v>
      </c>
      <c r="T20" s="176">
        <v>0</v>
      </c>
      <c r="U20" s="176">
        <v>2</v>
      </c>
      <c r="V20" s="176">
        <v>102</v>
      </c>
      <c r="W20" s="176">
        <v>4</v>
      </c>
      <c r="X20" s="176">
        <v>0</v>
      </c>
      <c r="Y20" s="176">
        <v>0</v>
      </c>
      <c r="Z20" s="176">
        <v>7</v>
      </c>
      <c r="AA20" s="845">
        <f t="shared" si="0"/>
        <v>93</v>
      </c>
      <c r="AB20" s="845">
        <f t="shared" si="1"/>
        <v>336</v>
      </c>
      <c r="AC20" s="845">
        <f t="shared" si="2"/>
        <v>429</v>
      </c>
      <c r="AD20" s="1178" t="s">
        <v>281</v>
      </c>
      <c r="AE20" s="1178"/>
    </row>
    <row r="21" spans="1:31" ht="17.25" customHeight="1">
      <c r="A21" s="1255" t="s">
        <v>64</v>
      </c>
      <c r="B21" s="1255"/>
      <c r="C21" s="157">
        <v>0</v>
      </c>
      <c r="D21" s="157">
        <v>0</v>
      </c>
      <c r="E21" s="157">
        <v>45</v>
      </c>
      <c r="F21" s="157">
        <v>253</v>
      </c>
      <c r="G21" s="157">
        <v>4</v>
      </c>
      <c r="H21" s="157">
        <v>22</v>
      </c>
      <c r="I21" s="157">
        <v>2</v>
      </c>
      <c r="J21" s="157">
        <v>7</v>
      </c>
      <c r="K21" s="157">
        <v>97</v>
      </c>
      <c r="L21" s="157">
        <v>764</v>
      </c>
      <c r="M21" s="1178" t="s">
        <v>177</v>
      </c>
      <c r="N21" s="1178"/>
      <c r="O21" s="1255" t="s">
        <v>64</v>
      </c>
      <c r="P21" s="1255"/>
      <c r="Q21" s="157">
        <v>5</v>
      </c>
      <c r="R21" s="157">
        <v>87</v>
      </c>
      <c r="S21" s="157">
        <v>1</v>
      </c>
      <c r="T21" s="157">
        <v>1</v>
      </c>
      <c r="U21" s="157">
        <v>0</v>
      </c>
      <c r="V21" s="157">
        <v>3</v>
      </c>
      <c r="W21" s="157">
        <v>0</v>
      </c>
      <c r="X21" s="157">
        <v>0</v>
      </c>
      <c r="Y21" s="157">
        <v>1</v>
      </c>
      <c r="Z21" s="157">
        <v>0</v>
      </c>
      <c r="AA21" s="845">
        <f t="shared" si="0"/>
        <v>155</v>
      </c>
      <c r="AB21" s="845">
        <f t="shared" si="1"/>
        <v>1137</v>
      </c>
      <c r="AC21" s="845">
        <f t="shared" si="2"/>
        <v>1292</v>
      </c>
      <c r="AD21" s="1178" t="s">
        <v>177</v>
      </c>
      <c r="AE21" s="1178"/>
    </row>
    <row r="22" spans="1:31" ht="17.25" customHeight="1">
      <c r="A22" s="1255" t="s">
        <v>65</v>
      </c>
      <c r="B22" s="1255"/>
      <c r="C22" s="157">
        <v>2</v>
      </c>
      <c r="D22" s="157">
        <v>3</v>
      </c>
      <c r="E22" s="157">
        <v>37</v>
      </c>
      <c r="F22" s="157">
        <v>276</v>
      </c>
      <c r="G22" s="157">
        <v>1</v>
      </c>
      <c r="H22" s="157">
        <v>6</v>
      </c>
      <c r="I22" s="157">
        <v>1</v>
      </c>
      <c r="J22" s="157">
        <v>4</v>
      </c>
      <c r="K22" s="157">
        <v>150</v>
      </c>
      <c r="L22" s="157">
        <v>676</v>
      </c>
      <c r="M22" s="1178" t="s">
        <v>178</v>
      </c>
      <c r="N22" s="1178"/>
      <c r="O22" s="1255" t="s">
        <v>65</v>
      </c>
      <c r="P22" s="1255"/>
      <c r="Q22" s="157">
        <v>20</v>
      </c>
      <c r="R22" s="157">
        <v>224</v>
      </c>
      <c r="S22" s="157">
        <v>0</v>
      </c>
      <c r="T22" s="157">
        <v>2</v>
      </c>
      <c r="U22" s="157">
        <v>5</v>
      </c>
      <c r="V22" s="157">
        <v>18</v>
      </c>
      <c r="W22" s="157">
        <v>0</v>
      </c>
      <c r="X22" s="157">
        <v>0</v>
      </c>
      <c r="Y22" s="157">
        <v>8</v>
      </c>
      <c r="Z22" s="157">
        <v>7</v>
      </c>
      <c r="AA22" s="845">
        <f t="shared" si="0"/>
        <v>224</v>
      </c>
      <c r="AB22" s="845">
        <f t="shared" si="1"/>
        <v>1216</v>
      </c>
      <c r="AC22" s="845">
        <f t="shared" si="2"/>
        <v>1440</v>
      </c>
      <c r="AD22" s="1178" t="s">
        <v>178</v>
      </c>
      <c r="AE22" s="1178"/>
    </row>
    <row r="23" spans="1:31" ht="17.25" customHeight="1">
      <c r="A23" s="1255" t="s">
        <v>66</v>
      </c>
      <c r="B23" s="1255"/>
      <c r="C23" s="157">
        <v>7</v>
      </c>
      <c r="D23" s="157">
        <v>7</v>
      </c>
      <c r="E23" s="157">
        <v>45</v>
      </c>
      <c r="F23" s="157">
        <v>245</v>
      </c>
      <c r="G23" s="157">
        <v>7</v>
      </c>
      <c r="H23" s="157">
        <v>21</v>
      </c>
      <c r="I23" s="157">
        <v>6</v>
      </c>
      <c r="J23" s="157">
        <v>21</v>
      </c>
      <c r="K23" s="157">
        <v>206</v>
      </c>
      <c r="L23" s="157">
        <v>1326</v>
      </c>
      <c r="M23" s="1178" t="s">
        <v>285</v>
      </c>
      <c r="N23" s="1178"/>
      <c r="O23" s="1255" t="s">
        <v>66</v>
      </c>
      <c r="P23" s="1255"/>
      <c r="Q23" s="157">
        <v>44</v>
      </c>
      <c r="R23" s="157">
        <v>287</v>
      </c>
      <c r="S23" s="157">
        <v>0</v>
      </c>
      <c r="T23" s="157">
        <v>1</v>
      </c>
      <c r="U23" s="157">
        <v>11</v>
      </c>
      <c r="V23" s="157">
        <v>18</v>
      </c>
      <c r="W23" s="157">
        <v>1</v>
      </c>
      <c r="X23" s="157">
        <v>0</v>
      </c>
      <c r="Y23" s="157">
        <v>0</v>
      </c>
      <c r="Z23" s="157">
        <v>3</v>
      </c>
      <c r="AA23" s="845">
        <f t="shared" si="0"/>
        <v>327</v>
      </c>
      <c r="AB23" s="845">
        <f t="shared" si="1"/>
        <v>1929</v>
      </c>
      <c r="AC23" s="845">
        <f t="shared" si="2"/>
        <v>2256</v>
      </c>
      <c r="AD23" s="1178" t="s">
        <v>285</v>
      </c>
      <c r="AE23" s="1178"/>
    </row>
    <row r="24" spans="1:31" ht="17.25" customHeight="1">
      <c r="A24" s="1255" t="s">
        <v>133</v>
      </c>
      <c r="B24" s="1255"/>
      <c r="C24" s="157">
        <v>13</v>
      </c>
      <c r="D24" s="157">
        <v>43</v>
      </c>
      <c r="E24" s="157">
        <v>36</v>
      </c>
      <c r="F24" s="157">
        <v>92</v>
      </c>
      <c r="G24" s="157">
        <v>42</v>
      </c>
      <c r="H24" s="157">
        <v>31</v>
      </c>
      <c r="I24" s="157">
        <v>2</v>
      </c>
      <c r="J24" s="157">
        <v>1</v>
      </c>
      <c r="K24" s="157">
        <v>67</v>
      </c>
      <c r="L24" s="157">
        <v>323</v>
      </c>
      <c r="M24" s="1178" t="s">
        <v>853</v>
      </c>
      <c r="N24" s="1178"/>
      <c r="O24" s="1255" t="s">
        <v>133</v>
      </c>
      <c r="P24" s="1255"/>
      <c r="Q24" s="157">
        <v>13</v>
      </c>
      <c r="R24" s="157">
        <v>40</v>
      </c>
      <c r="S24" s="157">
        <v>0</v>
      </c>
      <c r="T24" s="157">
        <v>4</v>
      </c>
      <c r="U24" s="157">
        <v>1</v>
      </c>
      <c r="V24" s="157">
        <v>6</v>
      </c>
      <c r="W24" s="157">
        <v>0</v>
      </c>
      <c r="X24" s="157">
        <v>0</v>
      </c>
      <c r="Y24" s="157">
        <v>0</v>
      </c>
      <c r="Z24" s="157">
        <v>0</v>
      </c>
      <c r="AA24" s="845">
        <f t="shared" si="0"/>
        <v>174</v>
      </c>
      <c r="AB24" s="845">
        <f t="shared" si="1"/>
        <v>540</v>
      </c>
      <c r="AC24" s="845">
        <f t="shared" si="2"/>
        <v>714</v>
      </c>
      <c r="AD24" s="1178" t="s">
        <v>853</v>
      </c>
      <c r="AE24" s="1178"/>
    </row>
    <row r="25" spans="1:31" ht="17.25" customHeight="1">
      <c r="A25" s="1255" t="s">
        <v>68</v>
      </c>
      <c r="B25" s="1255"/>
      <c r="C25" s="157">
        <v>4</v>
      </c>
      <c r="D25" s="157">
        <v>8</v>
      </c>
      <c r="E25" s="157">
        <v>25</v>
      </c>
      <c r="F25" s="157">
        <v>80</v>
      </c>
      <c r="G25" s="157">
        <v>13</v>
      </c>
      <c r="H25" s="157">
        <v>25</v>
      </c>
      <c r="I25" s="157">
        <v>0</v>
      </c>
      <c r="J25" s="157">
        <v>7</v>
      </c>
      <c r="K25" s="157">
        <v>24</v>
      </c>
      <c r="L25" s="157">
        <v>162</v>
      </c>
      <c r="M25" s="1178" t="s">
        <v>287</v>
      </c>
      <c r="N25" s="1178"/>
      <c r="O25" s="1255" t="s">
        <v>68</v>
      </c>
      <c r="P25" s="1255"/>
      <c r="Q25" s="157">
        <v>4</v>
      </c>
      <c r="R25" s="157">
        <v>29</v>
      </c>
      <c r="S25" s="157">
        <v>0</v>
      </c>
      <c r="T25" s="157">
        <v>32</v>
      </c>
      <c r="U25" s="157">
        <v>1</v>
      </c>
      <c r="V25" s="157">
        <v>0</v>
      </c>
      <c r="W25" s="157">
        <v>1</v>
      </c>
      <c r="X25" s="157">
        <v>0</v>
      </c>
      <c r="Y25" s="157">
        <v>1</v>
      </c>
      <c r="Z25" s="157">
        <v>9</v>
      </c>
      <c r="AA25" s="845">
        <f t="shared" si="0"/>
        <v>73</v>
      </c>
      <c r="AB25" s="845">
        <f t="shared" si="1"/>
        <v>352</v>
      </c>
      <c r="AC25" s="845">
        <f t="shared" si="2"/>
        <v>425</v>
      </c>
      <c r="AD25" s="1178" t="s">
        <v>287</v>
      </c>
      <c r="AE25" s="1178"/>
    </row>
    <row r="26" spans="1:31" ht="17.25" customHeight="1">
      <c r="A26" s="1255" t="s">
        <v>69</v>
      </c>
      <c r="B26" s="1255"/>
      <c r="C26" s="157">
        <v>39</v>
      </c>
      <c r="D26" s="157">
        <v>6</v>
      </c>
      <c r="E26" s="157">
        <v>6</v>
      </c>
      <c r="F26" s="157">
        <v>103</v>
      </c>
      <c r="G26" s="157">
        <v>0</v>
      </c>
      <c r="H26" s="157">
        <v>21</v>
      </c>
      <c r="I26" s="157">
        <v>42</v>
      </c>
      <c r="J26" s="157">
        <v>3</v>
      </c>
      <c r="K26" s="157">
        <v>1</v>
      </c>
      <c r="L26" s="157">
        <v>179</v>
      </c>
      <c r="M26" s="1178" t="s">
        <v>182</v>
      </c>
      <c r="N26" s="1178"/>
      <c r="O26" s="1255" t="s">
        <v>69</v>
      </c>
      <c r="P26" s="1255"/>
      <c r="Q26" s="157">
        <v>0</v>
      </c>
      <c r="R26" s="157">
        <v>8</v>
      </c>
      <c r="S26" s="157">
        <v>0</v>
      </c>
      <c r="T26" s="157">
        <v>0</v>
      </c>
      <c r="U26" s="157">
        <v>0</v>
      </c>
      <c r="V26" s="157">
        <v>1</v>
      </c>
      <c r="W26" s="157">
        <v>0</v>
      </c>
      <c r="X26" s="157">
        <v>0</v>
      </c>
      <c r="Y26" s="157">
        <v>6</v>
      </c>
      <c r="Z26" s="157">
        <v>1</v>
      </c>
      <c r="AA26" s="845">
        <f t="shared" si="0"/>
        <v>94</v>
      </c>
      <c r="AB26" s="845">
        <f t="shared" si="1"/>
        <v>322</v>
      </c>
      <c r="AC26" s="845">
        <f t="shared" si="2"/>
        <v>416</v>
      </c>
      <c r="AD26" s="1178" t="s">
        <v>182</v>
      </c>
      <c r="AE26" s="1178"/>
    </row>
    <row r="27" spans="1:31" ht="17.25" customHeight="1">
      <c r="A27" s="1255" t="s">
        <v>70</v>
      </c>
      <c r="B27" s="1255"/>
      <c r="C27" s="157">
        <v>32</v>
      </c>
      <c r="D27" s="157">
        <v>26</v>
      </c>
      <c r="E27" s="157">
        <v>177</v>
      </c>
      <c r="F27" s="157">
        <v>180</v>
      </c>
      <c r="G27" s="157">
        <v>0</v>
      </c>
      <c r="H27" s="157">
        <v>0</v>
      </c>
      <c r="I27" s="157">
        <v>9</v>
      </c>
      <c r="J27" s="157">
        <v>3</v>
      </c>
      <c r="K27" s="157">
        <v>220</v>
      </c>
      <c r="L27" s="157">
        <v>615</v>
      </c>
      <c r="M27" s="1178" t="s">
        <v>183</v>
      </c>
      <c r="N27" s="1178"/>
      <c r="O27" s="1255" t="s">
        <v>70</v>
      </c>
      <c r="P27" s="1255"/>
      <c r="Q27" s="157">
        <v>4</v>
      </c>
      <c r="R27" s="157">
        <v>6</v>
      </c>
      <c r="S27" s="157">
        <v>0</v>
      </c>
      <c r="T27" s="157">
        <v>0</v>
      </c>
      <c r="U27" s="157">
        <v>3</v>
      </c>
      <c r="V27" s="157">
        <v>1</v>
      </c>
      <c r="W27" s="157">
        <v>0</v>
      </c>
      <c r="X27" s="157">
        <v>0</v>
      </c>
      <c r="Y27" s="157">
        <v>0</v>
      </c>
      <c r="Z27" s="157">
        <v>0</v>
      </c>
      <c r="AA27" s="845">
        <f t="shared" si="0"/>
        <v>445</v>
      </c>
      <c r="AB27" s="845">
        <f t="shared" si="1"/>
        <v>831</v>
      </c>
      <c r="AC27" s="845">
        <f t="shared" si="2"/>
        <v>1276</v>
      </c>
      <c r="AD27" s="1178" t="s">
        <v>183</v>
      </c>
      <c r="AE27" s="1178"/>
    </row>
    <row r="28" spans="1:31" ht="17.25" customHeight="1">
      <c r="A28" s="1255" t="s">
        <v>71</v>
      </c>
      <c r="B28" s="1255"/>
      <c r="C28" s="157">
        <v>1</v>
      </c>
      <c r="D28" s="157">
        <v>1</v>
      </c>
      <c r="E28" s="157">
        <v>10</v>
      </c>
      <c r="F28" s="157">
        <v>36</v>
      </c>
      <c r="G28" s="157">
        <v>38</v>
      </c>
      <c r="H28" s="157">
        <v>23</v>
      </c>
      <c r="I28" s="157">
        <v>0</v>
      </c>
      <c r="J28" s="157">
        <v>0</v>
      </c>
      <c r="K28" s="157">
        <v>35</v>
      </c>
      <c r="L28" s="157">
        <v>24</v>
      </c>
      <c r="M28" s="1178" t="s">
        <v>671</v>
      </c>
      <c r="N28" s="1178"/>
      <c r="O28" s="1255" t="s">
        <v>71</v>
      </c>
      <c r="P28" s="1255"/>
      <c r="Q28" s="157">
        <v>0</v>
      </c>
      <c r="R28" s="157">
        <v>0</v>
      </c>
      <c r="S28" s="157">
        <v>0</v>
      </c>
      <c r="T28" s="157">
        <v>0</v>
      </c>
      <c r="U28" s="157">
        <v>2</v>
      </c>
      <c r="V28" s="157">
        <v>2</v>
      </c>
      <c r="W28" s="157">
        <v>0</v>
      </c>
      <c r="X28" s="157">
        <v>1</v>
      </c>
      <c r="Y28" s="157">
        <v>0</v>
      </c>
      <c r="Z28" s="157">
        <v>0</v>
      </c>
      <c r="AA28" s="845">
        <f t="shared" si="0"/>
        <v>86</v>
      </c>
      <c r="AB28" s="845">
        <f t="shared" si="1"/>
        <v>87</v>
      </c>
      <c r="AC28" s="845">
        <f t="shared" si="2"/>
        <v>173</v>
      </c>
      <c r="AD28" s="1178" t="s">
        <v>671</v>
      </c>
      <c r="AE28" s="1178"/>
    </row>
    <row r="29" spans="1:31" ht="17.25" customHeight="1" thickBot="1">
      <c r="A29" s="1257" t="s">
        <v>72</v>
      </c>
      <c r="B29" s="1257"/>
      <c r="C29" s="899">
        <v>17</v>
      </c>
      <c r="D29" s="899">
        <v>31</v>
      </c>
      <c r="E29" s="899">
        <v>182</v>
      </c>
      <c r="F29" s="899">
        <v>798</v>
      </c>
      <c r="G29" s="899">
        <v>48</v>
      </c>
      <c r="H29" s="899">
        <v>201</v>
      </c>
      <c r="I29" s="899">
        <v>6</v>
      </c>
      <c r="J29" s="899">
        <v>62</v>
      </c>
      <c r="K29" s="899">
        <v>171</v>
      </c>
      <c r="L29" s="899">
        <v>1291</v>
      </c>
      <c r="M29" s="1258" t="s">
        <v>282</v>
      </c>
      <c r="N29" s="1258"/>
      <c r="O29" s="1257" t="s">
        <v>72</v>
      </c>
      <c r="P29" s="1257"/>
      <c r="Q29" s="801">
        <v>70</v>
      </c>
      <c r="R29" s="801">
        <v>679</v>
      </c>
      <c r="S29" s="801">
        <v>1</v>
      </c>
      <c r="T29" s="801">
        <v>3</v>
      </c>
      <c r="U29" s="801">
        <v>4</v>
      </c>
      <c r="V29" s="801">
        <v>3</v>
      </c>
      <c r="W29" s="801">
        <v>0</v>
      </c>
      <c r="X29" s="801">
        <v>1</v>
      </c>
      <c r="Y29" s="801">
        <v>22</v>
      </c>
      <c r="Z29" s="801">
        <v>46</v>
      </c>
      <c r="AA29" s="800">
        <f t="shared" si="0"/>
        <v>521</v>
      </c>
      <c r="AB29" s="800">
        <f t="shared" si="1"/>
        <v>3115</v>
      </c>
      <c r="AC29" s="800">
        <f t="shared" si="2"/>
        <v>3636</v>
      </c>
      <c r="AD29" s="1258" t="s">
        <v>282</v>
      </c>
      <c r="AE29" s="1258"/>
    </row>
    <row r="30" spans="1:31" ht="17.25" customHeight="1" thickBot="1">
      <c r="A30" s="1259" t="s">
        <v>32</v>
      </c>
      <c r="B30" s="1259"/>
      <c r="C30" s="631">
        <f>SUM(C10:C29)</f>
        <v>182</v>
      </c>
      <c r="D30" s="631">
        <f t="shared" ref="D30:Z30" si="3">SUM(D10:D29)</f>
        <v>323</v>
      </c>
      <c r="E30" s="631">
        <f t="shared" si="3"/>
        <v>809</v>
      </c>
      <c r="F30" s="631">
        <f t="shared" si="3"/>
        <v>3395</v>
      </c>
      <c r="G30" s="631">
        <f t="shared" si="3"/>
        <v>248</v>
      </c>
      <c r="H30" s="631">
        <f t="shared" si="3"/>
        <v>925</v>
      </c>
      <c r="I30" s="631">
        <f t="shared" si="3"/>
        <v>101</v>
      </c>
      <c r="J30" s="631">
        <f t="shared" si="3"/>
        <v>301</v>
      </c>
      <c r="K30" s="631">
        <f t="shared" ref="K30:L30" si="4">SUM(K10:K29)</f>
        <v>1481</v>
      </c>
      <c r="L30" s="631">
        <f t="shared" si="4"/>
        <v>10315</v>
      </c>
      <c r="M30" s="1260" t="s">
        <v>169</v>
      </c>
      <c r="N30" s="1260"/>
      <c r="O30" s="1259" t="s">
        <v>32</v>
      </c>
      <c r="P30" s="1259"/>
      <c r="Q30" s="631">
        <f t="shared" si="3"/>
        <v>386</v>
      </c>
      <c r="R30" s="631">
        <f t="shared" si="3"/>
        <v>4132</v>
      </c>
      <c r="S30" s="631">
        <f t="shared" si="3"/>
        <v>9</v>
      </c>
      <c r="T30" s="631">
        <f t="shared" si="3"/>
        <v>67</v>
      </c>
      <c r="U30" s="631">
        <f t="shared" si="3"/>
        <v>50</v>
      </c>
      <c r="V30" s="631">
        <f t="shared" si="3"/>
        <v>218</v>
      </c>
      <c r="W30" s="631">
        <f t="shared" si="3"/>
        <v>9</v>
      </c>
      <c r="X30" s="631">
        <f t="shared" si="3"/>
        <v>3</v>
      </c>
      <c r="Y30" s="631">
        <f t="shared" si="3"/>
        <v>56</v>
      </c>
      <c r="Z30" s="631">
        <f t="shared" si="3"/>
        <v>98</v>
      </c>
      <c r="AA30" s="759">
        <f t="shared" si="0"/>
        <v>3331</v>
      </c>
      <c r="AB30" s="759">
        <f t="shared" si="1"/>
        <v>19777</v>
      </c>
      <c r="AC30" s="759">
        <f t="shared" si="2"/>
        <v>23108</v>
      </c>
      <c r="AD30" s="1260" t="s">
        <v>169</v>
      </c>
      <c r="AE30" s="1260"/>
    </row>
    <row r="31" spans="1:31" ht="17.25" customHeight="1" thickTop="1">
      <c r="M31" s="431"/>
      <c r="N31" s="431"/>
      <c r="AD31" s="322"/>
      <c r="AE31" s="322"/>
    </row>
    <row r="32" spans="1:31" ht="15.75">
      <c r="M32" s="431"/>
      <c r="N32" s="431"/>
    </row>
    <row r="33" spans="3:19" ht="15.75">
      <c r="M33" s="431"/>
      <c r="N33" s="431"/>
    </row>
    <row r="34" spans="3:19" ht="15.75">
      <c r="M34" s="431"/>
      <c r="N34" s="431"/>
    </row>
    <row r="35" spans="3:19" ht="15.75">
      <c r="M35" s="431"/>
      <c r="N35" s="431"/>
    </row>
    <row r="36" spans="3:19" ht="15.75">
      <c r="M36" s="431"/>
      <c r="N36" s="431"/>
    </row>
    <row r="37" spans="3:19" ht="15.75">
      <c r="M37" s="431"/>
      <c r="N37" s="431"/>
    </row>
    <row r="38" spans="3:19" ht="15.75">
      <c r="M38" s="431"/>
      <c r="N38" s="431"/>
    </row>
    <row r="39" spans="3:19" ht="15.75">
      <c r="M39" s="431"/>
      <c r="N39" s="431"/>
    </row>
    <row r="40" spans="3:19" ht="15.75">
      <c r="M40" s="431"/>
      <c r="N40" s="431"/>
    </row>
    <row r="45" spans="3:19">
      <c r="C45" s="140"/>
      <c r="D45" s="140"/>
      <c r="E45" s="140"/>
      <c r="F45" s="140"/>
      <c r="G45" s="140"/>
      <c r="H45" s="140"/>
      <c r="I45" s="140"/>
      <c r="J45" s="140"/>
      <c r="K45" s="140"/>
      <c r="L45" s="140"/>
      <c r="M45" s="140"/>
      <c r="N45" s="140"/>
      <c r="O45" s="140"/>
      <c r="P45" s="140"/>
      <c r="Q45" s="140"/>
      <c r="R45" s="140"/>
      <c r="S45" s="140"/>
    </row>
    <row r="46" spans="3:19">
      <c r="C46" s="140"/>
      <c r="D46" s="140"/>
      <c r="E46" s="140"/>
      <c r="F46" s="140"/>
      <c r="G46" s="140"/>
      <c r="H46" s="140"/>
      <c r="I46" s="140"/>
      <c r="J46" s="140"/>
      <c r="K46" s="140"/>
      <c r="L46" s="140"/>
      <c r="M46" s="140"/>
      <c r="N46" s="140"/>
      <c r="O46" s="140"/>
      <c r="P46" s="140"/>
      <c r="Q46" s="140"/>
      <c r="R46" s="140"/>
      <c r="S46" s="140"/>
    </row>
    <row r="47" spans="3:19">
      <c r="C47" s="140"/>
      <c r="D47" s="140"/>
      <c r="E47" s="140"/>
      <c r="F47" s="140"/>
      <c r="G47" s="140"/>
      <c r="H47" s="140"/>
      <c r="I47" s="140"/>
      <c r="J47" s="140"/>
      <c r="K47" s="140"/>
      <c r="L47" s="140"/>
      <c r="M47" s="140"/>
      <c r="N47" s="140"/>
      <c r="O47" s="140"/>
      <c r="P47" s="140"/>
      <c r="Q47" s="140"/>
      <c r="R47" s="140"/>
      <c r="S47" s="140"/>
    </row>
    <row r="48" spans="3:19">
      <c r="C48" s="140"/>
      <c r="D48" s="140"/>
      <c r="E48" s="140"/>
      <c r="F48" s="140"/>
      <c r="G48" s="140"/>
      <c r="H48" s="140"/>
      <c r="I48" s="140"/>
      <c r="J48" s="140"/>
      <c r="K48" s="140"/>
      <c r="L48" s="140"/>
      <c r="M48" s="140"/>
      <c r="N48" s="140"/>
      <c r="O48" s="140"/>
      <c r="P48" s="140"/>
      <c r="Q48" s="140"/>
      <c r="R48" s="140"/>
      <c r="S48" s="140"/>
    </row>
  </sheetData>
  <protectedRanges>
    <protectedRange sqref="Q20:R20 F20:L20" name="نطاق1"/>
  </protectedRanges>
  <mergeCells count="115">
    <mergeCell ref="A1:N1"/>
    <mergeCell ref="A2:N2"/>
    <mergeCell ref="M3:N3"/>
    <mergeCell ref="O3:Q3"/>
    <mergeCell ref="O28:P28"/>
    <mergeCell ref="O29:P29"/>
    <mergeCell ref="O30:P30"/>
    <mergeCell ref="K6:L6"/>
    <mergeCell ref="K7:L7"/>
    <mergeCell ref="O21:P21"/>
    <mergeCell ref="O22:P22"/>
    <mergeCell ref="O23:P23"/>
    <mergeCell ref="O24:P24"/>
    <mergeCell ref="O25:P25"/>
    <mergeCell ref="O11:P11"/>
    <mergeCell ref="O12:P12"/>
    <mergeCell ref="O13:P13"/>
    <mergeCell ref="O14:O19"/>
    <mergeCell ref="O20:P20"/>
    <mergeCell ref="M22:N22"/>
    <mergeCell ref="M23:N23"/>
    <mergeCell ref="M24:N24"/>
    <mergeCell ref="M25:N25"/>
    <mergeCell ref="A3:C3"/>
    <mergeCell ref="A4:B9"/>
    <mergeCell ref="C4:D4"/>
    <mergeCell ref="E4:F4"/>
    <mergeCell ref="I4:J4"/>
    <mergeCell ref="S4:X4"/>
    <mergeCell ref="Y4:Z4"/>
    <mergeCell ref="AD4:AE9"/>
    <mergeCell ref="C5:D5"/>
    <mergeCell ref="AA5:AC5"/>
    <mergeCell ref="C6:C8"/>
    <mergeCell ref="D6:D8"/>
    <mergeCell ref="E5:F5"/>
    <mergeCell ref="I5:J5"/>
    <mergeCell ref="S5:X5"/>
    <mergeCell ref="E6:E8"/>
    <mergeCell ref="F6:F8"/>
    <mergeCell ref="G6:G8"/>
    <mergeCell ref="H6:H8"/>
    <mergeCell ref="I6:I8"/>
    <mergeCell ref="M4:N9"/>
    <mergeCell ref="O4:P9"/>
    <mergeCell ref="Q5:R5"/>
    <mergeCell ref="G4:H4"/>
    <mergeCell ref="G5:H5"/>
    <mergeCell ref="J6:J8"/>
    <mergeCell ref="AC6:AC8"/>
    <mergeCell ref="Q7:R7"/>
    <mergeCell ref="S7:T7"/>
    <mergeCell ref="U7:V7"/>
    <mergeCell ref="W7:X7"/>
    <mergeCell ref="Q6:R6"/>
    <mergeCell ref="S6:T6"/>
    <mergeCell ref="U6:V6"/>
    <mergeCell ref="W6:X6"/>
    <mergeCell ref="Y6:Y8"/>
    <mergeCell ref="M12:N12"/>
    <mergeCell ref="M13:N13"/>
    <mergeCell ref="N14:N19"/>
    <mergeCell ref="M20:N20"/>
    <mergeCell ref="M21:N21"/>
    <mergeCell ref="O10:P10"/>
    <mergeCell ref="Q4:R4"/>
    <mergeCell ref="AC3:AE3"/>
    <mergeCell ref="K4:L4"/>
    <mergeCell ref="K5:L5"/>
    <mergeCell ref="Y5:Z5"/>
    <mergeCell ref="Z6:Z8"/>
    <mergeCell ref="AA6:AA8"/>
    <mergeCell ref="AB6:AB8"/>
    <mergeCell ref="AA4:AB4"/>
    <mergeCell ref="A29:B29"/>
    <mergeCell ref="AD29:AE29"/>
    <mergeCell ref="A30:B30"/>
    <mergeCell ref="AD30:AE30"/>
    <mergeCell ref="A25:B25"/>
    <mergeCell ref="AD25:AE25"/>
    <mergeCell ref="A26:B26"/>
    <mergeCell ref="AD26:AE26"/>
    <mergeCell ref="A27:B27"/>
    <mergeCell ref="AD27:AE27"/>
    <mergeCell ref="M27:N27"/>
    <mergeCell ref="M28:N28"/>
    <mergeCell ref="M29:N29"/>
    <mergeCell ref="M30:N30"/>
    <mergeCell ref="O26:P26"/>
    <mergeCell ref="O27:P27"/>
    <mergeCell ref="M26:N26"/>
    <mergeCell ref="A10:B10"/>
    <mergeCell ref="A28:B28"/>
    <mergeCell ref="AD28:AE28"/>
    <mergeCell ref="A22:B22"/>
    <mergeCell ref="AD22:AE22"/>
    <mergeCell ref="A23:B23"/>
    <mergeCell ref="AD23:AE23"/>
    <mergeCell ref="A24:B24"/>
    <mergeCell ref="AD24:AE24"/>
    <mergeCell ref="A14:A19"/>
    <mergeCell ref="AE14:AE19"/>
    <mergeCell ref="A20:B20"/>
    <mergeCell ref="AD20:AE20"/>
    <mergeCell ref="A21:B21"/>
    <mergeCell ref="AD21:AE21"/>
    <mergeCell ref="AD10:AE10"/>
    <mergeCell ref="A11:B11"/>
    <mergeCell ref="AD11:AE11"/>
    <mergeCell ref="A12:B12"/>
    <mergeCell ref="AD12:AE12"/>
    <mergeCell ref="A13:B13"/>
    <mergeCell ref="AD13:AE13"/>
    <mergeCell ref="M10:N10"/>
    <mergeCell ref="M11:N11"/>
  </mergeCells>
  <printOptions horizontalCentered="1"/>
  <pageMargins left="1" right="1" top="1" bottom="1" header="1" footer="1"/>
  <pageSetup paperSize="9" scale="80" firstPageNumber="57" orientation="landscape" useFirstPageNumber="1"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FF0000"/>
  </sheetPr>
  <dimension ref="A1:U148"/>
  <sheetViews>
    <sheetView rightToLeft="1" view="pageBreakPreview" topLeftCell="A85" zoomScale="80" zoomScaleSheetLayoutView="80" workbookViewId="0">
      <selection activeCell="R60" sqref="R60"/>
    </sheetView>
  </sheetViews>
  <sheetFormatPr defaultRowHeight="12.75"/>
  <cols>
    <col min="1" max="1" width="4.7109375" style="82" customWidth="1"/>
    <col min="2" max="2" width="9.5703125" style="82" customWidth="1"/>
    <col min="3" max="3" width="7.42578125" style="575" customWidth="1"/>
    <col min="4" max="4" width="9.28515625" style="575" customWidth="1"/>
    <col min="5" max="5" width="9.140625" style="575" customWidth="1"/>
    <col min="6" max="6" width="9.28515625" style="575" customWidth="1"/>
    <col min="7" max="7" width="10.7109375" style="575" customWidth="1"/>
    <col min="8" max="8" width="10.5703125" style="575" customWidth="1"/>
    <col min="9" max="9" width="13.28515625" style="575" customWidth="1"/>
    <col min="10" max="10" width="10" style="82" customWidth="1"/>
    <col min="11" max="11" width="10.7109375" style="82" customWidth="1"/>
    <col min="12" max="12" width="9.5703125" style="82" customWidth="1"/>
    <col min="13" max="13" width="13.42578125" style="82" customWidth="1"/>
    <col min="14" max="14" width="13.140625" style="82" customWidth="1"/>
    <col min="15" max="15" width="4.140625" style="82" customWidth="1"/>
    <col min="16" max="16384" width="9.140625" style="82"/>
  </cols>
  <sheetData>
    <row r="1" spans="1:18" ht="37.5" customHeight="1">
      <c r="A1" s="1152" t="s">
        <v>1181</v>
      </c>
      <c r="B1" s="1152"/>
      <c r="C1" s="1152"/>
      <c r="D1" s="1152"/>
      <c r="E1" s="1152"/>
      <c r="F1" s="1152"/>
      <c r="G1" s="1152"/>
      <c r="H1" s="1152"/>
      <c r="I1" s="1152"/>
      <c r="J1" s="1152"/>
      <c r="K1" s="1152"/>
      <c r="L1" s="1152"/>
      <c r="M1" s="1152"/>
      <c r="N1" s="1152"/>
      <c r="O1" s="1152"/>
    </row>
    <row r="2" spans="1:18" ht="39" customHeight="1">
      <c r="A2" s="1193" t="s">
        <v>995</v>
      </c>
      <c r="B2" s="1193"/>
      <c r="C2" s="1193"/>
      <c r="D2" s="1193"/>
      <c r="E2" s="1193"/>
      <c r="F2" s="1193"/>
      <c r="G2" s="1193"/>
      <c r="H2" s="1193"/>
      <c r="I2" s="1193"/>
      <c r="J2" s="1193"/>
      <c r="K2" s="1193"/>
      <c r="L2" s="1193"/>
      <c r="M2" s="1193"/>
      <c r="N2" s="1193"/>
      <c r="O2" s="1193"/>
    </row>
    <row r="3" spans="1:18" ht="19.5" customHeight="1" thickBot="1">
      <c r="A3" s="1176" t="s">
        <v>681</v>
      </c>
      <c r="B3" s="1176"/>
      <c r="C3" s="573"/>
      <c r="D3" s="573"/>
      <c r="E3" s="573"/>
      <c r="F3" s="573"/>
      <c r="G3" s="573"/>
      <c r="H3" s="573"/>
      <c r="I3" s="573"/>
      <c r="J3" s="573"/>
      <c r="K3" s="573"/>
      <c r="L3" s="573"/>
      <c r="M3" s="573"/>
      <c r="N3" s="1194" t="s">
        <v>622</v>
      </c>
      <c r="O3" s="1194"/>
    </row>
    <row r="4" spans="1:18" ht="23.25" customHeight="1" thickTop="1">
      <c r="A4" s="1140" t="s">
        <v>40</v>
      </c>
      <c r="B4" s="1140"/>
      <c r="C4" s="1188" t="s">
        <v>302</v>
      </c>
      <c r="D4" s="1188"/>
      <c r="E4" s="1188"/>
      <c r="F4" s="1188"/>
      <c r="G4" s="1188" t="s">
        <v>108</v>
      </c>
      <c r="H4" s="1188"/>
      <c r="I4" s="1188"/>
      <c r="J4" s="1155" t="s">
        <v>1183</v>
      </c>
      <c r="K4" s="1155"/>
      <c r="L4" s="1155"/>
      <c r="M4" s="565" t="s">
        <v>680</v>
      </c>
      <c r="N4" s="1164" t="s">
        <v>168</v>
      </c>
      <c r="O4" s="1164"/>
    </row>
    <row r="5" spans="1:18" ht="36" customHeight="1">
      <c r="A5" s="1141"/>
      <c r="B5" s="1141"/>
      <c r="C5" s="1168" t="s">
        <v>303</v>
      </c>
      <c r="D5" s="1168"/>
      <c r="E5" s="1168"/>
      <c r="F5" s="1168"/>
      <c r="G5" s="1168" t="s">
        <v>309</v>
      </c>
      <c r="H5" s="1168"/>
      <c r="I5" s="1168"/>
      <c r="J5" s="1165" t="s">
        <v>330</v>
      </c>
      <c r="K5" s="1165"/>
      <c r="L5" s="1165"/>
      <c r="M5" s="1168" t="s">
        <v>174</v>
      </c>
      <c r="N5" s="1165"/>
      <c r="O5" s="1165"/>
    </row>
    <row r="6" spans="1:18" ht="17.25" customHeight="1">
      <c r="A6" s="1141"/>
      <c r="B6" s="1141"/>
      <c r="C6" s="823" t="s">
        <v>33</v>
      </c>
      <c r="D6" s="817" t="s">
        <v>34</v>
      </c>
      <c r="E6" s="817" t="s">
        <v>304</v>
      </c>
      <c r="F6" s="817" t="s">
        <v>35</v>
      </c>
      <c r="G6" s="817" t="s">
        <v>127</v>
      </c>
      <c r="H6" s="817" t="s">
        <v>34</v>
      </c>
      <c r="I6" s="817" t="s">
        <v>35</v>
      </c>
      <c r="J6" s="823" t="s">
        <v>102</v>
      </c>
      <c r="K6" s="817" t="s">
        <v>103</v>
      </c>
      <c r="L6" s="817" t="s">
        <v>35</v>
      </c>
      <c r="M6" s="1168"/>
      <c r="N6" s="1165"/>
      <c r="O6" s="1165"/>
    </row>
    <row r="7" spans="1:18" ht="21" customHeight="1" thickBot="1">
      <c r="A7" s="1142"/>
      <c r="B7" s="1142"/>
      <c r="C7" s="822" t="s">
        <v>173</v>
      </c>
      <c r="D7" s="821" t="s">
        <v>172</v>
      </c>
      <c r="E7" s="821" t="s">
        <v>208</v>
      </c>
      <c r="F7" s="821" t="s">
        <v>169</v>
      </c>
      <c r="G7" s="821" t="s">
        <v>173</v>
      </c>
      <c r="H7" s="821" t="s">
        <v>172</v>
      </c>
      <c r="I7" s="821" t="s">
        <v>169</v>
      </c>
      <c r="J7" s="822" t="s">
        <v>335</v>
      </c>
      <c r="K7" s="821" t="s">
        <v>336</v>
      </c>
      <c r="L7" s="821" t="s">
        <v>169</v>
      </c>
      <c r="M7" s="1196"/>
      <c r="N7" s="1166"/>
      <c r="O7" s="1166"/>
    </row>
    <row r="8" spans="1:18" ht="18" customHeight="1">
      <c r="A8" s="1191" t="s">
        <v>52</v>
      </c>
      <c r="B8" s="1191"/>
      <c r="C8" s="614">
        <f>C38+C67</f>
        <v>456</v>
      </c>
      <c r="D8" s="614">
        <f t="shared" ref="D8:M8" si="0">D38+D67</f>
        <v>385</v>
      </c>
      <c r="E8" s="614">
        <f t="shared" si="0"/>
        <v>797</v>
      </c>
      <c r="F8" s="817">
        <f>F38+F67</f>
        <v>1638</v>
      </c>
      <c r="G8" s="614">
        <f t="shared" si="0"/>
        <v>325947</v>
      </c>
      <c r="H8" s="614">
        <f t="shared" si="0"/>
        <v>288126</v>
      </c>
      <c r="I8" s="614">
        <f t="shared" si="0"/>
        <v>614073</v>
      </c>
      <c r="J8" s="817">
        <f t="shared" si="0"/>
        <v>7114</v>
      </c>
      <c r="K8" s="614">
        <f t="shared" si="0"/>
        <v>8874</v>
      </c>
      <c r="L8" s="614">
        <f t="shared" si="0"/>
        <v>15988</v>
      </c>
      <c r="M8" s="614">
        <f t="shared" si="0"/>
        <v>15300</v>
      </c>
      <c r="N8" s="1197" t="s">
        <v>583</v>
      </c>
      <c r="O8" s="1197"/>
    </row>
    <row r="9" spans="1:18" ht="18" customHeight="1">
      <c r="A9" s="1170" t="s">
        <v>53</v>
      </c>
      <c r="B9" s="1170"/>
      <c r="C9" s="615">
        <f t="shared" ref="C9:M24" si="1">C39+C68</f>
        <v>383</v>
      </c>
      <c r="D9" s="615">
        <f t="shared" si="1"/>
        <v>366</v>
      </c>
      <c r="E9" s="615">
        <f t="shared" si="1"/>
        <v>611</v>
      </c>
      <c r="F9" s="813">
        <f t="shared" si="1"/>
        <v>1360</v>
      </c>
      <c r="G9" s="615">
        <f t="shared" si="1"/>
        <v>185706</v>
      </c>
      <c r="H9" s="615">
        <f t="shared" si="1"/>
        <v>165409</v>
      </c>
      <c r="I9" s="615">
        <f t="shared" si="1"/>
        <v>351115</v>
      </c>
      <c r="J9" s="813">
        <f t="shared" si="1"/>
        <v>5453</v>
      </c>
      <c r="K9" s="615">
        <f t="shared" si="1"/>
        <v>8792</v>
      </c>
      <c r="L9" s="615">
        <f t="shared" si="1"/>
        <v>14245</v>
      </c>
      <c r="M9" s="615">
        <f t="shared" si="1"/>
        <v>11084</v>
      </c>
      <c r="N9" s="1159" t="s">
        <v>284</v>
      </c>
      <c r="O9" s="1159"/>
    </row>
    <row r="10" spans="1:18" ht="18" customHeight="1">
      <c r="A10" s="1170" t="s">
        <v>54</v>
      </c>
      <c r="B10" s="1170"/>
      <c r="C10" s="615">
        <f t="shared" si="1"/>
        <v>120</v>
      </c>
      <c r="D10" s="615">
        <f t="shared" si="1"/>
        <v>94</v>
      </c>
      <c r="E10" s="615">
        <f t="shared" si="1"/>
        <v>904</v>
      </c>
      <c r="F10" s="813">
        <f t="shared" si="1"/>
        <v>1118</v>
      </c>
      <c r="G10" s="615">
        <f t="shared" si="1"/>
        <v>142426</v>
      </c>
      <c r="H10" s="615">
        <f t="shared" si="1"/>
        <v>130776</v>
      </c>
      <c r="I10" s="615">
        <f t="shared" si="1"/>
        <v>273202</v>
      </c>
      <c r="J10" s="813">
        <f t="shared" si="1"/>
        <v>3856</v>
      </c>
      <c r="K10" s="615">
        <f t="shared" si="1"/>
        <v>7045</v>
      </c>
      <c r="L10" s="615">
        <f t="shared" si="1"/>
        <v>10901</v>
      </c>
      <c r="M10" s="615">
        <f t="shared" si="1"/>
        <v>9441</v>
      </c>
      <c r="N10" s="1178" t="s">
        <v>175</v>
      </c>
      <c r="O10" s="1178"/>
      <c r="R10" s="82" t="s">
        <v>630</v>
      </c>
    </row>
    <row r="11" spans="1:18" ht="18" customHeight="1">
      <c r="A11" s="1170" t="s">
        <v>55</v>
      </c>
      <c r="B11" s="1170"/>
      <c r="C11" s="615">
        <f t="shared" si="1"/>
        <v>143</v>
      </c>
      <c r="D11" s="615">
        <f t="shared" si="1"/>
        <v>141</v>
      </c>
      <c r="E11" s="615">
        <f t="shared" si="1"/>
        <v>733</v>
      </c>
      <c r="F11" s="813">
        <f t="shared" si="1"/>
        <v>1017</v>
      </c>
      <c r="G11" s="615">
        <f t="shared" si="1"/>
        <v>162874</v>
      </c>
      <c r="H11" s="615">
        <f t="shared" si="1"/>
        <v>149490</v>
      </c>
      <c r="I11" s="615">
        <f t="shared" si="1"/>
        <v>312364</v>
      </c>
      <c r="J11" s="813">
        <f t="shared" si="1"/>
        <v>6489</v>
      </c>
      <c r="K11" s="615">
        <f t="shared" si="1"/>
        <v>11788</v>
      </c>
      <c r="L11" s="615">
        <f t="shared" si="1"/>
        <v>18277</v>
      </c>
      <c r="M11" s="615">
        <f t="shared" si="1"/>
        <v>9127</v>
      </c>
      <c r="N11" s="1178" t="s">
        <v>676</v>
      </c>
      <c r="O11" s="1178"/>
    </row>
    <row r="12" spans="1:18" ht="18" customHeight="1">
      <c r="A12" s="1195" t="s">
        <v>279</v>
      </c>
      <c r="B12" s="570" t="s">
        <v>250</v>
      </c>
      <c r="C12" s="615">
        <f t="shared" si="1"/>
        <v>82</v>
      </c>
      <c r="D12" s="615">
        <f t="shared" si="1"/>
        <v>90</v>
      </c>
      <c r="E12" s="615">
        <f t="shared" si="1"/>
        <v>314</v>
      </c>
      <c r="F12" s="813">
        <f t="shared" si="1"/>
        <v>486</v>
      </c>
      <c r="G12" s="615">
        <f t="shared" si="1"/>
        <v>130511</v>
      </c>
      <c r="H12" s="615">
        <f t="shared" si="1"/>
        <v>125254</v>
      </c>
      <c r="I12" s="615">
        <f t="shared" si="1"/>
        <v>255765</v>
      </c>
      <c r="J12" s="813">
        <f t="shared" si="1"/>
        <v>2023</v>
      </c>
      <c r="K12" s="615">
        <f t="shared" si="1"/>
        <v>10462</v>
      </c>
      <c r="L12" s="615">
        <f t="shared" si="1"/>
        <v>12485</v>
      </c>
      <c r="M12" s="615">
        <f t="shared" si="1"/>
        <v>6373</v>
      </c>
      <c r="N12" s="369" t="s">
        <v>288</v>
      </c>
      <c r="O12" s="1180" t="s">
        <v>167</v>
      </c>
    </row>
    <row r="13" spans="1:18" ht="18" customHeight="1">
      <c r="A13" s="1195"/>
      <c r="B13" s="570" t="s">
        <v>251</v>
      </c>
      <c r="C13" s="615">
        <f t="shared" si="1"/>
        <v>142</v>
      </c>
      <c r="D13" s="615">
        <f t="shared" si="1"/>
        <v>80</v>
      </c>
      <c r="E13" s="615">
        <f t="shared" si="1"/>
        <v>583</v>
      </c>
      <c r="F13" s="813">
        <f t="shared" si="1"/>
        <v>805</v>
      </c>
      <c r="G13" s="615">
        <f t="shared" si="1"/>
        <v>257409</v>
      </c>
      <c r="H13" s="615">
        <f t="shared" si="1"/>
        <v>235797</v>
      </c>
      <c r="I13" s="615">
        <f t="shared" si="1"/>
        <v>493206</v>
      </c>
      <c r="J13" s="813">
        <f t="shared" si="1"/>
        <v>3193</v>
      </c>
      <c r="K13" s="615">
        <f t="shared" si="1"/>
        <v>12780</v>
      </c>
      <c r="L13" s="615">
        <f t="shared" si="1"/>
        <v>15973</v>
      </c>
      <c r="M13" s="615">
        <f t="shared" si="1"/>
        <v>13612</v>
      </c>
      <c r="N13" s="574" t="s">
        <v>289</v>
      </c>
      <c r="O13" s="1180"/>
    </row>
    <row r="14" spans="1:18" ht="18" customHeight="1">
      <c r="A14" s="1195"/>
      <c r="B14" s="570" t="s">
        <v>252</v>
      </c>
      <c r="C14" s="615">
        <f t="shared" si="1"/>
        <v>158</v>
      </c>
      <c r="D14" s="615">
        <f t="shared" si="1"/>
        <v>140</v>
      </c>
      <c r="E14" s="615">
        <f t="shared" si="1"/>
        <v>85</v>
      </c>
      <c r="F14" s="813">
        <f t="shared" si="1"/>
        <v>383</v>
      </c>
      <c r="G14" s="615">
        <f t="shared" si="1"/>
        <v>107135</v>
      </c>
      <c r="H14" s="615">
        <f t="shared" si="1"/>
        <v>102344</v>
      </c>
      <c r="I14" s="615">
        <f t="shared" si="1"/>
        <v>209479</v>
      </c>
      <c r="J14" s="813">
        <f t="shared" si="1"/>
        <v>2533</v>
      </c>
      <c r="K14" s="615">
        <f t="shared" si="1"/>
        <v>5604</v>
      </c>
      <c r="L14" s="615">
        <f t="shared" si="1"/>
        <v>8137</v>
      </c>
      <c r="M14" s="615">
        <f t="shared" si="1"/>
        <v>5299</v>
      </c>
      <c r="N14" s="574" t="s">
        <v>290</v>
      </c>
      <c r="O14" s="1180"/>
    </row>
    <row r="15" spans="1:18" ht="18" customHeight="1">
      <c r="A15" s="1195"/>
      <c r="B15" s="570" t="s">
        <v>253</v>
      </c>
      <c r="C15" s="615">
        <f t="shared" si="1"/>
        <v>37</v>
      </c>
      <c r="D15" s="615">
        <f t="shared" si="1"/>
        <v>36</v>
      </c>
      <c r="E15" s="615">
        <f t="shared" si="1"/>
        <v>329</v>
      </c>
      <c r="F15" s="813">
        <f t="shared" si="1"/>
        <v>402</v>
      </c>
      <c r="G15" s="615">
        <f t="shared" si="1"/>
        <v>85345</v>
      </c>
      <c r="H15" s="615">
        <f t="shared" si="1"/>
        <v>78095</v>
      </c>
      <c r="I15" s="615">
        <f t="shared" si="1"/>
        <v>163440</v>
      </c>
      <c r="J15" s="813">
        <f t="shared" si="1"/>
        <v>2086</v>
      </c>
      <c r="K15" s="615">
        <f t="shared" si="1"/>
        <v>8771</v>
      </c>
      <c r="L15" s="615">
        <f t="shared" si="1"/>
        <v>10857</v>
      </c>
      <c r="M15" s="615">
        <f t="shared" si="1"/>
        <v>4624</v>
      </c>
      <c r="N15" s="574" t="s">
        <v>291</v>
      </c>
      <c r="O15" s="1180"/>
    </row>
    <row r="16" spans="1:18" ht="18" customHeight="1">
      <c r="A16" s="1195"/>
      <c r="B16" s="570" t="s">
        <v>254</v>
      </c>
      <c r="C16" s="615">
        <f t="shared" si="1"/>
        <v>54</v>
      </c>
      <c r="D16" s="615">
        <f t="shared" si="1"/>
        <v>32</v>
      </c>
      <c r="E16" s="615">
        <f t="shared" si="1"/>
        <v>569</v>
      </c>
      <c r="F16" s="813">
        <f t="shared" si="1"/>
        <v>655</v>
      </c>
      <c r="G16" s="615">
        <f t="shared" si="1"/>
        <v>159877</v>
      </c>
      <c r="H16" s="615">
        <f t="shared" si="1"/>
        <v>146436</v>
      </c>
      <c r="I16" s="615">
        <f t="shared" si="1"/>
        <v>306313</v>
      </c>
      <c r="J16" s="813">
        <f t="shared" si="1"/>
        <v>2848</v>
      </c>
      <c r="K16" s="615">
        <f t="shared" si="1"/>
        <v>12209</v>
      </c>
      <c r="L16" s="615">
        <f t="shared" si="1"/>
        <v>15057</v>
      </c>
      <c r="M16" s="615">
        <f t="shared" si="1"/>
        <v>8538</v>
      </c>
      <c r="N16" s="574" t="s">
        <v>292</v>
      </c>
      <c r="O16" s="1180"/>
    </row>
    <row r="17" spans="1:15" ht="18" customHeight="1">
      <c r="A17" s="1195"/>
      <c r="B17" s="570" t="s">
        <v>255</v>
      </c>
      <c r="C17" s="615">
        <f t="shared" si="1"/>
        <v>76</v>
      </c>
      <c r="D17" s="615">
        <f t="shared" si="1"/>
        <v>80</v>
      </c>
      <c r="E17" s="615">
        <f t="shared" si="1"/>
        <v>213</v>
      </c>
      <c r="F17" s="813">
        <f t="shared" si="1"/>
        <v>369</v>
      </c>
      <c r="G17" s="615">
        <f t="shared" si="1"/>
        <v>111785</v>
      </c>
      <c r="H17" s="615">
        <f t="shared" si="1"/>
        <v>103471</v>
      </c>
      <c r="I17" s="615">
        <f t="shared" si="1"/>
        <v>215256</v>
      </c>
      <c r="J17" s="813">
        <f t="shared" si="1"/>
        <v>2435</v>
      </c>
      <c r="K17" s="615">
        <f t="shared" si="1"/>
        <v>7049</v>
      </c>
      <c r="L17" s="615">
        <f t="shared" si="1"/>
        <v>9484</v>
      </c>
      <c r="M17" s="615">
        <f t="shared" si="1"/>
        <v>5379</v>
      </c>
      <c r="N17" s="574" t="s">
        <v>293</v>
      </c>
      <c r="O17" s="1180"/>
    </row>
    <row r="18" spans="1:15" ht="18" customHeight="1">
      <c r="A18" s="1170" t="s">
        <v>63</v>
      </c>
      <c r="B18" s="1170"/>
      <c r="C18" s="615">
        <f t="shared" si="1"/>
        <v>468</v>
      </c>
      <c r="D18" s="615">
        <f t="shared" si="1"/>
        <v>427</v>
      </c>
      <c r="E18" s="615">
        <f t="shared" si="1"/>
        <v>424</v>
      </c>
      <c r="F18" s="813">
        <f t="shared" si="1"/>
        <v>1319</v>
      </c>
      <c r="G18" s="615">
        <f t="shared" si="1"/>
        <v>207784</v>
      </c>
      <c r="H18" s="615">
        <f t="shared" si="1"/>
        <v>190914</v>
      </c>
      <c r="I18" s="615">
        <f t="shared" si="1"/>
        <v>398698</v>
      </c>
      <c r="J18" s="813">
        <f t="shared" si="1"/>
        <v>7592</v>
      </c>
      <c r="K18" s="615">
        <f t="shared" si="1"/>
        <v>11003</v>
      </c>
      <c r="L18" s="615">
        <f t="shared" si="1"/>
        <v>18595</v>
      </c>
      <c r="M18" s="615">
        <f t="shared" si="1"/>
        <v>12051</v>
      </c>
      <c r="N18" s="1178" t="s">
        <v>297</v>
      </c>
      <c r="O18" s="1178"/>
    </row>
    <row r="19" spans="1:15" ht="18" customHeight="1">
      <c r="A19" s="1170" t="s">
        <v>64</v>
      </c>
      <c r="B19" s="1170"/>
      <c r="C19" s="615">
        <f t="shared" si="1"/>
        <v>308</v>
      </c>
      <c r="D19" s="615">
        <f t="shared" si="1"/>
        <v>296</v>
      </c>
      <c r="E19" s="615">
        <f t="shared" si="1"/>
        <v>410</v>
      </c>
      <c r="F19" s="813">
        <f t="shared" si="1"/>
        <v>1014</v>
      </c>
      <c r="G19" s="615">
        <f t="shared" si="1"/>
        <v>222748</v>
      </c>
      <c r="H19" s="615">
        <f t="shared" si="1"/>
        <v>202476</v>
      </c>
      <c r="I19" s="615">
        <f t="shared" si="1"/>
        <v>425224</v>
      </c>
      <c r="J19" s="813">
        <f t="shared" si="1"/>
        <v>6240</v>
      </c>
      <c r="K19" s="615">
        <f t="shared" si="1"/>
        <v>12578</v>
      </c>
      <c r="L19" s="615">
        <f t="shared" si="1"/>
        <v>18818</v>
      </c>
      <c r="M19" s="615">
        <f t="shared" si="1"/>
        <v>10740</v>
      </c>
      <c r="N19" s="1178" t="s">
        <v>177</v>
      </c>
      <c r="O19" s="1178"/>
    </row>
    <row r="20" spans="1:15" ht="18" customHeight="1">
      <c r="A20" s="1170" t="s">
        <v>65</v>
      </c>
      <c r="B20" s="1170"/>
      <c r="C20" s="615">
        <f t="shared" si="1"/>
        <v>272</v>
      </c>
      <c r="D20" s="615">
        <f t="shared" si="1"/>
        <v>249</v>
      </c>
      <c r="E20" s="615">
        <f t="shared" si="1"/>
        <v>118</v>
      </c>
      <c r="F20" s="813">
        <f t="shared" si="1"/>
        <v>639</v>
      </c>
      <c r="G20" s="615">
        <f t="shared" si="1"/>
        <v>148591</v>
      </c>
      <c r="H20" s="615">
        <f t="shared" si="1"/>
        <v>135959</v>
      </c>
      <c r="I20" s="615">
        <f t="shared" si="1"/>
        <v>284550</v>
      </c>
      <c r="J20" s="813">
        <f t="shared" si="1"/>
        <v>3335</v>
      </c>
      <c r="K20" s="615">
        <f t="shared" si="1"/>
        <v>9108</v>
      </c>
      <c r="L20" s="615">
        <f t="shared" si="1"/>
        <v>12443</v>
      </c>
      <c r="M20" s="615">
        <f t="shared" si="1"/>
        <v>7494</v>
      </c>
      <c r="N20" s="1178" t="s">
        <v>178</v>
      </c>
      <c r="O20" s="1178"/>
    </row>
    <row r="21" spans="1:15" ht="18" customHeight="1">
      <c r="A21" s="1170" t="s">
        <v>66</v>
      </c>
      <c r="B21" s="1170"/>
      <c r="C21" s="615">
        <f t="shared" si="1"/>
        <v>305</v>
      </c>
      <c r="D21" s="615">
        <f t="shared" si="1"/>
        <v>288</v>
      </c>
      <c r="E21" s="615">
        <f t="shared" si="1"/>
        <v>214</v>
      </c>
      <c r="F21" s="813">
        <f t="shared" si="1"/>
        <v>807</v>
      </c>
      <c r="G21" s="615">
        <f t="shared" si="1"/>
        <v>168619</v>
      </c>
      <c r="H21" s="615">
        <f t="shared" si="1"/>
        <v>153856</v>
      </c>
      <c r="I21" s="615">
        <f t="shared" si="1"/>
        <v>322475</v>
      </c>
      <c r="J21" s="813">
        <f t="shared" si="1"/>
        <v>4744</v>
      </c>
      <c r="K21" s="615">
        <f t="shared" si="1"/>
        <v>9522</v>
      </c>
      <c r="L21" s="615">
        <f t="shared" si="1"/>
        <v>14266</v>
      </c>
      <c r="M21" s="615">
        <f t="shared" si="1"/>
        <v>9238</v>
      </c>
      <c r="N21" s="1178" t="s">
        <v>285</v>
      </c>
      <c r="O21" s="1178"/>
    </row>
    <row r="22" spans="1:15" ht="18" customHeight="1">
      <c r="A22" s="1170" t="s">
        <v>133</v>
      </c>
      <c r="B22" s="1170"/>
      <c r="C22" s="615">
        <f t="shared" si="1"/>
        <v>193</v>
      </c>
      <c r="D22" s="615">
        <f t="shared" si="1"/>
        <v>151</v>
      </c>
      <c r="E22" s="615">
        <f t="shared" si="1"/>
        <v>451</v>
      </c>
      <c r="F22" s="813">
        <f t="shared" si="1"/>
        <v>795</v>
      </c>
      <c r="G22" s="615">
        <f t="shared" si="1"/>
        <v>138224</v>
      </c>
      <c r="H22" s="615">
        <f t="shared" si="1"/>
        <v>119984</v>
      </c>
      <c r="I22" s="615">
        <f t="shared" si="1"/>
        <v>258208</v>
      </c>
      <c r="J22" s="813">
        <f t="shared" si="1"/>
        <v>5254</v>
      </c>
      <c r="K22" s="615">
        <f t="shared" si="1"/>
        <v>8725</v>
      </c>
      <c r="L22" s="615">
        <f t="shared" si="1"/>
        <v>13979</v>
      </c>
      <c r="M22" s="615">
        <f t="shared" si="1"/>
        <v>7285</v>
      </c>
      <c r="N22" s="1178" t="s">
        <v>853</v>
      </c>
      <c r="O22" s="1178"/>
    </row>
    <row r="23" spans="1:15" ht="18" customHeight="1">
      <c r="A23" s="1170" t="s">
        <v>68</v>
      </c>
      <c r="B23" s="1170"/>
      <c r="C23" s="615">
        <f t="shared" si="1"/>
        <v>104</v>
      </c>
      <c r="D23" s="615">
        <f t="shared" si="1"/>
        <v>95</v>
      </c>
      <c r="E23" s="615">
        <f t="shared" si="1"/>
        <v>343</v>
      </c>
      <c r="F23" s="813">
        <f t="shared" si="1"/>
        <v>542</v>
      </c>
      <c r="G23" s="615">
        <f t="shared" si="1"/>
        <v>96271</v>
      </c>
      <c r="H23" s="615">
        <f t="shared" si="1"/>
        <v>82466</v>
      </c>
      <c r="I23" s="615">
        <f t="shared" si="1"/>
        <v>178737</v>
      </c>
      <c r="J23" s="813">
        <f t="shared" si="1"/>
        <v>3184</v>
      </c>
      <c r="K23" s="615">
        <f t="shared" si="1"/>
        <v>5291</v>
      </c>
      <c r="L23" s="615">
        <f t="shared" si="1"/>
        <v>8475</v>
      </c>
      <c r="M23" s="615">
        <f t="shared" si="1"/>
        <v>5288</v>
      </c>
      <c r="N23" s="1178" t="s">
        <v>287</v>
      </c>
      <c r="O23" s="1178"/>
    </row>
    <row r="24" spans="1:15" ht="18" customHeight="1">
      <c r="A24" s="1170" t="s">
        <v>69</v>
      </c>
      <c r="B24" s="1170"/>
      <c r="C24" s="615">
        <f t="shared" si="1"/>
        <v>235</v>
      </c>
      <c r="D24" s="615">
        <f t="shared" si="1"/>
        <v>205</v>
      </c>
      <c r="E24" s="615">
        <f t="shared" si="1"/>
        <v>509</v>
      </c>
      <c r="F24" s="813">
        <f t="shared" si="1"/>
        <v>949</v>
      </c>
      <c r="G24" s="615">
        <f t="shared" si="1"/>
        <v>149263</v>
      </c>
      <c r="H24" s="615">
        <f t="shared" si="1"/>
        <v>127106</v>
      </c>
      <c r="I24" s="615">
        <f t="shared" si="1"/>
        <v>276369</v>
      </c>
      <c r="J24" s="813">
        <f t="shared" si="1"/>
        <v>5667</v>
      </c>
      <c r="K24" s="615">
        <f t="shared" si="1"/>
        <v>8431</v>
      </c>
      <c r="L24" s="615">
        <f t="shared" si="1"/>
        <v>14098</v>
      </c>
      <c r="M24" s="615">
        <f t="shared" si="1"/>
        <v>8845</v>
      </c>
      <c r="N24" s="1178" t="s">
        <v>182</v>
      </c>
      <c r="O24" s="1178"/>
    </row>
    <row r="25" spans="1:15" ht="18" customHeight="1">
      <c r="A25" s="1170" t="s">
        <v>70</v>
      </c>
      <c r="B25" s="1170"/>
      <c r="C25" s="615">
        <f t="shared" ref="C25:M28" si="2">C55+C84</f>
        <v>387</v>
      </c>
      <c r="D25" s="615">
        <f t="shared" si="2"/>
        <v>339</v>
      </c>
      <c r="E25" s="615">
        <f t="shared" si="2"/>
        <v>734</v>
      </c>
      <c r="F25" s="813">
        <f t="shared" si="2"/>
        <v>1460</v>
      </c>
      <c r="G25" s="615">
        <f t="shared" si="2"/>
        <v>231819</v>
      </c>
      <c r="H25" s="615">
        <f t="shared" si="2"/>
        <v>202835</v>
      </c>
      <c r="I25" s="615">
        <f t="shared" si="2"/>
        <v>434654</v>
      </c>
      <c r="J25" s="813">
        <f t="shared" si="2"/>
        <v>10112</v>
      </c>
      <c r="K25" s="615">
        <f t="shared" si="2"/>
        <v>13078</v>
      </c>
      <c r="L25" s="615">
        <f t="shared" si="2"/>
        <v>23190</v>
      </c>
      <c r="M25" s="615">
        <f t="shared" si="2"/>
        <v>13266</v>
      </c>
      <c r="N25" s="1178" t="s">
        <v>183</v>
      </c>
      <c r="O25" s="1178"/>
    </row>
    <row r="26" spans="1:15" ht="18" customHeight="1">
      <c r="A26" s="1170" t="s">
        <v>71</v>
      </c>
      <c r="B26" s="1170"/>
      <c r="C26" s="615">
        <f t="shared" si="2"/>
        <v>199</v>
      </c>
      <c r="D26" s="615">
        <f t="shared" si="2"/>
        <v>177</v>
      </c>
      <c r="E26" s="615">
        <f t="shared" si="2"/>
        <v>325</v>
      </c>
      <c r="F26" s="813">
        <f t="shared" si="2"/>
        <v>701</v>
      </c>
      <c r="G26" s="615">
        <f t="shared" si="2"/>
        <v>141340</v>
      </c>
      <c r="H26" s="615">
        <f t="shared" si="2"/>
        <v>106545</v>
      </c>
      <c r="I26" s="615">
        <f t="shared" si="2"/>
        <v>247885</v>
      </c>
      <c r="J26" s="813">
        <f t="shared" si="2"/>
        <v>5138</v>
      </c>
      <c r="K26" s="615">
        <f t="shared" si="2"/>
        <v>7417</v>
      </c>
      <c r="L26" s="615">
        <f t="shared" si="2"/>
        <v>12555</v>
      </c>
      <c r="M26" s="615">
        <f t="shared" si="2"/>
        <v>7376</v>
      </c>
      <c r="N26" s="1178" t="s">
        <v>671</v>
      </c>
      <c r="O26" s="1178"/>
    </row>
    <row r="27" spans="1:15" ht="18.75" customHeight="1" thickBot="1">
      <c r="A27" s="1191" t="s">
        <v>72</v>
      </c>
      <c r="B27" s="1191"/>
      <c r="C27" s="614">
        <f t="shared" si="2"/>
        <v>501</v>
      </c>
      <c r="D27" s="614">
        <f t="shared" si="2"/>
        <v>404</v>
      </c>
      <c r="E27" s="614">
        <f t="shared" si="2"/>
        <v>581</v>
      </c>
      <c r="F27" s="817">
        <f t="shared" si="2"/>
        <v>1486</v>
      </c>
      <c r="G27" s="614">
        <f t="shared" si="2"/>
        <v>316315</v>
      </c>
      <c r="H27" s="614">
        <f t="shared" si="2"/>
        <v>299799</v>
      </c>
      <c r="I27" s="614">
        <f t="shared" si="2"/>
        <v>616114</v>
      </c>
      <c r="J27" s="817">
        <f t="shared" si="2"/>
        <v>6130</v>
      </c>
      <c r="K27" s="614">
        <f t="shared" si="2"/>
        <v>17951</v>
      </c>
      <c r="L27" s="614">
        <f t="shared" si="2"/>
        <v>24081</v>
      </c>
      <c r="M27" s="614">
        <f t="shared" si="2"/>
        <v>15994</v>
      </c>
      <c r="N27" s="1198" t="s">
        <v>327</v>
      </c>
      <c r="O27" s="1198"/>
    </row>
    <row r="28" spans="1:15" ht="18.75" customHeight="1" thickBot="1">
      <c r="A28" s="1174" t="s">
        <v>32</v>
      </c>
      <c r="B28" s="1174"/>
      <c r="C28" s="819">
        <f t="shared" si="2"/>
        <v>4623</v>
      </c>
      <c r="D28" s="819">
        <f t="shared" si="2"/>
        <v>4075</v>
      </c>
      <c r="E28" s="819">
        <f t="shared" si="2"/>
        <v>9247</v>
      </c>
      <c r="F28" s="819">
        <f t="shared" si="2"/>
        <v>17945</v>
      </c>
      <c r="G28" s="819">
        <f t="shared" si="2"/>
        <v>3489989</v>
      </c>
      <c r="H28" s="819">
        <f t="shared" si="2"/>
        <v>3147138</v>
      </c>
      <c r="I28" s="819">
        <f t="shared" si="2"/>
        <v>6637127</v>
      </c>
      <c r="J28" s="819">
        <f t="shared" si="2"/>
        <v>95426</v>
      </c>
      <c r="K28" s="819">
        <f t="shared" si="2"/>
        <v>196478</v>
      </c>
      <c r="L28" s="819">
        <f t="shared" si="2"/>
        <v>291904</v>
      </c>
      <c r="M28" s="819">
        <f t="shared" si="2"/>
        <v>186354</v>
      </c>
      <c r="N28" s="1175" t="s">
        <v>169</v>
      </c>
      <c r="O28" s="1175"/>
    </row>
    <row r="29" spans="1:15" ht="15" customHeight="1" thickTop="1"/>
    <row r="30" spans="1:15" ht="12" customHeight="1"/>
    <row r="31" spans="1:15" ht="33" customHeight="1">
      <c r="A31" s="1152" t="s">
        <v>1182</v>
      </c>
      <c r="B31" s="1152"/>
      <c r="C31" s="1152"/>
      <c r="D31" s="1152"/>
      <c r="E31" s="1152"/>
      <c r="F31" s="1152"/>
      <c r="G31" s="1152"/>
      <c r="H31" s="1152"/>
      <c r="I31" s="1152"/>
      <c r="J31" s="1152"/>
      <c r="K31" s="1152"/>
      <c r="L31" s="1152"/>
      <c r="M31" s="1152"/>
      <c r="N31" s="1152"/>
      <c r="O31" s="1152"/>
    </row>
    <row r="32" spans="1:15" ht="40.5" customHeight="1">
      <c r="A32" s="1193" t="s">
        <v>996</v>
      </c>
      <c r="B32" s="1193"/>
      <c r="C32" s="1193"/>
      <c r="D32" s="1193"/>
      <c r="E32" s="1193"/>
      <c r="F32" s="1193"/>
      <c r="G32" s="1193"/>
      <c r="H32" s="1193"/>
      <c r="I32" s="1193"/>
      <c r="J32" s="1193"/>
      <c r="K32" s="1193"/>
      <c r="L32" s="1193"/>
      <c r="M32" s="1193"/>
      <c r="N32" s="1193"/>
      <c r="O32" s="1193"/>
    </row>
    <row r="33" spans="1:20" ht="24.75" customHeight="1" thickBot="1">
      <c r="A33" s="1176" t="s">
        <v>867</v>
      </c>
      <c r="B33" s="1176"/>
      <c r="C33" s="573"/>
      <c r="D33" s="573"/>
      <c r="E33" s="573"/>
      <c r="F33" s="573"/>
      <c r="G33" s="573"/>
      <c r="H33" s="573"/>
      <c r="I33" s="573"/>
      <c r="J33" s="573"/>
      <c r="K33" s="573"/>
      <c r="L33" s="573"/>
      <c r="M33" s="573"/>
      <c r="N33" s="1154" t="s">
        <v>623</v>
      </c>
      <c r="O33" s="1154"/>
    </row>
    <row r="34" spans="1:20" ht="27" customHeight="1" thickTop="1">
      <c r="A34" s="1140" t="s">
        <v>40</v>
      </c>
      <c r="B34" s="1140"/>
      <c r="C34" s="1188" t="s">
        <v>682</v>
      </c>
      <c r="D34" s="1188"/>
      <c r="E34" s="1188"/>
      <c r="F34" s="1188"/>
      <c r="G34" s="1188" t="s">
        <v>108</v>
      </c>
      <c r="H34" s="1188"/>
      <c r="I34" s="1188"/>
      <c r="J34" s="1155" t="s">
        <v>1183</v>
      </c>
      <c r="K34" s="1155"/>
      <c r="L34" s="1155"/>
      <c r="M34" s="616" t="s">
        <v>680</v>
      </c>
      <c r="N34" s="1164" t="s">
        <v>168</v>
      </c>
      <c r="O34" s="1164"/>
    </row>
    <row r="35" spans="1:20" ht="32.25" customHeight="1">
      <c r="A35" s="1141"/>
      <c r="B35" s="1141"/>
      <c r="C35" s="1168" t="s">
        <v>303</v>
      </c>
      <c r="D35" s="1168"/>
      <c r="E35" s="1168"/>
      <c r="F35" s="1168"/>
      <c r="G35" s="1168" t="s">
        <v>309</v>
      </c>
      <c r="H35" s="1168"/>
      <c r="I35" s="1168"/>
      <c r="J35" s="1165" t="s">
        <v>330</v>
      </c>
      <c r="K35" s="1165"/>
      <c r="L35" s="1165"/>
      <c r="M35" s="1168" t="s">
        <v>174</v>
      </c>
      <c r="N35" s="1165"/>
      <c r="O35" s="1165"/>
      <c r="T35" s="82">
        <v>1</v>
      </c>
    </row>
    <row r="36" spans="1:20" ht="17.25" customHeight="1">
      <c r="A36" s="1141"/>
      <c r="B36" s="1141"/>
      <c r="C36" s="823" t="s">
        <v>33</v>
      </c>
      <c r="D36" s="817" t="s">
        <v>34</v>
      </c>
      <c r="E36" s="817" t="s">
        <v>304</v>
      </c>
      <c r="F36" s="817" t="s">
        <v>35</v>
      </c>
      <c r="G36" s="817" t="s">
        <v>127</v>
      </c>
      <c r="H36" s="817" t="s">
        <v>34</v>
      </c>
      <c r="I36" s="817" t="s">
        <v>35</v>
      </c>
      <c r="J36" s="823" t="s">
        <v>102</v>
      </c>
      <c r="K36" s="817" t="s">
        <v>103</v>
      </c>
      <c r="L36" s="817" t="s">
        <v>35</v>
      </c>
      <c r="M36" s="1168"/>
      <c r="N36" s="1165"/>
      <c r="O36" s="1165"/>
    </row>
    <row r="37" spans="1:20" ht="18.75" customHeight="1" thickBot="1">
      <c r="A37" s="1142"/>
      <c r="B37" s="1142"/>
      <c r="C37" s="822" t="s">
        <v>173</v>
      </c>
      <c r="D37" s="821" t="s">
        <v>172</v>
      </c>
      <c r="E37" s="821" t="s">
        <v>208</v>
      </c>
      <c r="F37" s="821" t="s">
        <v>169</v>
      </c>
      <c r="G37" s="821" t="s">
        <v>173</v>
      </c>
      <c r="H37" s="821" t="s">
        <v>172</v>
      </c>
      <c r="I37" s="821" t="s">
        <v>169</v>
      </c>
      <c r="J37" s="822" t="s">
        <v>335</v>
      </c>
      <c r="K37" s="821" t="s">
        <v>336</v>
      </c>
      <c r="L37" s="821" t="s">
        <v>169</v>
      </c>
      <c r="M37" s="1196"/>
      <c r="N37" s="1166"/>
      <c r="O37" s="1166"/>
    </row>
    <row r="38" spans="1:20" ht="18.95" customHeight="1">
      <c r="A38" s="572" t="s">
        <v>52</v>
      </c>
      <c r="B38" s="572"/>
      <c r="C38" s="614">
        <v>455</v>
      </c>
      <c r="D38" s="614">
        <v>385</v>
      </c>
      <c r="E38" s="614">
        <v>797</v>
      </c>
      <c r="F38" s="817">
        <f t="shared" ref="F38:F57" si="3">E38+D38+C38</f>
        <v>1637</v>
      </c>
      <c r="G38" s="614">
        <v>325874</v>
      </c>
      <c r="H38" s="614">
        <v>288126</v>
      </c>
      <c r="I38" s="614">
        <f>SUM(G38:H38)</f>
        <v>614000</v>
      </c>
      <c r="J38" s="817">
        <v>7110</v>
      </c>
      <c r="K38" s="614">
        <v>8874</v>
      </c>
      <c r="L38" s="614">
        <f>SUM(J38:K38)</f>
        <v>15984</v>
      </c>
      <c r="M38" s="614">
        <v>15297</v>
      </c>
      <c r="N38" s="1197" t="s">
        <v>583</v>
      </c>
      <c r="O38" s="1197"/>
      <c r="Q38" s="82" t="s">
        <v>305</v>
      </c>
      <c r="T38" s="82" t="s">
        <v>305</v>
      </c>
    </row>
    <row r="39" spans="1:20" ht="18.95" customHeight="1">
      <c r="A39" s="1170" t="s">
        <v>53</v>
      </c>
      <c r="B39" s="1170"/>
      <c r="C39" s="615">
        <v>382</v>
      </c>
      <c r="D39" s="615">
        <v>366</v>
      </c>
      <c r="E39" s="615">
        <v>609</v>
      </c>
      <c r="F39" s="813">
        <f t="shared" si="3"/>
        <v>1357</v>
      </c>
      <c r="G39" s="615">
        <v>185561</v>
      </c>
      <c r="H39" s="615">
        <v>165356</v>
      </c>
      <c r="I39" s="615">
        <f t="shared" ref="I39:I57" si="4">SUM(G39:H39)</f>
        <v>350917</v>
      </c>
      <c r="J39" s="813">
        <v>5438</v>
      </c>
      <c r="K39" s="615">
        <v>8789</v>
      </c>
      <c r="L39" s="615">
        <f t="shared" ref="L39:L57" si="5">SUM(J39:K39)</f>
        <v>14227</v>
      </c>
      <c r="M39" s="615">
        <v>11072</v>
      </c>
      <c r="N39" s="1159" t="s">
        <v>284</v>
      </c>
      <c r="O39" s="1159"/>
    </row>
    <row r="40" spans="1:20" ht="18.95" customHeight="1">
      <c r="A40" s="1170" t="s">
        <v>54</v>
      </c>
      <c r="B40" s="1170"/>
      <c r="C40" s="615">
        <v>119</v>
      </c>
      <c r="D40" s="615">
        <v>93</v>
      </c>
      <c r="E40" s="615">
        <v>903</v>
      </c>
      <c r="F40" s="813">
        <f t="shared" si="3"/>
        <v>1115</v>
      </c>
      <c r="G40" s="615">
        <v>142291</v>
      </c>
      <c r="H40" s="615">
        <v>130725</v>
      </c>
      <c r="I40" s="615">
        <f t="shared" si="4"/>
        <v>273016</v>
      </c>
      <c r="J40" s="813">
        <v>3848</v>
      </c>
      <c r="K40" s="615">
        <v>7035</v>
      </c>
      <c r="L40" s="615">
        <f t="shared" si="5"/>
        <v>10883</v>
      </c>
      <c r="M40" s="615">
        <v>9424</v>
      </c>
      <c r="N40" s="1178" t="s">
        <v>175</v>
      </c>
      <c r="O40" s="1178"/>
    </row>
    <row r="41" spans="1:20" ht="18.95" customHeight="1">
      <c r="A41" s="1170" t="s">
        <v>55</v>
      </c>
      <c r="B41" s="1170"/>
      <c r="C41" s="615">
        <v>143</v>
      </c>
      <c r="D41" s="615">
        <v>141</v>
      </c>
      <c r="E41" s="615">
        <v>733</v>
      </c>
      <c r="F41" s="813">
        <f t="shared" si="3"/>
        <v>1017</v>
      </c>
      <c r="G41" s="615">
        <v>162874</v>
      </c>
      <c r="H41" s="615">
        <v>149490</v>
      </c>
      <c r="I41" s="615">
        <f t="shared" si="4"/>
        <v>312364</v>
      </c>
      <c r="J41" s="813">
        <v>6489</v>
      </c>
      <c r="K41" s="615">
        <v>11788</v>
      </c>
      <c r="L41" s="615">
        <f t="shared" si="5"/>
        <v>18277</v>
      </c>
      <c r="M41" s="615">
        <v>9127</v>
      </c>
      <c r="N41" s="1178" t="s">
        <v>676</v>
      </c>
      <c r="O41" s="1178"/>
    </row>
    <row r="42" spans="1:20" ht="18.95" customHeight="1">
      <c r="A42" s="1161" t="s">
        <v>279</v>
      </c>
      <c r="B42" s="566" t="s">
        <v>250</v>
      </c>
      <c r="C42" s="615">
        <v>81</v>
      </c>
      <c r="D42" s="615">
        <v>90</v>
      </c>
      <c r="E42" s="615">
        <v>314</v>
      </c>
      <c r="F42" s="813">
        <f t="shared" si="3"/>
        <v>485</v>
      </c>
      <c r="G42" s="615">
        <v>130410</v>
      </c>
      <c r="H42" s="615">
        <v>125254</v>
      </c>
      <c r="I42" s="615">
        <f t="shared" si="4"/>
        <v>255664</v>
      </c>
      <c r="J42" s="813">
        <v>2016</v>
      </c>
      <c r="K42" s="615">
        <v>10460</v>
      </c>
      <c r="L42" s="615">
        <f t="shared" si="5"/>
        <v>12476</v>
      </c>
      <c r="M42" s="615">
        <v>6369</v>
      </c>
      <c r="N42" s="369" t="s">
        <v>288</v>
      </c>
      <c r="O42" s="1180" t="s">
        <v>167</v>
      </c>
    </row>
    <row r="43" spans="1:20" ht="18.95" customHeight="1">
      <c r="A43" s="1161"/>
      <c r="B43" s="566" t="s">
        <v>251</v>
      </c>
      <c r="C43" s="615">
        <v>142</v>
      </c>
      <c r="D43" s="615">
        <v>80</v>
      </c>
      <c r="E43" s="615">
        <v>583</v>
      </c>
      <c r="F43" s="813">
        <f t="shared" si="3"/>
        <v>805</v>
      </c>
      <c r="G43" s="615">
        <v>257409</v>
      </c>
      <c r="H43" s="615">
        <v>235797</v>
      </c>
      <c r="I43" s="615">
        <f t="shared" si="4"/>
        <v>493206</v>
      </c>
      <c r="J43" s="813">
        <v>3193</v>
      </c>
      <c r="K43" s="615">
        <v>12780</v>
      </c>
      <c r="L43" s="615">
        <f t="shared" si="5"/>
        <v>15973</v>
      </c>
      <c r="M43" s="615">
        <v>13612</v>
      </c>
      <c r="N43" s="574" t="s">
        <v>289</v>
      </c>
      <c r="O43" s="1180"/>
    </row>
    <row r="44" spans="1:20" ht="18.95" customHeight="1">
      <c r="A44" s="1161"/>
      <c r="B44" s="566" t="s">
        <v>252</v>
      </c>
      <c r="C44" s="615">
        <v>158</v>
      </c>
      <c r="D44" s="615">
        <v>140</v>
      </c>
      <c r="E44" s="615">
        <v>85</v>
      </c>
      <c r="F44" s="813">
        <f t="shared" si="3"/>
        <v>383</v>
      </c>
      <c r="G44" s="615">
        <v>107135</v>
      </c>
      <c r="H44" s="615">
        <v>102344</v>
      </c>
      <c r="I44" s="615">
        <f t="shared" si="4"/>
        <v>209479</v>
      </c>
      <c r="J44" s="813">
        <v>2533</v>
      </c>
      <c r="K44" s="615">
        <v>5604</v>
      </c>
      <c r="L44" s="615">
        <f t="shared" si="5"/>
        <v>8137</v>
      </c>
      <c r="M44" s="615">
        <v>5299</v>
      </c>
      <c r="N44" s="574" t="s">
        <v>290</v>
      </c>
      <c r="O44" s="1180"/>
    </row>
    <row r="45" spans="1:20" ht="18.95" customHeight="1">
      <c r="A45" s="1161"/>
      <c r="B45" s="566" t="s">
        <v>604</v>
      </c>
      <c r="C45" s="615">
        <v>37</v>
      </c>
      <c r="D45" s="615">
        <v>36</v>
      </c>
      <c r="E45" s="615">
        <v>329</v>
      </c>
      <c r="F45" s="813">
        <f t="shared" si="3"/>
        <v>402</v>
      </c>
      <c r="G45" s="615">
        <v>85345</v>
      </c>
      <c r="H45" s="615">
        <v>78095</v>
      </c>
      <c r="I45" s="615">
        <f t="shared" si="4"/>
        <v>163440</v>
      </c>
      <c r="J45" s="813">
        <v>2086</v>
      </c>
      <c r="K45" s="615">
        <v>8771</v>
      </c>
      <c r="L45" s="615">
        <f t="shared" si="5"/>
        <v>10857</v>
      </c>
      <c r="M45" s="615">
        <v>4624</v>
      </c>
      <c r="N45" s="574" t="s">
        <v>291</v>
      </c>
      <c r="O45" s="1180"/>
    </row>
    <row r="46" spans="1:20" ht="18.95" customHeight="1">
      <c r="A46" s="1161"/>
      <c r="B46" s="566" t="s">
        <v>605</v>
      </c>
      <c r="C46" s="615">
        <v>54</v>
      </c>
      <c r="D46" s="615">
        <v>32</v>
      </c>
      <c r="E46" s="615">
        <v>569</v>
      </c>
      <c r="F46" s="813">
        <f t="shared" si="3"/>
        <v>655</v>
      </c>
      <c r="G46" s="615">
        <v>159877</v>
      </c>
      <c r="H46" s="615">
        <v>146436</v>
      </c>
      <c r="I46" s="615">
        <f t="shared" si="4"/>
        <v>306313</v>
      </c>
      <c r="J46" s="813">
        <v>2848</v>
      </c>
      <c r="K46" s="615">
        <v>12209</v>
      </c>
      <c r="L46" s="615">
        <f t="shared" si="5"/>
        <v>15057</v>
      </c>
      <c r="M46" s="615">
        <v>8538</v>
      </c>
      <c r="N46" s="574" t="s">
        <v>292</v>
      </c>
      <c r="O46" s="1180"/>
    </row>
    <row r="47" spans="1:20" ht="18.95" customHeight="1">
      <c r="A47" s="1162"/>
      <c r="B47" s="566" t="s">
        <v>606</v>
      </c>
      <c r="C47" s="615">
        <v>75</v>
      </c>
      <c r="D47" s="615">
        <v>79</v>
      </c>
      <c r="E47" s="615">
        <v>213</v>
      </c>
      <c r="F47" s="813">
        <f t="shared" si="3"/>
        <v>367</v>
      </c>
      <c r="G47" s="615">
        <v>111755</v>
      </c>
      <c r="H47" s="615">
        <v>103458</v>
      </c>
      <c r="I47" s="615">
        <f t="shared" si="4"/>
        <v>215213</v>
      </c>
      <c r="J47" s="813">
        <v>2430</v>
      </c>
      <c r="K47" s="615">
        <v>7042</v>
      </c>
      <c r="L47" s="615">
        <f t="shared" si="5"/>
        <v>9472</v>
      </c>
      <c r="M47" s="615">
        <v>5374</v>
      </c>
      <c r="N47" s="574" t="s">
        <v>293</v>
      </c>
      <c r="O47" s="1180"/>
    </row>
    <row r="48" spans="1:20" ht="18.95" customHeight="1">
      <c r="A48" s="1170" t="s">
        <v>63</v>
      </c>
      <c r="B48" s="1170"/>
      <c r="C48" s="615">
        <v>465</v>
      </c>
      <c r="D48" s="615">
        <v>427</v>
      </c>
      <c r="E48" s="615">
        <v>424</v>
      </c>
      <c r="F48" s="813">
        <f t="shared" si="3"/>
        <v>1316</v>
      </c>
      <c r="G48" s="615">
        <v>207140</v>
      </c>
      <c r="H48" s="615">
        <v>190914</v>
      </c>
      <c r="I48" s="615">
        <f t="shared" si="4"/>
        <v>398054</v>
      </c>
      <c r="J48" s="813">
        <v>7547</v>
      </c>
      <c r="K48" s="615">
        <v>10993</v>
      </c>
      <c r="L48" s="615">
        <f t="shared" si="5"/>
        <v>18540</v>
      </c>
      <c r="M48" s="615">
        <v>12027</v>
      </c>
      <c r="N48" s="1178" t="s">
        <v>297</v>
      </c>
      <c r="O48" s="1178"/>
    </row>
    <row r="49" spans="1:21" ht="18.95" customHeight="1">
      <c r="A49" s="1170" t="s">
        <v>64</v>
      </c>
      <c r="B49" s="1170"/>
      <c r="C49" s="615">
        <v>308</v>
      </c>
      <c r="D49" s="615">
        <v>296</v>
      </c>
      <c r="E49" s="615">
        <v>410</v>
      </c>
      <c r="F49" s="813">
        <f t="shared" si="3"/>
        <v>1014</v>
      </c>
      <c r="G49" s="615">
        <v>222748</v>
      </c>
      <c r="H49" s="615">
        <v>202476</v>
      </c>
      <c r="I49" s="615">
        <f t="shared" si="4"/>
        <v>425224</v>
      </c>
      <c r="J49" s="813">
        <v>6240</v>
      </c>
      <c r="K49" s="615">
        <v>12578</v>
      </c>
      <c r="L49" s="615">
        <f t="shared" si="5"/>
        <v>18818</v>
      </c>
      <c r="M49" s="615">
        <v>10740</v>
      </c>
      <c r="N49" s="1178" t="s">
        <v>177</v>
      </c>
      <c r="O49" s="1178"/>
    </row>
    <row r="50" spans="1:21" ht="18.95" customHeight="1">
      <c r="A50" s="1170" t="s">
        <v>65</v>
      </c>
      <c r="B50" s="1170"/>
      <c r="C50" s="615">
        <v>272</v>
      </c>
      <c r="D50" s="615">
        <v>249</v>
      </c>
      <c r="E50" s="615">
        <v>118</v>
      </c>
      <c r="F50" s="813">
        <f t="shared" si="3"/>
        <v>639</v>
      </c>
      <c r="G50" s="615">
        <v>148591</v>
      </c>
      <c r="H50" s="615">
        <v>135959</v>
      </c>
      <c r="I50" s="615">
        <f t="shared" si="4"/>
        <v>284550</v>
      </c>
      <c r="J50" s="813">
        <v>3335</v>
      </c>
      <c r="K50" s="615">
        <v>9108</v>
      </c>
      <c r="L50" s="615">
        <f t="shared" si="5"/>
        <v>12443</v>
      </c>
      <c r="M50" s="615">
        <v>7494</v>
      </c>
      <c r="N50" s="1178" t="s">
        <v>178</v>
      </c>
      <c r="O50" s="1178"/>
    </row>
    <row r="51" spans="1:21" ht="18.95" customHeight="1">
      <c r="A51" s="1170" t="s">
        <v>66</v>
      </c>
      <c r="B51" s="1170"/>
      <c r="C51" s="615">
        <v>305</v>
      </c>
      <c r="D51" s="615">
        <v>288</v>
      </c>
      <c r="E51" s="615">
        <v>214</v>
      </c>
      <c r="F51" s="813">
        <f t="shared" si="3"/>
        <v>807</v>
      </c>
      <c r="G51" s="615">
        <v>168619</v>
      </c>
      <c r="H51" s="615">
        <v>153856</v>
      </c>
      <c r="I51" s="615">
        <f t="shared" si="4"/>
        <v>322475</v>
      </c>
      <c r="J51" s="813">
        <v>4744</v>
      </c>
      <c r="K51" s="615">
        <v>9522</v>
      </c>
      <c r="L51" s="615">
        <f t="shared" si="5"/>
        <v>14266</v>
      </c>
      <c r="M51" s="615">
        <v>9238</v>
      </c>
      <c r="N51" s="1178" t="s">
        <v>285</v>
      </c>
      <c r="O51" s="1178"/>
    </row>
    <row r="52" spans="1:21" ht="18.95" customHeight="1">
      <c r="A52" s="1170" t="s">
        <v>133</v>
      </c>
      <c r="B52" s="1170"/>
      <c r="C52" s="615">
        <v>193</v>
      </c>
      <c r="D52" s="615">
        <v>151</v>
      </c>
      <c r="E52" s="615">
        <v>451</v>
      </c>
      <c r="F52" s="813">
        <f t="shared" si="3"/>
        <v>795</v>
      </c>
      <c r="G52" s="615">
        <v>138224</v>
      </c>
      <c r="H52" s="615">
        <v>119984</v>
      </c>
      <c r="I52" s="615">
        <f t="shared" si="4"/>
        <v>258208</v>
      </c>
      <c r="J52" s="813">
        <v>5254</v>
      </c>
      <c r="K52" s="615">
        <v>8725</v>
      </c>
      <c r="L52" s="615">
        <f t="shared" si="5"/>
        <v>13979</v>
      </c>
      <c r="M52" s="615">
        <v>7285</v>
      </c>
      <c r="N52" s="1178" t="s">
        <v>853</v>
      </c>
      <c r="O52" s="1178"/>
    </row>
    <row r="53" spans="1:21" ht="18.95" customHeight="1">
      <c r="A53" s="1170" t="s">
        <v>68</v>
      </c>
      <c r="B53" s="1170"/>
      <c r="C53" s="615">
        <v>104</v>
      </c>
      <c r="D53" s="615">
        <v>95</v>
      </c>
      <c r="E53" s="615">
        <v>343</v>
      </c>
      <c r="F53" s="813">
        <f t="shared" si="3"/>
        <v>542</v>
      </c>
      <c r="G53" s="615">
        <v>96271</v>
      </c>
      <c r="H53" s="615">
        <v>82466</v>
      </c>
      <c r="I53" s="615">
        <f t="shared" si="4"/>
        <v>178737</v>
      </c>
      <c r="J53" s="813">
        <v>3184</v>
      </c>
      <c r="K53" s="615">
        <v>5291</v>
      </c>
      <c r="L53" s="615">
        <f t="shared" si="5"/>
        <v>8475</v>
      </c>
      <c r="M53" s="615">
        <v>5288</v>
      </c>
      <c r="N53" s="1178" t="s">
        <v>287</v>
      </c>
      <c r="O53" s="1178"/>
    </row>
    <row r="54" spans="1:21" ht="18.95" customHeight="1">
      <c r="A54" s="1170" t="s">
        <v>69</v>
      </c>
      <c r="B54" s="1170"/>
      <c r="C54" s="615">
        <v>235</v>
      </c>
      <c r="D54" s="615">
        <v>205</v>
      </c>
      <c r="E54" s="615">
        <v>509</v>
      </c>
      <c r="F54" s="813">
        <f t="shared" si="3"/>
        <v>949</v>
      </c>
      <c r="G54" s="615">
        <v>149263</v>
      </c>
      <c r="H54" s="615">
        <v>127106</v>
      </c>
      <c r="I54" s="615">
        <f t="shared" si="4"/>
        <v>276369</v>
      </c>
      <c r="J54" s="813">
        <v>5667</v>
      </c>
      <c r="K54" s="615">
        <v>8431</v>
      </c>
      <c r="L54" s="615">
        <f t="shared" si="5"/>
        <v>14098</v>
      </c>
      <c r="M54" s="615">
        <v>8845</v>
      </c>
      <c r="N54" s="1178" t="s">
        <v>182</v>
      </c>
      <c r="O54" s="1178"/>
    </row>
    <row r="55" spans="1:21" ht="18.95" customHeight="1">
      <c r="A55" s="1170" t="s">
        <v>70</v>
      </c>
      <c r="B55" s="1170"/>
      <c r="C55" s="615">
        <v>383</v>
      </c>
      <c r="D55" s="615">
        <v>339</v>
      </c>
      <c r="E55" s="615">
        <v>734</v>
      </c>
      <c r="F55" s="813">
        <f t="shared" si="3"/>
        <v>1456</v>
      </c>
      <c r="G55" s="615">
        <v>231660</v>
      </c>
      <c r="H55" s="615">
        <v>202835</v>
      </c>
      <c r="I55" s="615">
        <f t="shared" si="4"/>
        <v>434495</v>
      </c>
      <c r="J55" s="813">
        <v>10085</v>
      </c>
      <c r="K55" s="615">
        <v>13078</v>
      </c>
      <c r="L55" s="615">
        <f t="shared" si="5"/>
        <v>23163</v>
      </c>
      <c r="M55" s="615">
        <v>13257</v>
      </c>
      <c r="N55" s="1178" t="s">
        <v>183</v>
      </c>
      <c r="O55" s="1178"/>
    </row>
    <row r="56" spans="1:21" ht="18.95" customHeight="1">
      <c r="A56" s="1170" t="s">
        <v>71</v>
      </c>
      <c r="B56" s="1170"/>
      <c r="C56" s="615">
        <v>197</v>
      </c>
      <c r="D56" s="615">
        <v>177</v>
      </c>
      <c r="E56" s="615">
        <v>325</v>
      </c>
      <c r="F56" s="813">
        <f t="shared" si="3"/>
        <v>699</v>
      </c>
      <c r="G56" s="615">
        <v>141159</v>
      </c>
      <c r="H56" s="615">
        <v>106545</v>
      </c>
      <c r="I56" s="615">
        <f t="shared" si="4"/>
        <v>247704</v>
      </c>
      <c r="J56" s="813">
        <v>5125</v>
      </c>
      <c r="K56" s="615">
        <v>7417</v>
      </c>
      <c r="L56" s="615">
        <f t="shared" si="5"/>
        <v>12542</v>
      </c>
      <c r="M56" s="615">
        <v>7368</v>
      </c>
      <c r="N56" s="1178" t="s">
        <v>671</v>
      </c>
      <c r="O56" s="1178"/>
    </row>
    <row r="57" spans="1:21" ht="18.95" customHeight="1" thickBot="1">
      <c r="A57" s="1172" t="s">
        <v>72</v>
      </c>
      <c r="B57" s="1172"/>
      <c r="C57" s="614">
        <v>501</v>
      </c>
      <c r="D57" s="614">
        <v>404</v>
      </c>
      <c r="E57" s="614">
        <v>581</v>
      </c>
      <c r="F57" s="817">
        <f t="shared" si="3"/>
        <v>1486</v>
      </c>
      <c r="G57" s="614">
        <v>316315</v>
      </c>
      <c r="H57" s="614">
        <v>299799</v>
      </c>
      <c r="I57" s="614">
        <f t="shared" si="4"/>
        <v>616114</v>
      </c>
      <c r="J57" s="817">
        <v>6130</v>
      </c>
      <c r="K57" s="614">
        <v>17951</v>
      </c>
      <c r="L57" s="614">
        <f t="shared" si="5"/>
        <v>24081</v>
      </c>
      <c r="M57" s="614">
        <v>15994</v>
      </c>
      <c r="N57" s="1198" t="s">
        <v>327</v>
      </c>
      <c r="O57" s="1198"/>
    </row>
    <row r="58" spans="1:21" ht="18.95" customHeight="1" thickBot="1">
      <c r="A58" s="1174" t="s">
        <v>32</v>
      </c>
      <c r="B58" s="1174"/>
      <c r="C58" s="819">
        <f>SUM(C38:C57)</f>
        <v>4609</v>
      </c>
      <c r="D58" s="819">
        <f t="shared" ref="D58:M58" si="6">SUM(D38:D57)</f>
        <v>4073</v>
      </c>
      <c r="E58" s="819">
        <f t="shared" si="6"/>
        <v>9244</v>
      </c>
      <c r="F58" s="819">
        <f t="shared" si="6"/>
        <v>17926</v>
      </c>
      <c r="G58" s="819">
        <f t="shared" si="6"/>
        <v>3488521</v>
      </c>
      <c r="H58" s="819">
        <f t="shared" si="6"/>
        <v>3147021</v>
      </c>
      <c r="I58" s="819">
        <f t="shared" si="6"/>
        <v>6635542</v>
      </c>
      <c r="J58" s="819">
        <f t="shared" si="6"/>
        <v>95302</v>
      </c>
      <c r="K58" s="819">
        <f t="shared" si="6"/>
        <v>196446</v>
      </c>
      <c r="L58" s="819">
        <f t="shared" si="6"/>
        <v>291748</v>
      </c>
      <c r="M58" s="819">
        <f t="shared" si="6"/>
        <v>186272</v>
      </c>
      <c r="N58" s="1175" t="s">
        <v>169</v>
      </c>
      <c r="O58" s="1175"/>
    </row>
    <row r="59" spans="1:21" ht="13.5" thickTop="1"/>
    <row r="60" spans="1:21" ht="39" customHeight="1">
      <c r="A60" s="1152" t="s">
        <v>1184</v>
      </c>
      <c r="B60" s="1152"/>
      <c r="C60" s="1152"/>
      <c r="D60" s="1152"/>
      <c r="E60" s="1152"/>
      <c r="F60" s="1152"/>
      <c r="G60" s="1152"/>
      <c r="H60" s="1152"/>
      <c r="I60" s="1152"/>
      <c r="J60" s="1152"/>
      <c r="K60" s="1152"/>
      <c r="L60" s="1152"/>
      <c r="M60" s="1152"/>
      <c r="N60" s="1152"/>
      <c r="O60" s="1152"/>
    </row>
    <row r="61" spans="1:21" ht="38.25" customHeight="1">
      <c r="A61" s="1193" t="s">
        <v>997</v>
      </c>
      <c r="B61" s="1193"/>
      <c r="C61" s="1193"/>
      <c r="D61" s="1193"/>
      <c r="E61" s="1193"/>
      <c r="F61" s="1193"/>
      <c r="G61" s="1193"/>
      <c r="H61" s="1193"/>
      <c r="I61" s="1193"/>
      <c r="J61" s="1193"/>
      <c r="K61" s="1193"/>
      <c r="L61" s="1193"/>
      <c r="M61" s="1193"/>
      <c r="N61" s="1193"/>
      <c r="O61" s="1193"/>
    </row>
    <row r="62" spans="1:21" ht="18.75" thickBot="1">
      <c r="A62" s="1176" t="s">
        <v>868</v>
      </c>
      <c r="B62" s="1176"/>
      <c r="C62" s="573"/>
      <c r="D62" s="573"/>
      <c r="E62" s="573"/>
      <c r="F62" s="573"/>
      <c r="G62" s="573"/>
      <c r="H62" s="573"/>
      <c r="I62" s="573"/>
      <c r="J62" s="573"/>
      <c r="K62" s="573"/>
      <c r="L62" s="573"/>
      <c r="M62" s="573"/>
      <c r="N62" s="1154" t="s">
        <v>869</v>
      </c>
      <c r="O62" s="1154"/>
    </row>
    <row r="63" spans="1:21" ht="19.5" customHeight="1" thickTop="1">
      <c r="A63" s="1140" t="s">
        <v>40</v>
      </c>
      <c r="B63" s="1140"/>
      <c r="C63" s="1188" t="s">
        <v>299</v>
      </c>
      <c r="D63" s="1188"/>
      <c r="E63" s="1188"/>
      <c r="F63" s="1188"/>
      <c r="G63" s="1188" t="s">
        <v>108</v>
      </c>
      <c r="H63" s="1188"/>
      <c r="I63" s="1188"/>
      <c r="J63" s="1155" t="s">
        <v>338</v>
      </c>
      <c r="K63" s="1155"/>
      <c r="L63" s="1155"/>
      <c r="M63" s="565" t="s">
        <v>680</v>
      </c>
      <c r="N63" s="1164" t="s">
        <v>168</v>
      </c>
      <c r="O63" s="1164"/>
    </row>
    <row r="64" spans="1:21" ht="33.75" customHeight="1">
      <c r="A64" s="1141"/>
      <c r="B64" s="1141"/>
      <c r="C64" s="1168" t="s">
        <v>303</v>
      </c>
      <c r="D64" s="1168"/>
      <c r="E64" s="1168"/>
      <c r="F64" s="1168"/>
      <c r="G64" s="1168" t="s">
        <v>309</v>
      </c>
      <c r="H64" s="1168"/>
      <c r="I64" s="1168"/>
      <c r="J64" s="1165" t="s">
        <v>330</v>
      </c>
      <c r="K64" s="1165"/>
      <c r="L64" s="1165"/>
      <c r="M64" s="1168" t="s">
        <v>174</v>
      </c>
      <c r="N64" s="1165"/>
      <c r="O64" s="1165"/>
      <c r="U64" s="82" t="s">
        <v>983</v>
      </c>
    </row>
    <row r="65" spans="1:15" ht="17.25" customHeight="1">
      <c r="A65" s="1141"/>
      <c r="B65" s="1141"/>
      <c r="C65" s="823" t="s">
        <v>127</v>
      </c>
      <c r="D65" s="817" t="s">
        <v>34</v>
      </c>
      <c r="E65" s="817" t="s">
        <v>304</v>
      </c>
      <c r="F65" s="817" t="s">
        <v>35</v>
      </c>
      <c r="G65" s="817" t="s">
        <v>127</v>
      </c>
      <c r="H65" s="817" t="s">
        <v>34</v>
      </c>
      <c r="I65" s="817" t="s">
        <v>35</v>
      </c>
      <c r="J65" s="823" t="s">
        <v>340</v>
      </c>
      <c r="K65" s="817" t="s">
        <v>103</v>
      </c>
      <c r="L65" s="817" t="s">
        <v>35</v>
      </c>
      <c r="M65" s="1168"/>
      <c r="N65" s="1165"/>
      <c r="O65" s="1165"/>
    </row>
    <row r="66" spans="1:15" ht="19.5" customHeight="1" thickBot="1">
      <c r="A66" s="1142"/>
      <c r="B66" s="1142"/>
      <c r="C66" s="822" t="s">
        <v>173</v>
      </c>
      <c r="D66" s="821" t="s">
        <v>172</v>
      </c>
      <c r="E66" s="821" t="s">
        <v>208</v>
      </c>
      <c r="F66" s="821" t="s">
        <v>169</v>
      </c>
      <c r="G66" s="821" t="s">
        <v>173</v>
      </c>
      <c r="H66" s="821" t="s">
        <v>172</v>
      </c>
      <c r="I66" s="821" t="s">
        <v>169</v>
      </c>
      <c r="J66" s="822" t="s">
        <v>335</v>
      </c>
      <c r="K66" s="821" t="s">
        <v>336</v>
      </c>
      <c r="L66" s="821" t="s">
        <v>169</v>
      </c>
      <c r="M66" s="1196"/>
      <c r="N66" s="1166"/>
      <c r="O66" s="1166"/>
    </row>
    <row r="67" spans="1:15" ht="18" customHeight="1">
      <c r="A67" s="564" t="s">
        <v>52</v>
      </c>
      <c r="B67" s="564"/>
      <c r="C67" s="614">
        <v>1</v>
      </c>
      <c r="D67" s="614">
        <v>0</v>
      </c>
      <c r="E67" s="614">
        <v>0</v>
      </c>
      <c r="F67" s="817">
        <f>SUM(C67:E67)</f>
        <v>1</v>
      </c>
      <c r="G67" s="614">
        <v>73</v>
      </c>
      <c r="H67" s="614">
        <v>0</v>
      </c>
      <c r="I67" s="614">
        <f>SUM(G67:H67)</f>
        <v>73</v>
      </c>
      <c r="J67" s="817">
        <v>4</v>
      </c>
      <c r="K67" s="614">
        <v>0</v>
      </c>
      <c r="L67" s="614">
        <f>SUM(J67:K67)</f>
        <v>4</v>
      </c>
      <c r="M67" s="614">
        <v>3</v>
      </c>
      <c r="N67" s="1199" t="s">
        <v>583</v>
      </c>
      <c r="O67" s="1199"/>
    </row>
    <row r="68" spans="1:15" ht="18" customHeight="1">
      <c r="A68" s="1170" t="s">
        <v>53</v>
      </c>
      <c r="B68" s="1170"/>
      <c r="C68" s="615">
        <v>1</v>
      </c>
      <c r="D68" s="615">
        <v>0</v>
      </c>
      <c r="E68" s="615">
        <v>2</v>
      </c>
      <c r="F68" s="813">
        <f t="shared" ref="F68:F86" si="7">SUM(C68:E68)</f>
        <v>3</v>
      </c>
      <c r="G68" s="615">
        <v>145</v>
      </c>
      <c r="H68" s="615">
        <v>53</v>
      </c>
      <c r="I68" s="615">
        <f t="shared" ref="I68:I86" si="8">SUM(G68:H68)</f>
        <v>198</v>
      </c>
      <c r="J68" s="813">
        <v>15</v>
      </c>
      <c r="K68" s="615">
        <v>3</v>
      </c>
      <c r="L68" s="615">
        <f t="shared" ref="L68:L86" si="9">SUM(J68:K68)</f>
        <v>18</v>
      </c>
      <c r="M68" s="615">
        <v>12</v>
      </c>
      <c r="N68" s="1159" t="s">
        <v>284</v>
      </c>
      <c r="O68" s="1159"/>
    </row>
    <row r="69" spans="1:15" ht="18" customHeight="1">
      <c r="A69" s="1170" t="s">
        <v>54</v>
      </c>
      <c r="B69" s="1170"/>
      <c r="C69" s="615">
        <v>1</v>
      </c>
      <c r="D69" s="615">
        <v>1</v>
      </c>
      <c r="E69" s="615">
        <v>1</v>
      </c>
      <c r="F69" s="813">
        <f t="shared" si="7"/>
        <v>3</v>
      </c>
      <c r="G69" s="615">
        <v>135</v>
      </c>
      <c r="H69" s="615">
        <v>51</v>
      </c>
      <c r="I69" s="615">
        <f t="shared" si="8"/>
        <v>186</v>
      </c>
      <c r="J69" s="813">
        <v>8</v>
      </c>
      <c r="K69" s="615">
        <v>10</v>
      </c>
      <c r="L69" s="615">
        <f t="shared" si="9"/>
        <v>18</v>
      </c>
      <c r="M69" s="615">
        <v>17</v>
      </c>
      <c r="N69" s="1178" t="s">
        <v>175</v>
      </c>
      <c r="O69" s="1178"/>
    </row>
    <row r="70" spans="1:15" ht="18" customHeight="1">
      <c r="A70" s="1170" t="s">
        <v>55</v>
      </c>
      <c r="B70" s="1170"/>
      <c r="C70" s="615">
        <v>0</v>
      </c>
      <c r="D70" s="615">
        <v>0</v>
      </c>
      <c r="E70" s="615">
        <v>0</v>
      </c>
      <c r="F70" s="813">
        <f t="shared" si="7"/>
        <v>0</v>
      </c>
      <c r="G70" s="615">
        <v>0</v>
      </c>
      <c r="H70" s="615">
        <v>0</v>
      </c>
      <c r="I70" s="615">
        <f t="shared" si="8"/>
        <v>0</v>
      </c>
      <c r="J70" s="813">
        <v>0</v>
      </c>
      <c r="K70" s="615">
        <v>0</v>
      </c>
      <c r="L70" s="615">
        <f t="shared" si="9"/>
        <v>0</v>
      </c>
      <c r="M70" s="615">
        <v>0</v>
      </c>
      <c r="N70" s="1178" t="s">
        <v>676</v>
      </c>
      <c r="O70" s="1178"/>
    </row>
    <row r="71" spans="1:15" ht="18" customHeight="1">
      <c r="A71" s="1200" t="s">
        <v>279</v>
      </c>
      <c r="B71" s="566" t="s">
        <v>250</v>
      </c>
      <c r="C71" s="615">
        <v>1</v>
      </c>
      <c r="D71" s="615">
        <v>0</v>
      </c>
      <c r="E71" s="615">
        <v>0</v>
      </c>
      <c r="F71" s="813">
        <f t="shared" si="7"/>
        <v>1</v>
      </c>
      <c r="G71" s="615">
        <v>101</v>
      </c>
      <c r="H71" s="615">
        <v>0</v>
      </c>
      <c r="I71" s="615">
        <f t="shared" si="8"/>
        <v>101</v>
      </c>
      <c r="J71" s="813">
        <v>7</v>
      </c>
      <c r="K71" s="615">
        <v>2</v>
      </c>
      <c r="L71" s="615">
        <f t="shared" si="9"/>
        <v>9</v>
      </c>
      <c r="M71" s="615">
        <v>4</v>
      </c>
      <c r="N71" s="343" t="s">
        <v>288</v>
      </c>
      <c r="O71" s="1179" t="s">
        <v>167</v>
      </c>
    </row>
    <row r="72" spans="1:15" ht="18" customHeight="1">
      <c r="A72" s="1201"/>
      <c r="B72" s="566" t="s">
        <v>251</v>
      </c>
      <c r="C72" s="615">
        <v>0</v>
      </c>
      <c r="D72" s="615">
        <v>0</v>
      </c>
      <c r="E72" s="615">
        <v>0</v>
      </c>
      <c r="F72" s="813">
        <f t="shared" si="7"/>
        <v>0</v>
      </c>
      <c r="G72" s="615">
        <v>0</v>
      </c>
      <c r="H72" s="615">
        <v>0</v>
      </c>
      <c r="I72" s="615">
        <f t="shared" si="8"/>
        <v>0</v>
      </c>
      <c r="J72" s="813">
        <v>0</v>
      </c>
      <c r="K72" s="615">
        <v>0</v>
      </c>
      <c r="L72" s="615">
        <f t="shared" si="9"/>
        <v>0</v>
      </c>
      <c r="M72" s="615">
        <v>0</v>
      </c>
      <c r="N72" s="343" t="s">
        <v>289</v>
      </c>
      <c r="O72" s="1180"/>
    </row>
    <row r="73" spans="1:15" ht="18" customHeight="1">
      <c r="A73" s="1201"/>
      <c r="B73" s="566" t="s">
        <v>252</v>
      </c>
      <c r="C73" s="615">
        <v>0</v>
      </c>
      <c r="D73" s="615">
        <v>0</v>
      </c>
      <c r="E73" s="615">
        <v>0</v>
      </c>
      <c r="F73" s="813">
        <f t="shared" si="7"/>
        <v>0</v>
      </c>
      <c r="G73" s="615">
        <v>0</v>
      </c>
      <c r="H73" s="615">
        <v>0</v>
      </c>
      <c r="I73" s="615">
        <f t="shared" si="8"/>
        <v>0</v>
      </c>
      <c r="J73" s="813">
        <v>0</v>
      </c>
      <c r="K73" s="615">
        <v>0</v>
      </c>
      <c r="L73" s="615">
        <f t="shared" si="9"/>
        <v>0</v>
      </c>
      <c r="M73" s="615">
        <v>0</v>
      </c>
      <c r="N73" s="343" t="s">
        <v>290</v>
      </c>
      <c r="O73" s="1180"/>
    </row>
    <row r="74" spans="1:15" ht="18" customHeight="1">
      <c r="A74" s="1201"/>
      <c r="B74" s="566" t="s">
        <v>604</v>
      </c>
      <c r="C74" s="615">
        <v>0</v>
      </c>
      <c r="D74" s="615">
        <v>0</v>
      </c>
      <c r="E74" s="615">
        <v>0</v>
      </c>
      <c r="F74" s="813">
        <f t="shared" si="7"/>
        <v>0</v>
      </c>
      <c r="G74" s="615">
        <v>0</v>
      </c>
      <c r="H74" s="615">
        <v>0</v>
      </c>
      <c r="I74" s="615">
        <f t="shared" si="8"/>
        <v>0</v>
      </c>
      <c r="J74" s="813">
        <v>0</v>
      </c>
      <c r="K74" s="615">
        <v>0</v>
      </c>
      <c r="L74" s="615">
        <f t="shared" si="9"/>
        <v>0</v>
      </c>
      <c r="M74" s="615">
        <v>0</v>
      </c>
      <c r="N74" s="343" t="s">
        <v>291</v>
      </c>
      <c r="O74" s="1180"/>
    </row>
    <row r="75" spans="1:15" ht="18" customHeight="1">
      <c r="A75" s="1201"/>
      <c r="B75" s="566" t="s">
        <v>605</v>
      </c>
      <c r="C75" s="615">
        <v>0</v>
      </c>
      <c r="D75" s="615">
        <v>0</v>
      </c>
      <c r="E75" s="615">
        <v>0</v>
      </c>
      <c r="F75" s="813">
        <f t="shared" si="7"/>
        <v>0</v>
      </c>
      <c r="G75" s="615">
        <v>0</v>
      </c>
      <c r="H75" s="615">
        <v>0</v>
      </c>
      <c r="I75" s="615">
        <f t="shared" si="8"/>
        <v>0</v>
      </c>
      <c r="J75" s="813">
        <v>0</v>
      </c>
      <c r="K75" s="615">
        <v>0</v>
      </c>
      <c r="L75" s="615">
        <f t="shared" si="9"/>
        <v>0</v>
      </c>
      <c r="M75" s="615">
        <v>0</v>
      </c>
      <c r="N75" s="343" t="s">
        <v>292</v>
      </c>
      <c r="O75" s="1180"/>
    </row>
    <row r="76" spans="1:15" ht="18" customHeight="1">
      <c r="A76" s="1202"/>
      <c r="B76" s="566" t="s">
        <v>606</v>
      </c>
      <c r="C76" s="615">
        <v>1</v>
      </c>
      <c r="D76" s="615">
        <v>1</v>
      </c>
      <c r="E76" s="615">
        <v>0</v>
      </c>
      <c r="F76" s="813">
        <f t="shared" si="7"/>
        <v>2</v>
      </c>
      <c r="G76" s="615">
        <v>30</v>
      </c>
      <c r="H76" s="615">
        <v>13</v>
      </c>
      <c r="I76" s="615">
        <f t="shared" si="8"/>
        <v>43</v>
      </c>
      <c r="J76" s="813">
        <v>5</v>
      </c>
      <c r="K76" s="615">
        <v>7</v>
      </c>
      <c r="L76" s="615">
        <f t="shared" si="9"/>
        <v>12</v>
      </c>
      <c r="M76" s="615">
        <v>5</v>
      </c>
      <c r="N76" s="343" t="s">
        <v>293</v>
      </c>
      <c r="O76" s="1180"/>
    </row>
    <row r="77" spans="1:15" ht="18" customHeight="1">
      <c r="A77" s="1170" t="s">
        <v>63</v>
      </c>
      <c r="B77" s="1170"/>
      <c r="C77" s="615">
        <v>3</v>
      </c>
      <c r="D77" s="615">
        <v>0</v>
      </c>
      <c r="E77" s="615">
        <v>0</v>
      </c>
      <c r="F77" s="813">
        <f t="shared" si="7"/>
        <v>3</v>
      </c>
      <c r="G77" s="615">
        <v>644</v>
      </c>
      <c r="H77" s="615">
        <v>0</v>
      </c>
      <c r="I77" s="615">
        <f t="shared" si="8"/>
        <v>644</v>
      </c>
      <c r="J77" s="813">
        <v>45</v>
      </c>
      <c r="K77" s="615">
        <v>10</v>
      </c>
      <c r="L77" s="615">
        <f t="shared" si="9"/>
        <v>55</v>
      </c>
      <c r="M77" s="615">
        <v>24</v>
      </c>
      <c r="N77" s="1178" t="s">
        <v>297</v>
      </c>
      <c r="O77" s="1178"/>
    </row>
    <row r="78" spans="1:15" ht="18" customHeight="1">
      <c r="A78" s="1170" t="s">
        <v>64</v>
      </c>
      <c r="B78" s="1170"/>
      <c r="C78" s="615">
        <v>0</v>
      </c>
      <c r="D78" s="615">
        <v>0</v>
      </c>
      <c r="E78" s="615">
        <v>0</v>
      </c>
      <c r="F78" s="813">
        <f t="shared" si="7"/>
        <v>0</v>
      </c>
      <c r="G78" s="615">
        <v>0</v>
      </c>
      <c r="H78" s="615">
        <v>0</v>
      </c>
      <c r="I78" s="615">
        <f t="shared" si="8"/>
        <v>0</v>
      </c>
      <c r="J78" s="813">
        <v>0</v>
      </c>
      <c r="K78" s="615">
        <v>0</v>
      </c>
      <c r="L78" s="615">
        <f t="shared" si="9"/>
        <v>0</v>
      </c>
      <c r="M78" s="615">
        <v>0</v>
      </c>
      <c r="N78" s="1178" t="s">
        <v>177</v>
      </c>
      <c r="O78" s="1178"/>
    </row>
    <row r="79" spans="1:15" ht="18" customHeight="1">
      <c r="A79" s="1170" t="s">
        <v>65</v>
      </c>
      <c r="B79" s="1170"/>
      <c r="C79" s="615">
        <v>0</v>
      </c>
      <c r="D79" s="615">
        <v>0</v>
      </c>
      <c r="E79" s="615">
        <v>0</v>
      </c>
      <c r="F79" s="813">
        <f t="shared" si="7"/>
        <v>0</v>
      </c>
      <c r="G79" s="615">
        <v>0</v>
      </c>
      <c r="H79" s="615">
        <v>0</v>
      </c>
      <c r="I79" s="615">
        <f t="shared" si="8"/>
        <v>0</v>
      </c>
      <c r="J79" s="813">
        <v>0</v>
      </c>
      <c r="K79" s="615">
        <v>0</v>
      </c>
      <c r="L79" s="615">
        <f t="shared" si="9"/>
        <v>0</v>
      </c>
      <c r="M79" s="615">
        <v>0</v>
      </c>
      <c r="N79" s="1178" t="s">
        <v>178</v>
      </c>
      <c r="O79" s="1178"/>
    </row>
    <row r="80" spans="1:15" ht="18" customHeight="1">
      <c r="A80" s="1170" t="s">
        <v>66</v>
      </c>
      <c r="B80" s="1170"/>
      <c r="C80" s="615">
        <v>0</v>
      </c>
      <c r="D80" s="615">
        <v>0</v>
      </c>
      <c r="E80" s="615">
        <v>0</v>
      </c>
      <c r="F80" s="813">
        <f t="shared" si="7"/>
        <v>0</v>
      </c>
      <c r="G80" s="615">
        <v>0</v>
      </c>
      <c r="H80" s="615">
        <v>0</v>
      </c>
      <c r="I80" s="615">
        <f t="shared" si="8"/>
        <v>0</v>
      </c>
      <c r="J80" s="813">
        <v>0</v>
      </c>
      <c r="K80" s="615">
        <v>0</v>
      </c>
      <c r="L80" s="615">
        <f t="shared" si="9"/>
        <v>0</v>
      </c>
      <c r="M80" s="615">
        <v>0</v>
      </c>
      <c r="N80" s="1178" t="s">
        <v>285</v>
      </c>
      <c r="O80" s="1178"/>
    </row>
    <row r="81" spans="1:15" ht="18" customHeight="1">
      <c r="A81" s="1170" t="s">
        <v>133</v>
      </c>
      <c r="B81" s="1170"/>
      <c r="C81" s="615">
        <v>0</v>
      </c>
      <c r="D81" s="615">
        <v>0</v>
      </c>
      <c r="E81" s="615">
        <v>0</v>
      </c>
      <c r="F81" s="813">
        <f t="shared" si="7"/>
        <v>0</v>
      </c>
      <c r="G81" s="615">
        <v>0</v>
      </c>
      <c r="H81" s="615">
        <v>0</v>
      </c>
      <c r="I81" s="615">
        <f t="shared" si="8"/>
        <v>0</v>
      </c>
      <c r="J81" s="813">
        <v>0</v>
      </c>
      <c r="K81" s="615">
        <v>0</v>
      </c>
      <c r="L81" s="615">
        <f t="shared" si="9"/>
        <v>0</v>
      </c>
      <c r="M81" s="615">
        <v>0</v>
      </c>
      <c r="N81" s="1178" t="s">
        <v>853</v>
      </c>
      <c r="O81" s="1178"/>
    </row>
    <row r="82" spans="1:15" ht="18" customHeight="1">
      <c r="A82" s="1170" t="s">
        <v>68</v>
      </c>
      <c r="B82" s="1170"/>
      <c r="C82" s="615">
        <v>0</v>
      </c>
      <c r="D82" s="615">
        <v>0</v>
      </c>
      <c r="E82" s="615">
        <v>0</v>
      </c>
      <c r="F82" s="813">
        <f t="shared" si="7"/>
        <v>0</v>
      </c>
      <c r="G82" s="615">
        <v>0</v>
      </c>
      <c r="H82" s="615">
        <v>0</v>
      </c>
      <c r="I82" s="615">
        <f t="shared" si="8"/>
        <v>0</v>
      </c>
      <c r="J82" s="813">
        <v>0</v>
      </c>
      <c r="K82" s="615">
        <v>0</v>
      </c>
      <c r="L82" s="615">
        <f t="shared" si="9"/>
        <v>0</v>
      </c>
      <c r="M82" s="615">
        <v>0</v>
      </c>
      <c r="N82" s="1178" t="s">
        <v>287</v>
      </c>
      <c r="O82" s="1178"/>
    </row>
    <row r="83" spans="1:15" ht="18" customHeight="1">
      <c r="A83" s="1170" t="s">
        <v>69</v>
      </c>
      <c r="B83" s="1170"/>
      <c r="C83" s="615">
        <v>0</v>
      </c>
      <c r="D83" s="615">
        <v>0</v>
      </c>
      <c r="E83" s="615">
        <v>0</v>
      </c>
      <c r="F83" s="813">
        <f t="shared" si="7"/>
        <v>0</v>
      </c>
      <c r="G83" s="615">
        <v>0</v>
      </c>
      <c r="H83" s="615">
        <v>0</v>
      </c>
      <c r="I83" s="615">
        <f t="shared" si="8"/>
        <v>0</v>
      </c>
      <c r="J83" s="813">
        <v>0</v>
      </c>
      <c r="K83" s="615">
        <v>0</v>
      </c>
      <c r="L83" s="615">
        <f t="shared" si="9"/>
        <v>0</v>
      </c>
      <c r="M83" s="615">
        <v>0</v>
      </c>
      <c r="N83" s="1178" t="s">
        <v>182</v>
      </c>
      <c r="O83" s="1178"/>
    </row>
    <row r="84" spans="1:15" ht="18" customHeight="1">
      <c r="A84" s="1170" t="s">
        <v>70</v>
      </c>
      <c r="B84" s="1170"/>
      <c r="C84" s="615">
        <v>4</v>
      </c>
      <c r="D84" s="615">
        <v>0</v>
      </c>
      <c r="E84" s="615">
        <v>0</v>
      </c>
      <c r="F84" s="813">
        <f t="shared" si="7"/>
        <v>4</v>
      </c>
      <c r="G84" s="615">
        <v>159</v>
      </c>
      <c r="H84" s="615">
        <v>0</v>
      </c>
      <c r="I84" s="615">
        <f t="shared" si="8"/>
        <v>159</v>
      </c>
      <c r="J84" s="813">
        <v>27</v>
      </c>
      <c r="K84" s="615">
        <v>0</v>
      </c>
      <c r="L84" s="615">
        <f t="shared" si="9"/>
        <v>27</v>
      </c>
      <c r="M84" s="615">
        <v>9</v>
      </c>
      <c r="N84" s="1178" t="s">
        <v>183</v>
      </c>
      <c r="O84" s="1178"/>
    </row>
    <row r="85" spans="1:15" ht="18" customHeight="1">
      <c r="A85" s="1170" t="s">
        <v>71</v>
      </c>
      <c r="B85" s="1170"/>
      <c r="C85" s="615">
        <v>2</v>
      </c>
      <c r="D85" s="615">
        <v>0</v>
      </c>
      <c r="E85" s="615">
        <v>0</v>
      </c>
      <c r="F85" s="813">
        <f t="shared" si="7"/>
        <v>2</v>
      </c>
      <c r="G85" s="615">
        <v>181</v>
      </c>
      <c r="H85" s="615">
        <v>0</v>
      </c>
      <c r="I85" s="615">
        <f t="shared" si="8"/>
        <v>181</v>
      </c>
      <c r="J85" s="813">
        <v>13</v>
      </c>
      <c r="K85" s="615">
        <v>0</v>
      </c>
      <c r="L85" s="615">
        <f t="shared" si="9"/>
        <v>13</v>
      </c>
      <c r="M85" s="615">
        <v>8</v>
      </c>
      <c r="N85" s="1178" t="s">
        <v>671</v>
      </c>
      <c r="O85" s="1178"/>
    </row>
    <row r="86" spans="1:15" ht="18" customHeight="1" thickBot="1">
      <c r="A86" s="1172" t="s">
        <v>72</v>
      </c>
      <c r="B86" s="1172"/>
      <c r="C86" s="614">
        <v>0</v>
      </c>
      <c r="D86" s="614">
        <v>0</v>
      </c>
      <c r="E86" s="614">
        <v>0</v>
      </c>
      <c r="F86" s="817">
        <f t="shared" si="7"/>
        <v>0</v>
      </c>
      <c r="G86" s="614">
        <v>0</v>
      </c>
      <c r="H86" s="614">
        <v>0</v>
      </c>
      <c r="I86" s="614">
        <f t="shared" si="8"/>
        <v>0</v>
      </c>
      <c r="J86" s="817">
        <v>0</v>
      </c>
      <c r="K86" s="614">
        <v>0</v>
      </c>
      <c r="L86" s="614">
        <f t="shared" si="9"/>
        <v>0</v>
      </c>
      <c r="M86" s="614">
        <v>0</v>
      </c>
      <c r="N86" s="1198" t="s">
        <v>327</v>
      </c>
      <c r="O86" s="1198"/>
    </row>
    <row r="87" spans="1:15" ht="18" customHeight="1" thickBot="1">
      <c r="A87" s="1174" t="s">
        <v>32</v>
      </c>
      <c r="B87" s="1174"/>
      <c r="C87" s="819">
        <f>SUM(C67:C86)</f>
        <v>14</v>
      </c>
      <c r="D87" s="819">
        <f t="shared" ref="D87:M87" si="10">SUM(D67:D86)</f>
        <v>2</v>
      </c>
      <c r="E87" s="819">
        <f t="shared" si="10"/>
        <v>3</v>
      </c>
      <c r="F87" s="819">
        <f t="shared" si="10"/>
        <v>19</v>
      </c>
      <c r="G87" s="819">
        <f t="shared" si="10"/>
        <v>1468</v>
      </c>
      <c r="H87" s="819">
        <f t="shared" si="10"/>
        <v>117</v>
      </c>
      <c r="I87" s="819">
        <f t="shared" si="10"/>
        <v>1585</v>
      </c>
      <c r="J87" s="819">
        <f t="shared" si="10"/>
        <v>124</v>
      </c>
      <c r="K87" s="819">
        <f t="shared" si="10"/>
        <v>32</v>
      </c>
      <c r="L87" s="819">
        <f t="shared" si="10"/>
        <v>156</v>
      </c>
      <c r="M87" s="819">
        <f t="shared" si="10"/>
        <v>82</v>
      </c>
      <c r="N87" s="1175" t="s">
        <v>169</v>
      </c>
      <c r="O87" s="1175"/>
    </row>
    <row r="88" spans="1:15" ht="13.5" thickTop="1">
      <c r="C88" s="82"/>
      <c r="D88" s="82"/>
      <c r="E88" s="82"/>
      <c r="F88" s="82"/>
      <c r="G88" s="82"/>
      <c r="H88" s="82"/>
      <c r="I88" s="82"/>
      <c r="N88" s="332"/>
      <c r="O88" s="332"/>
    </row>
    <row r="89" spans="1:15">
      <c r="C89" s="82"/>
      <c r="D89" s="82"/>
      <c r="E89" s="82"/>
      <c r="F89" s="82"/>
      <c r="G89" s="82"/>
      <c r="H89" s="82"/>
      <c r="I89" s="82"/>
      <c r="N89" s="332"/>
      <c r="O89" s="332"/>
    </row>
    <row r="90" spans="1:15">
      <c r="C90" s="82"/>
      <c r="D90" s="82"/>
      <c r="E90" s="82"/>
      <c r="F90" s="82"/>
      <c r="G90" s="82"/>
      <c r="H90" s="82"/>
      <c r="I90" s="82"/>
      <c r="N90" s="332"/>
      <c r="O90" s="332"/>
    </row>
    <row r="91" spans="1:15">
      <c r="C91" s="82"/>
      <c r="D91" s="82"/>
      <c r="E91" s="82"/>
      <c r="F91" s="82"/>
      <c r="G91" s="82"/>
      <c r="H91" s="82"/>
      <c r="I91" s="82"/>
    </row>
    <row r="92" spans="1:15">
      <c r="C92" s="82"/>
      <c r="D92" s="82"/>
      <c r="E92" s="82"/>
      <c r="F92" s="82"/>
      <c r="G92" s="82"/>
      <c r="H92" s="82"/>
      <c r="I92" s="82"/>
    </row>
    <row r="93" spans="1:15">
      <c r="C93" s="82"/>
      <c r="D93" s="82"/>
      <c r="E93" s="82"/>
      <c r="F93" s="82"/>
      <c r="G93" s="82"/>
      <c r="H93" s="82"/>
      <c r="I93" s="82"/>
    </row>
    <row r="145" spans="3:14">
      <c r="C145" s="155"/>
      <c r="D145" s="155"/>
      <c r="E145" s="155"/>
      <c r="F145" s="155"/>
      <c r="G145" s="155"/>
      <c r="H145" s="155"/>
      <c r="I145" s="155"/>
      <c r="J145" s="142"/>
      <c r="K145" s="142"/>
      <c r="L145" s="142"/>
      <c r="M145" s="142"/>
      <c r="N145" s="142"/>
    </row>
    <row r="146" spans="3:14">
      <c r="C146" s="155"/>
      <c r="D146" s="155"/>
      <c r="E146" s="155"/>
      <c r="F146" s="155"/>
      <c r="G146" s="155"/>
      <c r="H146" s="155"/>
      <c r="I146" s="155"/>
      <c r="J146" s="142"/>
      <c r="K146" s="142"/>
      <c r="L146" s="142"/>
      <c r="M146" s="142"/>
      <c r="N146" s="142"/>
    </row>
    <row r="147" spans="3:14">
      <c r="C147" s="155"/>
      <c r="D147" s="155"/>
      <c r="E147" s="155"/>
      <c r="F147" s="155"/>
      <c r="G147" s="155"/>
      <c r="H147" s="155"/>
      <c r="I147" s="155"/>
      <c r="J147" s="142"/>
      <c r="K147" s="142"/>
      <c r="L147" s="142"/>
      <c r="M147" s="142"/>
      <c r="N147" s="142"/>
    </row>
    <row r="148" spans="3:14">
      <c r="C148" s="155"/>
      <c r="D148" s="155"/>
      <c r="E148" s="155"/>
      <c r="F148" s="155"/>
      <c r="G148" s="155"/>
      <c r="H148" s="155"/>
      <c r="I148" s="155"/>
      <c r="J148" s="142"/>
      <c r="K148" s="142"/>
      <c r="L148" s="142"/>
      <c r="M148" s="142"/>
      <c r="N148" s="142"/>
    </row>
  </sheetData>
  <mergeCells count="133">
    <mergeCell ref="A85:B85"/>
    <mergeCell ref="N85:O85"/>
    <mergeCell ref="A86:B86"/>
    <mergeCell ref="N86:O86"/>
    <mergeCell ref="A87:B87"/>
    <mergeCell ref="N87:O87"/>
    <mergeCell ref="A82:B82"/>
    <mergeCell ref="N82:O82"/>
    <mergeCell ref="A83:B83"/>
    <mergeCell ref="N83:O83"/>
    <mergeCell ref="A84:B84"/>
    <mergeCell ref="N84:O84"/>
    <mergeCell ref="A79:B79"/>
    <mergeCell ref="N79:O79"/>
    <mergeCell ref="A80:B80"/>
    <mergeCell ref="N80:O80"/>
    <mergeCell ref="A81:B81"/>
    <mergeCell ref="N81:O81"/>
    <mergeCell ref="A71:A76"/>
    <mergeCell ref="O71:O76"/>
    <mergeCell ref="A77:B77"/>
    <mergeCell ref="N77:O77"/>
    <mergeCell ref="A78:B78"/>
    <mergeCell ref="N78:O78"/>
    <mergeCell ref="N67:O67"/>
    <mergeCell ref="A68:B68"/>
    <mergeCell ref="N68:O68"/>
    <mergeCell ref="A69:B69"/>
    <mergeCell ref="N69:O69"/>
    <mergeCell ref="A70:B70"/>
    <mergeCell ref="N70:O70"/>
    <mergeCell ref="A63:B66"/>
    <mergeCell ref="C63:F63"/>
    <mergeCell ref="G63:I63"/>
    <mergeCell ref="J63:L63"/>
    <mergeCell ref="N63:O66"/>
    <mergeCell ref="C64:F64"/>
    <mergeCell ref="G64:I64"/>
    <mergeCell ref="J64:L64"/>
    <mergeCell ref="M64:M66"/>
    <mergeCell ref="A58:B58"/>
    <mergeCell ref="N58:O58"/>
    <mergeCell ref="A60:O60"/>
    <mergeCell ref="A61:O61"/>
    <mergeCell ref="A62:B62"/>
    <mergeCell ref="N62:O62"/>
    <mergeCell ref="A55:B55"/>
    <mergeCell ref="N55:O55"/>
    <mergeCell ref="A56:B56"/>
    <mergeCell ref="N56:O56"/>
    <mergeCell ref="A57:B57"/>
    <mergeCell ref="N57:O57"/>
    <mergeCell ref="A52:B52"/>
    <mergeCell ref="N52:O52"/>
    <mergeCell ref="A53:B53"/>
    <mergeCell ref="N53:O53"/>
    <mergeCell ref="A54:B54"/>
    <mergeCell ref="N54:O54"/>
    <mergeCell ref="A49:B49"/>
    <mergeCell ref="N49:O49"/>
    <mergeCell ref="A50:B50"/>
    <mergeCell ref="N50:O50"/>
    <mergeCell ref="A51:B51"/>
    <mergeCell ref="N51:O51"/>
    <mergeCell ref="A41:B41"/>
    <mergeCell ref="N41:O41"/>
    <mergeCell ref="A42:A47"/>
    <mergeCell ref="O42:O47"/>
    <mergeCell ref="A48:B48"/>
    <mergeCell ref="N48:O48"/>
    <mergeCell ref="M35:M37"/>
    <mergeCell ref="N38:O38"/>
    <mergeCell ref="A39:B39"/>
    <mergeCell ref="N39:O39"/>
    <mergeCell ref="A40:B40"/>
    <mergeCell ref="N40:O40"/>
    <mergeCell ref="A33:B33"/>
    <mergeCell ref="N33:O33"/>
    <mergeCell ref="A34:B37"/>
    <mergeCell ref="C34:F34"/>
    <mergeCell ref="G34:I34"/>
    <mergeCell ref="J34:L34"/>
    <mergeCell ref="N34:O37"/>
    <mergeCell ref="C35:F35"/>
    <mergeCell ref="G35:I35"/>
    <mergeCell ref="J35:L35"/>
    <mergeCell ref="A27:B27"/>
    <mergeCell ref="N27:O27"/>
    <mergeCell ref="A28:B28"/>
    <mergeCell ref="N28:O28"/>
    <mergeCell ref="A31:O31"/>
    <mergeCell ref="A32:O32"/>
    <mergeCell ref="A24:B24"/>
    <mergeCell ref="N24:O24"/>
    <mergeCell ref="A25:B25"/>
    <mergeCell ref="N25:O25"/>
    <mergeCell ref="A26:B26"/>
    <mergeCell ref="N26:O26"/>
    <mergeCell ref="A21:B21"/>
    <mergeCell ref="N21:O21"/>
    <mergeCell ref="A22:B22"/>
    <mergeCell ref="N22:O22"/>
    <mergeCell ref="A23:B23"/>
    <mergeCell ref="N23:O23"/>
    <mergeCell ref="A18:B18"/>
    <mergeCell ref="N18:O18"/>
    <mergeCell ref="A19:B19"/>
    <mergeCell ref="N19:O19"/>
    <mergeCell ref="A20:B20"/>
    <mergeCell ref="N20:O20"/>
    <mergeCell ref="A10:B10"/>
    <mergeCell ref="N10:O10"/>
    <mergeCell ref="A11:B11"/>
    <mergeCell ref="N11:O11"/>
    <mergeCell ref="A12:A17"/>
    <mergeCell ref="O12:O17"/>
    <mergeCell ref="G5:I5"/>
    <mergeCell ref="J5:L5"/>
    <mergeCell ref="M5:M7"/>
    <mergeCell ref="A8:B8"/>
    <mergeCell ref="N8:O8"/>
    <mergeCell ref="A9:B9"/>
    <mergeCell ref="N9:O9"/>
    <mergeCell ref="A1:O1"/>
    <mergeCell ref="A2:O2"/>
    <mergeCell ref="A3:B3"/>
    <mergeCell ref="N3:O3"/>
    <mergeCell ref="A4:B7"/>
    <mergeCell ref="C4:F4"/>
    <mergeCell ref="G4:I4"/>
    <mergeCell ref="J4:L4"/>
    <mergeCell ref="N4:O7"/>
    <mergeCell ref="C5:F5"/>
  </mergeCells>
  <printOptions horizontalCentered="1"/>
  <pageMargins left="1" right="1" top="1" bottom="0.75" header="1" footer="0.75"/>
  <pageSetup paperSize="9" scale="80" firstPageNumber="32" orientation="landscape" useFirstPageNumber="1"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tabColor theme="3" tint="0.39997558519241921"/>
  </sheetPr>
  <dimension ref="A1:T119"/>
  <sheetViews>
    <sheetView rightToLeft="1" view="pageBreakPreview" zoomScale="75" zoomScaleSheetLayoutView="75" workbookViewId="0">
      <selection activeCell="O4" sqref="O4:Q7"/>
    </sheetView>
  </sheetViews>
  <sheetFormatPr defaultRowHeight="12.75"/>
  <cols>
    <col min="1" max="1" width="5.5703125" style="121" customWidth="1"/>
    <col min="2" max="2" width="10.28515625" style="121" customWidth="1"/>
    <col min="3" max="14" width="9.5703125" style="121" customWidth="1"/>
    <col min="15" max="15" width="16.140625" style="121" customWidth="1"/>
    <col min="16" max="16" width="5.42578125" style="121" customWidth="1"/>
    <col min="17" max="16384" width="9.140625" style="121"/>
  </cols>
  <sheetData>
    <row r="1" spans="1:20" ht="35.25" customHeight="1">
      <c r="A1" s="1152" t="s">
        <v>1293</v>
      </c>
      <c r="B1" s="1152"/>
      <c r="C1" s="1152"/>
      <c r="D1" s="1152"/>
      <c r="E1" s="1152"/>
      <c r="F1" s="1152"/>
      <c r="G1" s="1152"/>
      <c r="H1" s="1152"/>
      <c r="I1" s="1152"/>
      <c r="J1" s="1152"/>
      <c r="K1" s="1152"/>
      <c r="L1" s="1152"/>
      <c r="M1" s="1152"/>
      <c r="N1" s="1152"/>
      <c r="O1" s="1152"/>
      <c r="P1" s="1152"/>
    </row>
    <row r="2" spans="1:20" ht="36" customHeight="1">
      <c r="A2" s="1193" t="s">
        <v>703</v>
      </c>
      <c r="B2" s="1193"/>
      <c r="C2" s="1193"/>
      <c r="D2" s="1193"/>
      <c r="E2" s="1193"/>
      <c r="F2" s="1193"/>
      <c r="G2" s="1193"/>
      <c r="H2" s="1193"/>
      <c r="I2" s="1193"/>
      <c r="J2" s="1193"/>
      <c r="K2" s="1193"/>
      <c r="L2" s="1193"/>
      <c r="M2" s="1193"/>
      <c r="N2" s="1193"/>
      <c r="O2" s="1193"/>
      <c r="P2" s="1193"/>
    </row>
    <row r="3" spans="1:20" ht="20.25" customHeight="1" thickBot="1">
      <c r="A3" s="1176" t="s">
        <v>1106</v>
      </c>
      <c r="B3" s="1176"/>
      <c r="C3" s="1176"/>
      <c r="D3" s="1176"/>
      <c r="E3" s="1176"/>
      <c r="F3" s="1176"/>
      <c r="G3" s="1176"/>
      <c r="H3" s="1176"/>
      <c r="I3" s="1176"/>
      <c r="J3" s="1176"/>
      <c r="K3" s="1176"/>
      <c r="L3" s="1176"/>
      <c r="M3" s="143"/>
      <c r="N3" s="143"/>
      <c r="O3" s="1154" t="s">
        <v>1107</v>
      </c>
      <c r="P3" s="1154"/>
      <c r="Q3" s="634"/>
      <c r="R3" s="634"/>
      <c r="S3" s="634"/>
      <c r="T3" s="634"/>
    </row>
    <row r="4" spans="1:20" ht="44.25" customHeight="1" thickTop="1">
      <c r="A4" s="1140" t="s">
        <v>40</v>
      </c>
      <c r="B4" s="1140"/>
      <c r="C4" s="1188" t="s">
        <v>699</v>
      </c>
      <c r="D4" s="1188"/>
      <c r="E4" s="1188"/>
      <c r="F4" s="1188" t="s">
        <v>429</v>
      </c>
      <c r="G4" s="1188"/>
      <c r="H4" s="1188"/>
      <c r="I4" s="1140" t="s">
        <v>700</v>
      </c>
      <c r="J4" s="1140"/>
      <c r="K4" s="1140"/>
      <c r="L4" s="1276" t="s">
        <v>1241</v>
      </c>
      <c r="M4" s="1276"/>
      <c r="N4" s="1276"/>
      <c r="O4" s="1164" t="s">
        <v>168</v>
      </c>
      <c r="P4" s="1164"/>
      <c r="Q4" s="634"/>
      <c r="R4" s="634"/>
      <c r="S4" s="634"/>
      <c r="T4" s="634"/>
    </row>
    <row r="5" spans="1:20" ht="48" customHeight="1">
      <c r="A5" s="1141"/>
      <c r="B5" s="1141"/>
      <c r="C5" s="1277" t="s">
        <v>701</v>
      </c>
      <c r="D5" s="1277"/>
      <c r="E5" s="1277"/>
      <c r="F5" s="1277" t="s">
        <v>430</v>
      </c>
      <c r="G5" s="1277"/>
      <c r="H5" s="1277"/>
      <c r="I5" s="1277" t="s">
        <v>702</v>
      </c>
      <c r="J5" s="1277"/>
      <c r="K5" s="1277"/>
      <c r="L5" s="1278" t="s">
        <v>433</v>
      </c>
      <c r="M5" s="1278"/>
      <c r="N5" s="1278"/>
      <c r="O5" s="1165"/>
      <c r="P5" s="1165"/>
      <c r="Q5" s="634"/>
      <c r="R5" s="634"/>
      <c r="S5" s="634"/>
      <c r="T5" s="634"/>
    </row>
    <row r="6" spans="1:20" ht="14.25" customHeight="1">
      <c r="A6" s="1141"/>
      <c r="B6" s="1141"/>
      <c r="C6" s="501" t="s">
        <v>102</v>
      </c>
      <c r="D6" s="501" t="s">
        <v>103</v>
      </c>
      <c r="E6" s="501" t="s">
        <v>35</v>
      </c>
      <c r="F6" s="501" t="s">
        <v>102</v>
      </c>
      <c r="G6" s="501" t="s">
        <v>103</v>
      </c>
      <c r="H6" s="501" t="s">
        <v>35</v>
      </c>
      <c r="I6" s="501" t="s">
        <v>102</v>
      </c>
      <c r="J6" s="501" t="s">
        <v>103</v>
      </c>
      <c r="K6" s="501" t="s">
        <v>35</v>
      </c>
      <c r="L6" s="501" t="s">
        <v>102</v>
      </c>
      <c r="M6" s="501" t="s">
        <v>103</v>
      </c>
      <c r="N6" s="501" t="s">
        <v>35</v>
      </c>
      <c r="O6" s="1165"/>
      <c r="P6" s="1165"/>
    </row>
    <row r="7" spans="1:20" ht="19.5" customHeight="1" thickBot="1">
      <c r="A7" s="1141"/>
      <c r="B7" s="1141"/>
      <c r="C7" s="501" t="s">
        <v>318</v>
      </c>
      <c r="D7" s="501" t="s">
        <v>319</v>
      </c>
      <c r="E7" s="501" t="s">
        <v>169</v>
      </c>
      <c r="F7" s="501" t="s">
        <v>318</v>
      </c>
      <c r="G7" s="501" t="s">
        <v>319</v>
      </c>
      <c r="H7" s="501" t="s">
        <v>169</v>
      </c>
      <c r="I7" s="501" t="s">
        <v>318</v>
      </c>
      <c r="J7" s="501" t="s">
        <v>319</v>
      </c>
      <c r="K7" s="501" t="s">
        <v>169</v>
      </c>
      <c r="L7" s="501" t="s">
        <v>318</v>
      </c>
      <c r="M7" s="501" t="s">
        <v>319</v>
      </c>
      <c r="N7" s="501" t="s">
        <v>169</v>
      </c>
      <c r="O7" s="1166"/>
      <c r="P7" s="1166"/>
    </row>
    <row r="8" spans="1:20" ht="22.5" customHeight="1">
      <c r="A8" s="1266" t="s">
        <v>52</v>
      </c>
      <c r="B8" s="1266"/>
      <c r="C8" s="330">
        <v>196</v>
      </c>
      <c r="D8" s="330">
        <v>954</v>
      </c>
      <c r="E8" s="330">
        <f>SUM(C8:D8)</f>
        <v>1150</v>
      </c>
      <c r="F8" s="330">
        <v>0</v>
      </c>
      <c r="G8" s="330">
        <v>0</v>
      </c>
      <c r="H8" s="330">
        <f>SUM(F8:G8)</f>
        <v>0</v>
      </c>
      <c r="I8" s="330">
        <f>F8+C8</f>
        <v>196</v>
      </c>
      <c r="J8" s="330">
        <f>G8+D8</f>
        <v>954</v>
      </c>
      <c r="K8" s="330">
        <f>SUM(I8:J8)</f>
        <v>1150</v>
      </c>
      <c r="L8" s="330">
        <v>0</v>
      </c>
      <c r="M8" s="330">
        <v>0</v>
      </c>
      <c r="N8" s="330">
        <f>SUM(L8:M8)</f>
        <v>0</v>
      </c>
      <c r="O8" s="1199" t="s">
        <v>583</v>
      </c>
      <c r="P8" s="1199"/>
    </row>
    <row r="9" spans="1:20" ht="22.5" customHeight="1">
      <c r="A9" s="1255" t="s">
        <v>53</v>
      </c>
      <c r="B9" s="1255"/>
      <c r="C9" s="813">
        <v>120</v>
      </c>
      <c r="D9" s="813">
        <v>279</v>
      </c>
      <c r="E9" s="813">
        <f t="shared" ref="E9:E28" si="0">SUM(C9:D9)</f>
        <v>399</v>
      </c>
      <c r="F9" s="813">
        <v>0</v>
      </c>
      <c r="G9" s="813">
        <v>0</v>
      </c>
      <c r="H9" s="813">
        <f t="shared" ref="H9:H28" si="1">SUM(F9:G9)</f>
        <v>0</v>
      </c>
      <c r="I9" s="813">
        <f t="shared" ref="I9:J27" si="2">F9+C9</f>
        <v>120</v>
      </c>
      <c r="J9" s="813">
        <f t="shared" si="2"/>
        <v>279</v>
      </c>
      <c r="K9" s="813">
        <f t="shared" ref="K9:K27" si="3">SUM(I9:J9)</f>
        <v>399</v>
      </c>
      <c r="L9" s="813">
        <v>4</v>
      </c>
      <c r="M9" s="813">
        <v>0</v>
      </c>
      <c r="N9" s="813">
        <f t="shared" ref="N9:N28" si="4">SUM(L9:M9)</f>
        <v>4</v>
      </c>
      <c r="O9" s="1159" t="s">
        <v>284</v>
      </c>
      <c r="P9" s="1159"/>
    </row>
    <row r="10" spans="1:20" ht="22.5" customHeight="1">
      <c r="A10" s="1255" t="s">
        <v>54</v>
      </c>
      <c r="B10" s="1255"/>
      <c r="C10" s="86">
        <v>165</v>
      </c>
      <c r="D10" s="86">
        <v>675</v>
      </c>
      <c r="E10" s="86">
        <f t="shared" si="0"/>
        <v>840</v>
      </c>
      <c r="F10" s="86">
        <v>0</v>
      </c>
      <c r="G10" s="86">
        <v>0</v>
      </c>
      <c r="H10" s="86">
        <f t="shared" si="1"/>
        <v>0</v>
      </c>
      <c r="I10" s="86">
        <f t="shared" si="2"/>
        <v>165</v>
      </c>
      <c r="J10" s="86">
        <f t="shared" si="2"/>
        <v>675</v>
      </c>
      <c r="K10" s="86">
        <f t="shared" si="3"/>
        <v>840</v>
      </c>
      <c r="L10" s="86">
        <v>29</v>
      </c>
      <c r="M10" s="86">
        <v>137</v>
      </c>
      <c r="N10" s="86">
        <f t="shared" si="4"/>
        <v>166</v>
      </c>
      <c r="O10" s="1178" t="s">
        <v>175</v>
      </c>
      <c r="P10" s="1178"/>
    </row>
    <row r="11" spans="1:20" ht="20.25" customHeight="1">
      <c r="A11" s="1255" t="s">
        <v>55</v>
      </c>
      <c r="B11" s="1255"/>
      <c r="C11" s="86">
        <v>77</v>
      </c>
      <c r="D11" s="86">
        <v>529</v>
      </c>
      <c r="E11" s="86">
        <f t="shared" si="0"/>
        <v>606</v>
      </c>
      <c r="F11" s="86">
        <v>0</v>
      </c>
      <c r="G11" s="86">
        <v>0</v>
      </c>
      <c r="H11" s="86">
        <f t="shared" si="1"/>
        <v>0</v>
      </c>
      <c r="I11" s="86">
        <f t="shared" si="2"/>
        <v>77</v>
      </c>
      <c r="J11" s="86">
        <f t="shared" si="2"/>
        <v>529</v>
      </c>
      <c r="K11" s="86">
        <f t="shared" si="3"/>
        <v>606</v>
      </c>
      <c r="L11" s="86">
        <v>0</v>
      </c>
      <c r="M11" s="86">
        <v>0</v>
      </c>
      <c r="N11" s="86">
        <f t="shared" si="4"/>
        <v>0</v>
      </c>
      <c r="O11" s="1178" t="s">
        <v>676</v>
      </c>
      <c r="P11" s="1178"/>
    </row>
    <row r="12" spans="1:20" ht="20.25" customHeight="1">
      <c r="A12" s="1189" t="s">
        <v>283</v>
      </c>
      <c r="B12" s="832" t="s">
        <v>270</v>
      </c>
      <c r="C12" s="86">
        <v>93</v>
      </c>
      <c r="D12" s="86">
        <v>1220</v>
      </c>
      <c r="E12" s="86">
        <f t="shared" si="0"/>
        <v>1313</v>
      </c>
      <c r="F12" s="86">
        <v>0</v>
      </c>
      <c r="G12" s="86">
        <v>0</v>
      </c>
      <c r="H12" s="86">
        <f t="shared" si="1"/>
        <v>0</v>
      </c>
      <c r="I12" s="86">
        <f t="shared" si="2"/>
        <v>93</v>
      </c>
      <c r="J12" s="86">
        <f t="shared" si="2"/>
        <v>1220</v>
      </c>
      <c r="K12" s="86">
        <f t="shared" si="3"/>
        <v>1313</v>
      </c>
      <c r="L12" s="86">
        <v>0</v>
      </c>
      <c r="M12" s="86">
        <v>0</v>
      </c>
      <c r="N12" s="86">
        <f t="shared" si="4"/>
        <v>0</v>
      </c>
      <c r="O12" s="452" t="s">
        <v>288</v>
      </c>
      <c r="P12" s="1226" t="s">
        <v>167</v>
      </c>
    </row>
    <row r="13" spans="1:20" ht="20.25" customHeight="1">
      <c r="A13" s="1189"/>
      <c r="B13" s="832" t="s">
        <v>271</v>
      </c>
      <c r="C13" s="86">
        <v>253</v>
      </c>
      <c r="D13" s="86">
        <v>2775</v>
      </c>
      <c r="E13" s="86">
        <f t="shared" si="0"/>
        <v>3028</v>
      </c>
      <c r="F13" s="86">
        <v>0</v>
      </c>
      <c r="G13" s="86">
        <v>0</v>
      </c>
      <c r="H13" s="86">
        <f t="shared" si="1"/>
        <v>0</v>
      </c>
      <c r="I13" s="86">
        <f t="shared" si="2"/>
        <v>253</v>
      </c>
      <c r="J13" s="86">
        <f t="shared" si="2"/>
        <v>2775</v>
      </c>
      <c r="K13" s="86">
        <f t="shared" si="3"/>
        <v>3028</v>
      </c>
      <c r="L13" s="86">
        <v>0</v>
      </c>
      <c r="M13" s="86">
        <v>0</v>
      </c>
      <c r="N13" s="86">
        <f t="shared" si="4"/>
        <v>0</v>
      </c>
      <c r="O13" s="452" t="s">
        <v>289</v>
      </c>
      <c r="P13" s="1226"/>
    </row>
    <row r="14" spans="1:20" ht="20.25" customHeight="1">
      <c r="A14" s="1189"/>
      <c r="B14" s="832" t="s">
        <v>272</v>
      </c>
      <c r="C14" s="86">
        <v>27</v>
      </c>
      <c r="D14" s="86">
        <v>238</v>
      </c>
      <c r="E14" s="86">
        <f t="shared" si="0"/>
        <v>265</v>
      </c>
      <c r="F14" s="86">
        <v>0</v>
      </c>
      <c r="G14" s="86">
        <v>0</v>
      </c>
      <c r="H14" s="86">
        <f t="shared" si="1"/>
        <v>0</v>
      </c>
      <c r="I14" s="86">
        <f t="shared" si="2"/>
        <v>27</v>
      </c>
      <c r="J14" s="86">
        <f t="shared" si="2"/>
        <v>238</v>
      </c>
      <c r="K14" s="86">
        <f t="shared" si="3"/>
        <v>265</v>
      </c>
      <c r="L14" s="86">
        <v>1</v>
      </c>
      <c r="M14" s="86">
        <v>45</v>
      </c>
      <c r="N14" s="86">
        <f t="shared" si="4"/>
        <v>46</v>
      </c>
      <c r="O14" s="452" t="s">
        <v>290</v>
      </c>
      <c r="P14" s="1226"/>
    </row>
    <row r="15" spans="1:20" ht="17.25" customHeight="1">
      <c r="A15" s="1189"/>
      <c r="B15" s="832" t="s">
        <v>267</v>
      </c>
      <c r="C15" s="86">
        <v>70</v>
      </c>
      <c r="D15" s="86">
        <v>1067</v>
      </c>
      <c r="E15" s="86">
        <f t="shared" si="0"/>
        <v>1137</v>
      </c>
      <c r="F15" s="86">
        <v>0</v>
      </c>
      <c r="G15" s="86">
        <v>0</v>
      </c>
      <c r="H15" s="86">
        <f t="shared" si="1"/>
        <v>0</v>
      </c>
      <c r="I15" s="86">
        <f t="shared" si="2"/>
        <v>70</v>
      </c>
      <c r="J15" s="86">
        <f t="shared" si="2"/>
        <v>1067</v>
      </c>
      <c r="K15" s="86">
        <f t="shared" si="3"/>
        <v>1137</v>
      </c>
      <c r="L15" s="86">
        <v>0</v>
      </c>
      <c r="M15" s="86">
        <v>0</v>
      </c>
      <c r="N15" s="86">
        <f t="shared" si="4"/>
        <v>0</v>
      </c>
      <c r="O15" s="452" t="s">
        <v>291</v>
      </c>
      <c r="P15" s="1226"/>
    </row>
    <row r="16" spans="1:20" ht="20.25" customHeight="1">
      <c r="A16" s="1189"/>
      <c r="B16" s="832" t="s">
        <v>268</v>
      </c>
      <c r="C16" s="86">
        <v>71</v>
      </c>
      <c r="D16" s="86">
        <v>1401</v>
      </c>
      <c r="E16" s="86">
        <f t="shared" si="0"/>
        <v>1472</v>
      </c>
      <c r="F16" s="86">
        <v>0</v>
      </c>
      <c r="G16" s="86">
        <v>0</v>
      </c>
      <c r="H16" s="86">
        <f t="shared" si="1"/>
        <v>0</v>
      </c>
      <c r="I16" s="86">
        <f t="shared" si="2"/>
        <v>71</v>
      </c>
      <c r="J16" s="86">
        <f t="shared" si="2"/>
        <v>1401</v>
      </c>
      <c r="K16" s="86">
        <f t="shared" si="3"/>
        <v>1472</v>
      </c>
      <c r="L16" s="86">
        <v>9</v>
      </c>
      <c r="M16" s="86">
        <v>101</v>
      </c>
      <c r="N16" s="86">
        <f t="shared" si="4"/>
        <v>110</v>
      </c>
      <c r="O16" s="452" t="s">
        <v>292</v>
      </c>
      <c r="P16" s="1226"/>
    </row>
    <row r="17" spans="1:16" ht="20.25" customHeight="1">
      <c r="A17" s="1189"/>
      <c r="B17" s="832" t="s">
        <v>269</v>
      </c>
      <c r="C17" s="86">
        <v>67</v>
      </c>
      <c r="D17" s="86">
        <v>774</v>
      </c>
      <c r="E17" s="86">
        <f t="shared" si="0"/>
        <v>841</v>
      </c>
      <c r="F17" s="86">
        <v>0</v>
      </c>
      <c r="G17" s="86">
        <v>0</v>
      </c>
      <c r="H17" s="86">
        <f t="shared" si="1"/>
        <v>0</v>
      </c>
      <c r="I17" s="86">
        <f t="shared" si="2"/>
        <v>67</v>
      </c>
      <c r="J17" s="86">
        <f t="shared" si="2"/>
        <v>774</v>
      </c>
      <c r="K17" s="86">
        <f t="shared" si="3"/>
        <v>841</v>
      </c>
      <c r="L17" s="86">
        <v>9</v>
      </c>
      <c r="M17" s="86">
        <v>126</v>
      </c>
      <c r="N17" s="86">
        <f t="shared" si="4"/>
        <v>135</v>
      </c>
      <c r="O17" s="452" t="s">
        <v>293</v>
      </c>
      <c r="P17" s="1226"/>
    </row>
    <row r="18" spans="1:16" ht="20.25" customHeight="1">
      <c r="A18" s="1170" t="s">
        <v>63</v>
      </c>
      <c r="B18" s="1170"/>
      <c r="C18" s="86">
        <v>93</v>
      </c>
      <c r="D18" s="86">
        <v>328</v>
      </c>
      <c r="E18" s="86">
        <f t="shared" si="0"/>
        <v>421</v>
      </c>
      <c r="F18" s="86">
        <v>0</v>
      </c>
      <c r="G18" s="86">
        <v>8</v>
      </c>
      <c r="H18" s="86">
        <f t="shared" si="1"/>
        <v>8</v>
      </c>
      <c r="I18" s="86">
        <f t="shared" si="2"/>
        <v>93</v>
      </c>
      <c r="J18" s="86">
        <f t="shared" si="2"/>
        <v>336</v>
      </c>
      <c r="K18" s="86">
        <f t="shared" si="3"/>
        <v>429</v>
      </c>
      <c r="L18" s="86">
        <v>0</v>
      </c>
      <c r="M18" s="86">
        <v>0</v>
      </c>
      <c r="N18" s="86">
        <f t="shared" si="4"/>
        <v>0</v>
      </c>
      <c r="O18" s="1178" t="s">
        <v>297</v>
      </c>
      <c r="P18" s="1178"/>
    </row>
    <row r="19" spans="1:16" ht="20.25" customHeight="1">
      <c r="A19" s="1255" t="s">
        <v>64</v>
      </c>
      <c r="B19" s="1255"/>
      <c r="C19" s="86">
        <v>155</v>
      </c>
      <c r="D19" s="86">
        <v>1137</v>
      </c>
      <c r="E19" s="86">
        <f t="shared" si="0"/>
        <v>1292</v>
      </c>
      <c r="F19" s="86">
        <v>0</v>
      </c>
      <c r="G19" s="86">
        <v>0</v>
      </c>
      <c r="H19" s="86">
        <f t="shared" si="1"/>
        <v>0</v>
      </c>
      <c r="I19" s="86">
        <f t="shared" si="2"/>
        <v>155</v>
      </c>
      <c r="J19" s="86">
        <f t="shared" si="2"/>
        <v>1137</v>
      </c>
      <c r="K19" s="86">
        <f t="shared" si="3"/>
        <v>1292</v>
      </c>
      <c r="L19" s="86">
        <v>41</v>
      </c>
      <c r="M19" s="86">
        <v>169</v>
      </c>
      <c r="N19" s="86">
        <f t="shared" si="4"/>
        <v>210</v>
      </c>
      <c r="O19" s="1178" t="s">
        <v>177</v>
      </c>
      <c r="P19" s="1178"/>
    </row>
    <row r="20" spans="1:16" ht="20.25" customHeight="1">
      <c r="A20" s="1255" t="s">
        <v>65</v>
      </c>
      <c r="B20" s="1255"/>
      <c r="C20" s="86">
        <v>224</v>
      </c>
      <c r="D20" s="86">
        <v>1215</v>
      </c>
      <c r="E20" s="86">
        <f t="shared" si="0"/>
        <v>1439</v>
      </c>
      <c r="F20" s="86">
        <v>0</v>
      </c>
      <c r="G20" s="86">
        <v>1</v>
      </c>
      <c r="H20" s="86">
        <f t="shared" si="1"/>
        <v>1</v>
      </c>
      <c r="I20" s="86">
        <f t="shared" si="2"/>
        <v>224</v>
      </c>
      <c r="J20" s="86">
        <f t="shared" si="2"/>
        <v>1216</v>
      </c>
      <c r="K20" s="86">
        <f t="shared" si="3"/>
        <v>1440</v>
      </c>
      <c r="L20" s="86">
        <v>114</v>
      </c>
      <c r="M20" s="86">
        <v>390</v>
      </c>
      <c r="N20" s="86">
        <f t="shared" si="4"/>
        <v>504</v>
      </c>
      <c r="O20" s="1178" t="s">
        <v>178</v>
      </c>
      <c r="P20" s="1178"/>
    </row>
    <row r="21" spans="1:16" ht="20.25" customHeight="1">
      <c r="A21" s="1255" t="s">
        <v>66</v>
      </c>
      <c r="B21" s="1255"/>
      <c r="C21" s="813">
        <v>327</v>
      </c>
      <c r="D21" s="813">
        <v>1929</v>
      </c>
      <c r="E21" s="813">
        <f t="shared" si="0"/>
        <v>2256</v>
      </c>
      <c r="F21" s="813">
        <v>0</v>
      </c>
      <c r="G21" s="813">
        <v>0</v>
      </c>
      <c r="H21" s="813">
        <f t="shared" si="1"/>
        <v>0</v>
      </c>
      <c r="I21" s="813">
        <f t="shared" si="2"/>
        <v>327</v>
      </c>
      <c r="J21" s="813">
        <f t="shared" si="2"/>
        <v>1929</v>
      </c>
      <c r="K21" s="813">
        <f t="shared" si="3"/>
        <v>2256</v>
      </c>
      <c r="L21" s="813">
        <v>38</v>
      </c>
      <c r="M21" s="813">
        <v>205</v>
      </c>
      <c r="N21" s="813">
        <f t="shared" si="4"/>
        <v>243</v>
      </c>
      <c r="O21" s="1178" t="s">
        <v>285</v>
      </c>
      <c r="P21" s="1178"/>
    </row>
    <row r="22" spans="1:16" ht="20.25" customHeight="1">
      <c r="A22" s="1255" t="s">
        <v>133</v>
      </c>
      <c r="B22" s="1255"/>
      <c r="C22" s="86">
        <v>174</v>
      </c>
      <c r="D22" s="86">
        <v>540</v>
      </c>
      <c r="E22" s="86">
        <f t="shared" si="0"/>
        <v>714</v>
      </c>
      <c r="F22" s="86">
        <v>0</v>
      </c>
      <c r="G22" s="86">
        <v>0</v>
      </c>
      <c r="H22" s="86">
        <f t="shared" si="1"/>
        <v>0</v>
      </c>
      <c r="I22" s="86">
        <f t="shared" si="2"/>
        <v>174</v>
      </c>
      <c r="J22" s="86">
        <f t="shared" si="2"/>
        <v>540</v>
      </c>
      <c r="K22" s="86">
        <f t="shared" si="3"/>
        <v>714</v>
      </c>
      <c r="L22" s="86">
        <v>0</v>
      </c>
      <c r="M22" s="86">
        <v>0</v>
      </c>
      <c r="N22" s="86">
        <f t="shared" si="4"/>
        <v>0</v>
      </c>
      <c r="O22" s="1178" t="s">
        <v>853</v>
      </c>
      <c r="P22" s="1178"/>
    </row>
    <row r="23" spans="1:16" ht="20.25" customHeight="1">
      <c r="A23" s="1255" t="s">
        <v>68</v>
      </c>
      <c r="B23" s="1255"/>
      <c r="C23" s="86">
        <v>73</v>
      </c>
      <c r="D23" s="86">
        <v>352</v>
      </c>
      <c r="E23" s="86">
        <f t="shared" si="0"/>
        <v>425</v>
      </c>
      <c r="F23" s="86">
        <v>0</v>
      </c>
      <c r="G23" s="86">
        <v>0</v>
      </c>
      <c r="H23" s="86">
        <f t="shared" si="1"/>
        <v>0</v>
      </c>
      <c r="I23" s="86">
        <f t="shared" si="2"/>
        <v>73</v>
      </c>
      <c r="J23" s="86">
        <f t="shared" si="2"/>
        <v>352</v>
      </c>
      <c r="K23" s="86">
        <f t="shared" si="3"/>
        <v>425</v>
      </c>
      <c r="L23" s="86">
        <v>20</v>
      </c>
      <c r="M23" s="86">
        <v>41</v>
      </c>
      <c r="N23" s="86">
        <f t="shared" si="4"/>
        <v>61</v>
      </c>
      <c r="O23" s="1178" t="s">
        <v>287</v>
      </c>
      <c r="P23" s="1178"/>
    </row>
    <row r="24" spans="1:16" ht="20.25" customHeight="1">
      <c r="A24" s="1255" t="s">
        <v>69</v>
      </c>
      <c r="B24" s="1255"/>
      <c r="C24" s="86">
        <v>94</v>
      </c>
      <c r="D24" s="86">
        <v>322</v>
      </c>
      <c r="E24" s="86">
        <f t="shared" si="0"/>
        <v>416</v>
      </c>
      <c r="F24" s="86">
        <v>0</v>
      </c>
      <c r="G24" s="86">
        <v>0</v>
      </c>
      <c r="H24" s="86">
        <f t="shared" si="1"/>
        <v>0</v>
      </c>
      <c r="I24" s="86">
        <f t="shared" si="2"/>
        <v>94</v>
      </c>
      <c r="J24" s="86">
        <f t="shared" si="2"/>
        <v>322</v>
      </c>
      <c r="K24" s="86">
        <f t="shared" si="3"/>
        <v>416</v>
      </c>
      <c r="L24" s="86">
        <v>25</v>
      </c>
      <c r="M24" s="86">
        <v>49</v>
      </c>
      <c r="N24" s="86">
        <f t="shared" si="4"/>
        <v>74</v>
      </c>
      <c r="O24" s="1178" t="s">
        <v>182</v>
      </c>
      <c r="P24" s="1178"/>
    </row>
    <row r="25" spans="1:16" ht="20.25" customHeight="1">
      <c r="A25" s="1255" t="s">
        <v>70</v>
      </c>
      <c r="B25" s="1255"/>
      <c r="C25" s="86">
        <v>445</v>
      </c>
      <c r="D25" s="86">
        <v>831</v>
      </c>
      <c r="E25" s="86">
        <f t="shared" si="0"/>
        <v>1276</v>
      </c>
      <c r="F25" s="86">
        <v>0</v>
      </c>
      <c r="G25" s="86">
        <v>0</v>
      </c>
      <c r="H25" s="86">
        <f t="shared" si="1"/>
        <v>0</v>
      </c>
      <c r="I25" s="86">
        <f t="shared" si="2"/>
        <v>445</v>
      </c>
      <c r="J25" s="86">
        <f t="shared" si="2"/>
        <v>831</v>
      </c>
      <c r="K25" s="86">
        <f t="shared" si="3"/>
        <v>1276</v>
      </c>
      <c r="L25" s="86">
        <v>1</v>
      </c>
      <c r="M25" s="86">
        <v>1</v>
      </c>
      <c r="N25" s="86">
        <f t="shared" si="4"/>
        <v>2</v>
      </c>
      <c r="O25" s="1178" t="s">
        <v>183</v>
      </c>
      <c r="P25" s="1178"/>
    </row>
    <row r="26" spans="1:16" ht="20.25" customHeight="1">
      <c r="A26" s="1255" t="s">
        <v>71</v>
      </c>
      <c r="B26" s="1255"/>
      <c r="C26" s="86">
        <v>86</v>
      </c>
      <c r="D26" s="86">
        <v>87</v>
      </c>
      <c r="E26" s="86">
        <f t="shared" si="0"/>
        <v>173</v>
      </c>
      <c r="F26" s="86">
        <v>0</v>
      </c>
      <c r="G26" s="86">
        <v>0</v>
      </c>
      <c r="H26" s="86">
        <f t="shared" si="1"/>
        <v>0</v>
      </c>
      <c r="I26" s="86">
        <f t="shared" si="2"/>
        <v>86</v>
      </c>
      <c r="J26" s="86">
        <f t="shared" si="2"/>
        <v>87</v>
      </c>
      <c r="K26" s="86">
        <f t="shared" si="3"/>
        <v>173</v>
      </c>
      <c r="L26" s="86">
        <v>0</v>
      </c>
      <c r="M26" s="86">
        <v>0</v>
      </c>
      <c r="N26" s="86">
        <f t="shared" si="4"/>
        <v>0</v>
      </c>
      <c r="O26" s="1178" t="s">
        <v>671</v>
      </c>
      <c r="P26" s="1178"/>
    </row>
    <row r="27" spans="1:16" ht="20.25" customHeight="1" thickBot="1">
      <c r="A27" s="1257" t="s">
        <v>72</v>
      </c>
      <c r="B27" s="1257"/>
      <c r="C27" s="635">
        <v>521</v>
      </c>
      <c r="D27" s="635">
        <v>3115</v>
      </c>
      <c r="E27" s="635">
        <f t="shared" si="0"/>
        <v>3636</v>
      </c>
      <c r="F27" s="635">
        <v>0</v>
      </c>
      <c r="G27" s="635">
        <v>0</v>
      </c>
      <c r="H27" s="635">
        <f t="shared" si="1"/>
        <v>0</v>
      </c>
      <c r="I27" s="635">
        <f t="shared" si="2"/>
        <v>521</v>
      </c>
      <c r="J27" s="635">
        <f t="shared" si="2"/>
        <v>3115</v>
      </c>
      <c r="K27" s="635">
        <f t="shared" si="3"/>
        <v>3636</v>
      </c>
      <c r="L27" s="635">
        <v>135</v>
      </c>
      <c r="M27" s="635">
        <v>25</v>
      </c>
      <c r="N27" s="635">
        <f t="shared" si="4"/>
        <v>160</v>
      </c>
      <c r="O27" s="1258" t="s">
        <v>282</v>
      </c>
      <c r="P27" s="1258"/>
    </row>
    <row r="28" spans="1:16" ht="20.25" customHeight="1" thickBot="1">
      <c r="A28" s="1174" t="s">
        <v>32</v>
      </c>
      <c r="B28" s="1174"/>
      <c r="C28" s="203">
        <f>SUM(C8:C27)</f>
        <v>3331</v>
      </c>
      <c r="D28" s="203">
        <f t="shared" ref="D28:M28" si="5">SUM(D8:D27)</f>
        <v>19768</v>
      </c>
      <c r="E28" s="203">
        <f t="shared" si="0"/>
        <v>23099</v>
      </c>
      <c r="F28" s="203">
        <f t="shared" si="5"/>
        <v>0</v>
      </c>
      <c r="G28" s="203">
        <f t="shared" si="5"/>
        <v>9</v>
      </c>
      <c r="H28" s="203">
        <f t="shared" si="1"/>
        <v>9</v>
      </c>
      <c r="I28" s="203">
        <f t="shared" si="5"/>
        <v>3331</v>
      </c>
      <c r="J28" s="203">
        <f t="shared" si="5"/>
        <v>19777</v>
      </c>
      <c r="K28" s="203">
        <f t="shared" si="5"/>
        <v>23108</v>
      </c>
      <c r="L28" s="203">
        <f t="shared" si="5"/>
        <v>426</v>
      </c>
      <c r="M28" s="203">
        <f t="shared" si="5"/>
        <v>1289</v>
      </c>
      <c r="N28" s="203">
        <f t="shared" si="4"/>
        <v>1715</v>
      </c>
      <c r="O28" s="1275" t="s">
        <v>169</v>
      </c>
      <c r="P28" s="1275"/>
    </row>
    <row r="29" spans="1:16" ht="13.5" thickTop="1">
      <c r="O29" s="331"/>
      <c r="P29" s="331"/>
    </row>
    <row r="30" spans="1:16">
      <c r="O30" s="331"/>
      <c r="P30" s="331"/>
    </row>
    <row r="31" spans="1:16">
      <c r="O31" s="331"/>
      <c r="P31" s="331"/>
    </row>
    <row r="32" spans="1:16">
      <c r="O32" s="331"/>
      <c r="P32" s="331"/>
    </row>
    <row r="33" spans="15:16">
      <c r="O33" s="331"/>
      <c r="P33" s="331"/>
    </row>
    <row r="34" spans="15:16">
      <c r="O34" s="331"/>
      <c r="P34" s="331"/>
    </row>
    <row r="35" spans="15:16">
      <c r="O35" s="331"/>
      <c r="P35" s="331"/>
    </row>
    <row r="36" spans="15:16">
      <c r="O36" s="331"/>
      <c r="P36" s="331"/>
    </row>
    <row r="37" spans="15:16">
      <c r="O37" s="331"/>
      <c r="P37" s="331"/>
    </row>
    <row r="38" spans="15:16">
      <c r="O38" s="331"/>
      <c r="P38" s="331"/>
    </row>
    <row r="39" spans="15:16">
      <c r="O39" s="331"/>
      <c r="P39" s="331"/>
    </row>
    <row r="40" spans="15:16">
      <c r="O40" s="331"/>
      <c r="P40" s="331"/>
    </row>
    <row r="41" spans="15:16">
      <c r="O41" s="331"/>
      <c r="P41" s="331"/>
    </row>
    <row r="42" spans="15:16">
      <c r="O42" s="331"/>
      <c r="P42" s="331"/>
    </row>
    <row r="43" spans="15:16">
      <c r="O43" s="331"/>
      <c r="P43" s="331"/>
    </row>
    <row r="44" spans="15:16">
      <c r="O44" s="331"/>
      <c r="P44" s="331"/>
    </row>
    <row r="45" spans="15:16">
      <c r="O45" s="331"/>
      <c r="P45" s="331"/>
    </row>
    <row r="46" spans="15:16">
      <c r="O46" s="331"/>
      <c r="P46" s="331"/>
    </row>
    <row r="47" spans="15:16">
      <c r="O47" s="331"/>
      <c r="P47" s="331"/>
    </row>
    <row r="48" spans="15:16">
      <c r="O48" s="331"/>
      <c r="P48" s="331"/>
    </row>
    <row r="49" spans="15:16">
      <c r="O49" s="331"/>
      <c r="P49" s="331"/>
    </row>
    <row r="50" spans="15:16">
      <c r="O50" s="331"/>
      <c r="P50" s="331"/>
    </row>
    <row r="51" spans="15:16">
      <c r="O51" s="331"/>
      <c r="P51" s="331"/>
    </row>
    <row r="52" spans="15:16">
      <c r="O52" s="331"/>
      <c r="P52" s="331"/>
    </row>
    <row r="53" spans="15:16">
      <c r="O53" s="331"/>
      <c r="P53" s="331"/>
    </row>
    <row r="54" spans="15:16">
      <c r="O54" s="331"/>
      <c r="P54" s="331"/>
    </row>
    <row r="55" spans="15:16">
      <c r="O55" s="331"/>
      <c r="P55" s="331"/>
    </row>
    <row r="56" spans="15:16">
      <c r="O56" s="331"/>
      <c r="P56" s="331"/>
    </row>
    <row r="57" spans="15:16">
      <c r="O57" s="331"/>
      <c r="P57" s="331"/>
    </row>
    <row r="58" spans="15:16">
      <c r="O58" s="331"/>
      <c r="P58" s="331"/>
    </row>
    <row r="59" spans="15:16">
      <c r="O59" s="331"/>
      <c r="P59" s="331"/>
    </row>
    <row r="60" spans="15:16">
      <c r="O60" s="331"/>
      <c r="P60" s="331"/>
    </row>
    <row r="61" spans="15:16">
      <c r="O61" s="331"/>
      <c r="P61" s="331"/>
    </row>
    <row r="62" spans="15:16">
      <c r="O62" s="331"/>
      <c r="P62" s="331"/>
    </row>
    <row r="63" spans="15:16">
      <c r="O63" s="331"/>
      <c r="P63" s="331"/>
    </row>
    <row r="64" spans="15:16">
      <c r="O64" s="331"/>
      <c r="P64" s="331"/>
    </row>
    <row r="65" spans="15:16">
      <c r="O65" s="331"/>
      <c r="P65" s="331"/>
    </row>
    <row r="66" spans="15:16">
      <c r="O66" s="331"/>
      <c r="P66" s="331"/>
    </row>
    <row r="67" spans="15:16">
      <c r="O67" s="331"/>
      <c r="P67" s="331"/>
    </row>
    <row r="68" spans="15:16">
      <c r="O68" s="331"/>
      <c r="P68" s="331"/>
    </row>
    <row r="69" spans="15:16">
      <c r="O69" s="331"/>
      <c r="P69" s="331"/>
    </row>
    <row r="70" spans="15:16">
      <c r="O70" s="331"/>
      <c r="P70" s="331"/>
    </row>
    <row r="71" spans="15:16">
      <c r="O71" s="331"/>
      <c r="P71" s="331"/>
    </row>
    <row r="72" spans="15:16">
      <c r="O72" s="331"/>
      <c r="P72" s="331"/>
    </row>
    <row r="73" spans="15:16">
      <c r="O73" s="331"/>
      <c r="P73" s="331"/>
    </row>
    <row r="74" spans="15:16">
      <c r="O74" s="331"/>
      <c r="P74" s="331"/>
    </row>
    <row r="75" spans="15:16">
      <c r="O75" s="331"/>
      <c r="P75" s="331"/>
    </row>
    <row r="76" spans="15:16">
      <c r="O76" s="331"/>
      <c r="P76" s="331"/>
    </row>
    <row r="77" spans="15:16">
      <c r="O77" s="331"/>
      <c r="P77" s="331"/>
    </row>
    <row r="78" spans="15:16">
      <c r="O78" s="331"/>
      <c r="P78" s="331"/>
    </row>
    <row r="116" spans="12:14">
      <c r="L116" s="167"/>
      <c r="M116" s="167"/>
      <c r="N116" s="167"/>
    </row>
    <row r="117" spans="12:14">
      <c r="L117" s="167"/>
      <c r="M117" s="167"/>
      <c r="N117" s="167"/>
    </row>
    <row r="118" spans="12:14">
      <c r="L118" s="167"/>
      <c r="M118" s="167"/>
      <c r="N118" s="167"/>
    </row>
    <row r="119" spans="12:14">
      <c r="L119" s="167"/>
      <c r="M119" s="167"/>
      <c r="N119" s="167"/>
    </row>
  </sheetData>
  <mergeCells count="46">
    <mergeCell ref="A28:B28"/>
    <mergeCell ref="O28:P28"/>
    <mergeCell ref="A25:B25"/>
    <mergeCell ref="O25:P25"/>
    <mergeCell ref="A26:B26"/>
    <mergeCell ref="O26:P26"/>
    <mergeCell ref="A27:B27"/>
    <mergeCell ref="O27:P27"/>
    <mergeCell ref="A22:B22"/>
    <mergeCell ref="O22:P22"/>
    <mergeCell ref="A23:B23"/>
    <mergeCell ref="O23:P23"/>
    <mergeCell ref="A24:B24"/>
    <mergeCell ref="O24:P24"/>
    <mergeCell ref="A1:P1"/>
    <mergeCell ref="A2:P2"/>
    <mergeCell ref="A3:L3"/>
    <mergeCell ref="O3:P3"/>
    <mergeCell ref="A4:B7"/>
    <mergeCell ref="C4:E4"/>
    <mergeCell ref="F4:H4"/>
    <mergeCell ref="I4:K4"/>
    <mergeCell ref="L4:N4"/>
    <mergeCell ref="O4:P7"/>
    <mergeCell ref="C5:E5"/>
    <mergeCell ref="F5:H5"/>
    <mergeCell ref="I5:K5"/>
    <mergeCell ref="L5:N5"/>
    <mergeCell ref="A21:B21"/>
    <mergeCell ref="O21:P21"/>
    <mergeCell ref="O10:P10"/>
    <mergeCell ref="A11:B11"/>
    <mergeCell ref="O11:P11"/>
    <mergeCell ref="A12:A17"/>
    <mergeCell ref="P12:P17"/>
    <mergeCell ref="O18:P18"/>
    <mergeCell ref="O19:P19"/>
    <mergeCell ref="A20:B20"/>
    <mergeCell ref="O20:P20"/>
    <mergeCell ref="A18:B18"/>
    <mergeCell ref="A19:B19"/>
    <mergeCell ref="A9:B9"/>
    <mergeCell ref="A10:B10"/>
    <mergeCell ref="O8:P8"/>
    <mergeCell ref="O9:P9"/>
    <mergeCell ref="A8:B8"/>
  </mergeCells>
  <printOptions horizontalCentered="1"/>
  <pageMargins left="1.5" right="1.5" top="1" bottom="1" header="1" footer="1"/>
  <pageSetup paperSize="9" scale="70" firstPageNumber="58" orientation="landscape" useFirstPageNumber="1" verticalDpi="1200"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theme="3" tint="0.39997558519241921"/>
  </sheetPr>
  <dimension ref="A1:L118"/>
  <sheetViews>
    <sheetView rightToLeft="1" view="pageBreakPreview" zoomScale="75" zoomScaleNormal="75" zoomScaleSheetLayoutView="75" workbookViewId="0">
      <selection activeCell="O4" sqref="O4:Q4"/>
    </sheetView>
  </sheetViews>
  <sheetFormatPr defaultRowHeight="12.75"/>
  <cols>
    <col min="1" max="1" width="5.140625" style="82" customWidth="1"/>
    <col min="2" max="2" width="10.7109375" style="82" customWidth="1"/>
    <col min="3" max="3" width="17" style="82" customWidth="1"/>
    <col min="4" max="4" width="14.7109375" style="82" customWidth="1"/>
    <col min="5" max="5" width="13.85546875" style="82" customWidth="1"/>
    <col min="6" max="6" width="20.28515625" style="82" customWidth="1"/>
    <col min="7" max="7" width="10.140625" style="82" customWidth="1"/>
    <col min="8" max="8" width="10.5703125" style="82" customWidth="1"/>
    <col min="9" max="9" width="11.42578125" style="82" customWidth="1"/>
    <col min="10" max="10" width="15.28515625" style="82" customWidth="1"/>
    <col min="11" max="11" width="17" style="82" customWidth="1"/>
    <col min="12" max="12" width="5.28515625" style="82" customWidth="1"/>
    <col min="13" max="16384" width="9.140625" style="82"/>
  </cols>
  <sheetData>
    <row r="1" spans="1:12" ht="21.75" customHeight="1">
      <c r="A1" s="1205" t="s">
        <v>1294</v>
      </c>
      <c r="B1" s="1205"/>
      <c r="C1" s="1205"/>
      <c r="D1" s="1205"/>
      <c r="E1" s="1205"/>
      <c r="F1" s="1205"/>
      <c r="G1" s="1205"/>
      <c r="H1" s="1205"/>
      <c r="I1" s="1205"/>
      <c r="J1" s="1205"/>
      <c r="K1" s="1205"/>
      <c r="L1" s="1205"/>
    </row>
    <row r="2" spans="1:12" ht="43.5" customHeight="1">
      <c r="A2" s="1193" t="s">
        <v>815</v>
      </c>
      <c r="B2" s="1193"/>
      <c r="C2" s="1193"/>
      <c r="D2" s="1193"/>
      <c r="E2" s="1193"/>
      <c r="F2" s="1193"/>
      <c r="G2" s="1193"/>
      <c r="H2" s="1193"/>
      <c r="I2" s="1193"/>
      <c r="J2" s="1193"/>
      <c r="K2" s="1193"/>
      <c r="L2" s="1193"/>
    </row>
    <row r="3" spans="1:12" ht="20.25" customHeight="1" thickBot="1">
      <c r="A3" s="1176" t="s">
        <v>1108</v>
      </c>
      <c r="B3" s="1176"/>
      <c r="C3" s="1176"/>
      <c r="D3" s="1176"/>
      <c r="E3" s="143"/>
      <c r="F3" s="143"/>
      <c r="G3" s="143"/>
      <c r="H3" s="143"/>
      <c r="I3" s="143"/>
      <c r="J3" s="143"/>
      <c r="K3" s="1376" t="s">
        <v>1109</v>
      </c>
      <c r="L3" s="1376"/>
    </row>
    <row r="4" spans="1:12" ht="19.5" customHeight="1" thickTop="1">
      <c r="A4" s="1140" t="s">
        <v>40</v>
      </c>
      <c r="B4" s="1140"/>
      <c r="C4" s="1188" t="s">
        <v>434</v>
      </c>
      <c r="D4" s="1188" t="s">
        <v>435</v>
      </c>
      <c r="E4" s="1188" t="s">
        <v>436</v>
      </c>
      <c r="F4" s="1188" t="s">
        <v>437</v>
      </c>
      <c r="G4" s="1188" t="s">
        <v>437</v>
      </c>
      <c r="H4" s="1188"/>
      <c r="I4" s="1188"/>
      <c r="J4" s="1188" t="s">
        <v>438</v>
      </c>
      <c r="K4" s="1164" t="s">
        <v>168</v>
      </c>
      <c r="L4" s="1164"/>
    </row>
    <row r="5" spans="1:12" ht="22.5" customHeight="1">
      <c r="A5" s="1141"/>
      <c r="B5" s="1141"/>
      <c r="C5" s="1207"/>
      <c r="D5" s="1207"/>
      <c r="E5" s="1207"/>
      <c r="F5" s="1207"/>
      <c r="G5" s="1165" t="s">
        <v>439</v>
      </c>
      <c r="H5" s="1165"/>
      <c r="I5" s="1165"/>
      <c r="J5" s="1207"/>
      <c r="K5" s="1165"/>
      <c r="L5" s="1165"/>
    </row>
    <row r="6" spans="1:12" ht="9" customHeight="1">
      <c r="A6" s="1141"/>
      <c r="B6" s="1141"/>
      <c r="C6" s="1207"/>
      <c r="D6" s="1207"/>
      <c r="E6" s="1207"/>
      <c r="F6" s="1207"/>
      <c r="G6" s="1207" t="s">
        <v>440</v>
      </c>
      <c r="H6" s="1207" t="s">
        <v>441</v>
      </c>
      <c r="I6" s="1207" t="s">
        <v>442</v>
      </c>
      <c r="J6" s="1207"/>
      <c r="K6" s="1165"/>
      <c r="L6" s="1165"/>
    </row>
    <row r="7" spans="1:12" ht="12" customHeight="1">
      <c r="A7" s="1141"/>
      <c r="B7" s="1141"/>
      <c r="C7" s="1168" t="s">
        <v>443</v>
      </c>
      <c r="D7" s="1168" t="s">
        <v>444</v>
      </c>
      <c r="E7" s="1168" t="s">
        <v>445</v>
      </c>
      <c r="F7" s="1168" t="s">
        <v>446</v>
      </c>
      <c r="G7" s="1207"/>
      <c r="H7" s="1207"/>
      <c r="I7" s="1207"/>
      <c r="J7" s="1168" t="s">
        <v>450</v>
      </c>
      <c r="K7" s="1165"/>
      <c r="L7" s="1165"/>
    </row>
    <row r="8" spans="1:12" ht="22.5" customHeight="1" thickBot="1">
      <c r="A8" s="1142"/>
      <c r="B8" s="1142"/>
      <c r="C8" s="1196"/>
      <c r="D8" s="1196"/>
      <c r="E8" s="1196"/>
      <c r="F8" s="1196"/>
      <c r="G8" s="324" t="s">
        <v>447</v>
      </c>
      <c r="H8" s="324" t="s">
        <v>448</v>
      </c>
      <c r="I8" s="324" t="s">
        <v>449</v>
      </c>
      <c r="J8" s="1196"/>
      <c r="K8" s="1166"/>
      <c r="L8" s="1166"/>
    </row>
    <row r="9" spans="1:12" ht="18.95" customHeight="1">
      <c r="A9" s="1183" t="s">
        <v>52</v>
      </c>
      <c r="B9" s="1183"/>
      <c r="C9" s="183">
        <v>9</v>
      </c>
      <c r="D9" s="183">
        <v>60</v>
      </c>
      <c r="E9" s="183">
        <v>0</v>
      </c>
      <c r="F9" s="183">
        <v>22</v>
      </c>
      <c r="G9" s="184">
        <v>0</v>
      </c>
      <c r="H9" s="184">
        <v>0</v>
      </c>
      <c r="I9" s="184">
        <v>1</v>
      </c>
      <c r="J9" s="183">
        <v>12</v>
      </c>
      <c r="K9" s="1216" t="s">
        <v>583</v>
      </c>
      <c r="L9" s="1216"/>
    </row>
    <row r="10" spans="1:12" ht="18.95" customHeight="1">
      <c r="A10" s="1170" t="s">
        <v>53</v>
      </c>
      <c r="B10" s="1170"/>
      <c r="C10" s="93">
        <v>0</v>
      </c>
      <c r="D10" s="93">
        <v>0</v>
      </c>
      <c r="E10" s="93">
        <v>0</v>
      </c>
      <c r="F10" s="93">
        <v>2</v>
      </c>
      <c r="G10" s="93">
        <v>0</v>
      </c>
      <c r="H10" s="93">
        <v>0</v>
      </c>
      <c r="I10" s="93">
        <v>0</v>
      </c>
      <c r="J10" s="93">
        <v>0</v>
      </c>
      <c r="K10" s="1159" t="s">
        <v>284</v>
      </c>
      <c r="L10" s="1159"/>
    </row>
    <row r="11" spans="1:12" ht="18.95" customHeight="1">
      <c r="A11" s="1170" t="s">
        <v>54</v>
      </c>
      <c r="B11" s="1170"/>
      <c r="C11" s="93">
        <v>40</v>
      </c>
      <c r="D11" s="93">
        <v>34</v>
      </c>
      <c r="E11" s="1012">
        <v>0</v>
      </c>
      <c r="F11" s="93">
        <v>0</v>
      </c>
      <c r="G11" s="93">
        <v>5</v>
      </c>
      <c r="H11" s="93">
        <v>8</v>
      </c>
      <c r="I11" s="93">
        <v>1</v>
      </c>
      <c r="J11" s="93">
        <v>0</v>
      </c>
      <c r="K11" s="1159" t="s">
        <v>175</v>
      </c>
      <c r="L11" s="1159"/>
    </row>
    <row r="12" spans="1:12" ht="18.95" customHeight="1">
      <c r="A12" s="1170" t="s">
        <v>55</v>
      </c>
      <c r="B12" s="1170"/>
      <c r="C12" s="93">
        <v>5</v>
      </c>
      <c r="D12" s="93">
        <v>2</v>
      </c>
      <c r="E12" s="1012">
        <v>0</v>
      </c>
      <c r="F12" s="93">
        <v>2</v>
      </c>
      <c r="G12" s="93">
        <v>1</v>
      </c>
      <c r="H12" s="93">
        <v>0</v>
      </c>
      <c r="I12" s="93">
        <v>0</v>
      </c>
      <c r="J12" s="93">
        <v>0</v>
      </c>
      <c r="K12" s="1178" t="s">
        <v>676</v>
      </c>
      <c r="L12" s="1178"/>
    </row>
    <row r="13" spans="1:12" ht="18.95" customHeight="1">
      <c r="A13" s="1189" t="s">
        <v>279</v>
      </c>
      <c r="B13" s="186" t="s">
        <v>270</v>
      </c>
      <c r="C13" s="93">
        <v>42</v>
      </c>
      <c r="D13" s="93">
        <v>63</v>
      </c>
      <c r="E13" s="1012">
        <v>0</v>
      </c>
      <c r="F13" s="93">
        <v>43</v>
      </c>
      <c r="G13" s="93">
        <v>0</v>
      </c>
      <c r="H13" s="93">
        <v>1</v>
      </c>
      <c r="I13" s="93">
        <v>0</v>
      </c>
      <c r="J13" s="93">
        <v>0</v>
      </c>
      <c r="K13" s="327" t="s">
        <v>288</v>
      </c>
      <c r="L13" s="1179" t="s">
        <v>167</v>
      </c>
    </row>
    <row r="14" spans="1:12" ht="18.95" customHeight="1">
      <c r="A14" s="1189"/>
      <c r="B14" s="186" t="s">
        <v>271</v>
      </c>
      <c r="C14" s="93">
        <v>50</v>
      </c>
      <c r="D14" s="93">
        <v>122</v>
      </c>
      <c r="E14" s="1012">
        <v>0</v>
      </c>
      <c r="F14" s="93">
        <v>0</v>
      </c>
      <c r="G14" s="93">
        <v>0</v>
      </c>
      <c r="H14" s="93">
        <v>0</v>
      </c>
      <c r="I14" s="93">
        <v>0</v>
      </c>
      <c r="J14" s="93">
        <v>18</v>
      </c>
      <c r="K14" s="327" t="s">
        <v>289</v>
      </c>
      <c r="L14" s="1180"/>
    </row>
    <row r="15" spans="1:12" ht="18.95" customHeight="1">
      <c r="A15" s="1189"/>
      <c r="B15" s="186" t="s">
        <v>272</v>
      </c>
      <c r="C15" s="93">
        <v>0</v>
      </c>
      <c r="D15" s="93">
        <v>0</v>
      </c>
      <c r="E15" s="1012">
        <v>0</v>
      </c>
      <c r="F15" s="93">
        <v>0</v>
      </c>
      <c r="G15" s="93">
        <v>0</v>
      </c>
      <c r="H15" s="93">
        <v>0</v>
      </c>
      <c r="I15" s="93">
        <v>0</v>
      </c>
      <c r="J15" s="93">
        <v>0</v>
      </c>
      <c r="K15" s="327" t="s">
        <v>290</v>
      </c>
      <c r="L15" s="1180"/>
    </row>
    <row r="16" spans="1:12" ht="18.95" customHeight="1">
      <c r="A16" s="1189"/>
      <c r="B16" s="186" t="s">
        <v>267</v>
      </c>
      <c r="C16" s="93">
        <v>0</v>
      </c>
      <c r="D16" s="93">
        <v>51</v>
      </c>
      <c r="E16" s="1012">
        <v>0</v>
      </c>
      <c r="F16" s="93">
        <v>0</v>
      </c>
      <c r="G16" s="93">
        <v>0</v>
      </c>
      <c r="H16" s="93">
        <v>0</v>
      </c>
      <c r="I16" s="93">
        <v>0</v>
      </c>
      <c r="J16" s="93">
        <v>9</v>
      </c>
      <c r="K16" s="327" t="s">
        <v>291</v>
      </c>
      <c r="L16" s="1180"/>
    </row>
    <row r="17" spans="1:12" ht="18.95" customHeight="1">
      <c r="A17" s="1189"/>
      <c r="B17" s="186" t="s">
        <v>268</v>
      </c>
      <c r="C17" s="93">
        <v>16</v>
      </c>
      <c r="D17" s="93">
        <v>56</v>
      </c>
      <c r="E17" s="1012">
        <v>0</v>
      </c>
      <c r="F17" s="93">
        <v>0</v>
      </c>
      <c r="G17" s="93">
        <v>0</v>
      </c>
      <c r="H17" s="93">
        <v>0</v>
      </c>
      <c r="I17" s="93">
        <v>0</v>
      </c>
      <c r="J17" s="93">
        <v>0</v>
      </c>
      <c r="K17" s="327" t="s">
        <v>292</v>
      </c>
      <c r="L17" s="1180"/>
    </row>
    <row r="18" spans="1:12" ht="18.95" customHeight="1">
      <c r="A18" s="1189"/>
      <c r="B18" s="186" t="s">
        <v>269</v>
      </c>
      <c r="C18" s="93">
        <v>15</v>
      </c>
      <c r="D18" s="93">
        <v>34</v>
      </c>
      <c r="E18" s="1012">
        <v>0</v>
      </c>
      <c r="F18" s="93">
        <v>15</v>
      </c>
      <c r="G18" s="93">
        <v>0</v>
      </c>
      <c r="H18" s="93">
        <v>0</v>
      </c>
      <c r="I18" s="93">
        <v>0</v>
      </c>
      <c r="J18" s="93">
        <v>4</v>
      </c>
      <c r="K18" s="327" t="s">
        <v>293</v>
      </c>
      <c r="L18" s="1181"/>
    </row>
    <row r="19" spans="1:12" ht="18.95" customHeight="1">
      <c r="A19" s="1170" t="s">
        <v>63</v>
      </c>
      <c r="B19" s="1170"/>
      <c r="C19" s="93">
        <v>0</v>
      </c>
      <c r="D19" s="93">
        <v>13</v>
      </c>
      <c r="E19" s="1012">
        <v>0</v>
      </c>
      <c r="F19" s="93">
        <v>0</v>
      </c>
      <c r="G19" s="93">
        <v>0</v>
      </c>
      <c r="H19" s="93">
        <v>0</v>
      </c>
      <c r="I19" s="93">
        <v>0</v>
      </c>
      <c r="J19" s="93">
        <v>0</v>
      </c>
      <c r="K19" s="1159" t="s">
        <v>281</v>
      </c>
      <c r="L19" s="1159"/>
    </row>
    <row r="20" spans="1:12" ht="18.95" customHeight="1">
      <c r="A20" s="1170" t="s">
        <v>64</v>
      </c>
      <c r="B20" s="1170"/>
      <c r="C20" s="93">
        <v>22</v>
      </c>
      <c r="D20" s="93">
        <v>11</v>
      </c>
      <c r="E20" s="1012">
        <v>0</v>
      </c>
      <c r="F20" s="93">
        <v>6</v>
      </c>
      <c r="G20" s="93">
        <v>0</v>
      </c>
      <c r="H20" s="93">
        <v>0</v>
      </c>
      <c r="I20" s="93">
        <v>0</v>
      </c>
      <c r="J20" s="93">
        <v>0</v>
      </c>
      <c r="K20" s="1159" t="s">
        <v>177</v>
      </c>
      <c r="L20" s="1159"/>
    </row>
    <row r="21" spans="1:12" ht="18.95" customHeight="1">
      <c r="A21" s="1170" t="s">
        <v>65</v>
      </c>
      <c r="B21" s="1170"/>
      <c r="C21" s="93">
        <v>26</v>
      </c>
      <c r="D21" s="93">
        <v>27</v>
      </c>
      <c r="E21" s="1012">
        <v>0</v>
      </c>
      <c r="F21" s="93">
        <v>6</v>
      </c>
      <c r="G21" s="93">
        <v>0</v>
      </c>
      <c r="H21" s="93">
        <v>0</v>
      </c>
      <c r="I21" s="93">
        <v>0</v>
      </c>
      <c r="J21" s="93">
        <v>18</v>
      </c>
      <c r="K21" s="1159" t="s">
        <v>178</v>
      </c>
      <c r="L21" s="1159"/>
    </row>
    <row r="22" spans="1:12" ht="18.95" customHeight="1">
      <c r="A22" s="1170" t="s">
        <v>66</v>
      </c>
      <c r="B22" s="1170"/>
      <c r="C22" s="93">
        <v>13</v>
      </c>
      <c r="D22" s="93">
        <v>46</v>
      </c>
      <c r="E22" s="1012">
        <v>0</v>
      </c>
      <c r="F22" s="93">
        <v>4</v>
      </c>
      <c r="G22" s="93">
        <v>0</v>
      </c>
      <c r="H22" s="93">
        <v>0</v>
      </c>
      <c r="I22" s="93">
        <v>0</v>
      </c>
      <c r="J22" s="93">
        <v>7</v>
      </c>
      <c r="K22" s="1159" t="s">
        <v>285</v>
      </c>
      <c r="L22" s="1159"/>
    </row>
    <row r="23" spans="1:12" ht="18.95" customHeight="1">
      <c r="A23" s="1170" t="s">
        <v>133</v>
      </c>
      <c r="B23" s="1170"/>
      <c r="C23" s="93">
        <v>5</v>
      </c>
      <c r="D23" s="93">
        <v>1</v>
      </c>
      <c r="E23" s="1012">
        <v>0</v>
      </c>
      <c r="F23" s="93">
        <v>0</v>
      </c>
      <c r="G23" s="93">
        <v>0</v>
      </c>
      <c r="H23" s="93">
        <v>0</v>
      </c>
      <c r="I23" s="93">
        <v>0</v>
      </c>
      <c r="J23" s="93">
        <v>0</v>
      </c>
      <c r="K23" s="1178" t="s">
        <v>853</v>
      </c>
      <c r="L23" s="1178"/>
    </row>
    <row r="24" spans="1:12" ht="18.95" customHeight="1">
      <c r="A24" s="1170" t="s">
        <v>68</v>
      </c>
      <c r="B24" s="1170"/>
      <c r="C24" s="93">
        <v>9</v>
      </c>
      <c r="D24" s="93">
        <v>8</v>
      </c>
      <c r="E24" s="1012">
        <v>0</v>
      </c>
      <c r="F24" s="93">
        <v>4</v>
      </c>
      <c r="G24" s="93">
        <v>0</v>
      </c>
      <c r="H24" s="93">
        <v>0</v>
      </c>
      <c r="I24" s="93">
        <v>0</v>
      </c>
      <c r="J24" s="93">
        <v>0</v>
      </c>
      <c r="K24" s="1178" t="s">
        <v>287</v>
      </c>
      <c r="L24" s="1178"/>
    </row>
    <row r="25" spans="1:12" ht="18.95" customHeight="1">
      <c r="A25" s="1170" t="s">
        <v>69</v>
      </c>
      <c r="B25" s="1170"/>
      <c r="C25" s="93">
        <v>0</v>
      </c>
      <c r="D25" s="93">
        <v>0</v>
      </c>
      <c r="E25" s="1012">
        <v>0</v>
      </c>
      <c r="F25" s="93">
        <v>0</v>
      </c>
      <c r="G25" s="93">
        <v>0</v>
      </c>
      <c r="H25" s="93">
        <v>0</v>
      </c>
      <c r="I25" s="93">
        <v>0</v>
      </c>
      <c r="J25" s="93">
        <v>0</v>
      </c>
      <c r="K25" s="1178" t="s">
        <v>182</v>
      </c>
      <c r="L25" s="1178"/>
    </row>
    <row r="26" spans="1:12" ht="18.95" customHeight="1">
      <c r="A26" s="1170" t="s">
        <v>70</v>
      </c>
      <c r="B26" s="1170"/>
      <c r="C26" s="93">
        <v>0</v>
      </c>
      <c r="D26" s="93">
        <v>0</v>
      </c>
      <c r="E26" s="1012">
        <v>0</v>
      </c>
      <c r="F26" s="93">
        <v>0</v>
      </c>
      <c r="G26" s="93">
        <v>0</v>
      </c>
      <c r="H26" s="93">
        <v>0</v>
      </c>
      <c r="I26" s="93">
        <v>0</v>
      </c>
      <c r="J26" s="93">
        <v>0</v>
      </c>
      <c r="K26" s="1178" t="s">
        <v>183</v>
      </c>
      <c r="L26" s="1178"/>
    </row>
    <row r="27" spans="1:12" ht="18.95" customHeight="1">
      <c r="A27" s="1170" t="s">
        <v>71</v>
      </c>
      <c r="B27" s="1170"/>
      <c r="C27" s="93">
        <v>0</v>
      </c>
      <c r="D27" s="93">
        <v>2</v>
      </c>
      <c r="E27" s="1012">
        <v>0</v>
      </c>
      <c r="F27" s="93">
        <v>0</v>
      </c>
      <c r="G27" s="93">
        <v>0</v>
      </c>
      <c r="H27" s="93">
        <v>0</v>
      </c>
      <c r="I27" s="93">
        <v>0</v>
      </c>
      <c r="J27" s="93">
        <v>0</v>
      </c>
      <c r="K27" s="1178" t="s">
        <v>671</v>
      </c>
      <c r="L27" s="1178"/>
    </row>
    <row r="28" spans="1:12" ht="18.95" customHeight="1" thickBot="1">
      <c r="A28" s="1172" t="s">
        <v>72</v>
      </c>
      <c r="B28" s="1172"/>
      <c r="C28" s="94">
        <v>1</v>
      </c>
      <c r="D28" s="94">
        <v>182</v>
      </c>
      <c r="E28" s="1012">
        <v>0</v>
      </c>
      <c r="F28" s="94">
        <v>1</v>
      </c>
      <c r="G28" s="94">
        <v>0</v>
      </c>
      <c r="H28" s="94">
        <v>0</v>
      </c>
      <c r="I28" s="94">
        <v>0</v>
      </c>
      <c r="J28" s="94">
        <v>0</v>
      </c>
      <c r="K28" s="1258" t="s">
        <v>282</v>
      </c>
      <c r="L28" s="1258"/>
    </row>
    <row r="29" spans="1:12" ht="18.95" customHeight="1" thickBot="1">
      <c r="A29" s="1174" t="s">
        <v>32</v>
      </c>
      <c r="B29" s="1174"/>
      <c r="C29" s="483">
        <f>SUM(C9:C28)</f>
        <v>253</v>
      </c>
      <c r="D29" s="483">
        <f t="shared" ref="D29:J29" si="0">SUM(D9:D28)</f>
        <v>712</v>
      </c>
      <c r="E29" s="483">
        <f t="shared" si="0"/>
        <v>0</v>
      </c>
      <c r="F29" s="483">
        <f t="shared" si="0"/>
        <v>105</v>
      </c>
      <c r="G29" s="483">
        <f t="shared" si="0"/>
        <v>6</v>
      </c>
      <c r="H29" s="483">
        <f t="shared" si="0"/>
        <v>9</v>
      </c>
      <c r="I29" s="483">
        <f t="shared" si="0"/>
        <v>2</v>
      </c>
      <c r="J29" s="483">
        <f t="shared" si="0"/>
        <v>68</v>
      </c>
      <c r="K29" s="1495" t="s">
        <v>169</v>
      </c>
      <c r="L29" s="1495"/>
    </row>
    <row r="30" spans="1:12" ht="13.5" thickTop="1"/>
    <row r="115" spans="3:10">
      <c r="C115" s="142"/>
      <c r="D115" s="142"/>
      <c r="E115" s="142"/>
      <c r="F115" s="142"/>
      <c r="G115" s="142"/>
      <c r="H115" s="142"/>
      <c r="I115" s="142"/>
      <c r="J115" s="142"/>
    </row>
    <row r="116" spans="3:10">
      <c r="C116" s="142"/>
      <c r="D116" s="142"/>
      <c r="E116" s="142"/>
      <c r="F116" s="142"/>
      <c r="G116" s="142"/>
      <c r="H116" s="142"/>
      <c r="I116" s="142"/>
      <c r="J116" s="142"/>
    </row>
    <row r="117" spans="3:10">
      <c r="C117" s="142"/>
      <c r="D117" s="142"/>
      <c r="E117" s="142"/>
      <c r="F117" s="142"/>
      <c r="G117" s="142"/>
      <c r="H117" s="142"/>
      <c r="I117" s="142"/>
      <c r="J117" s="142"/>
    </row>
    <row r="118" spans="3:10">
      <c r="C118" s="142"/>
      <c r="D118" s="142"/>
      <c r="E118" s="142"/>
      <c r="F118" s="142"/>
      <c r="G118" s="142"/>
      <c r="H118" s="142"/>
      <c r="I118" s="142"/>
      <c r="J118" s="142"/>
    </row>
  </sheetData>
  <mergeCells count="53">
    <mergeCell ref="K29:L29"/>
    <mergeCell ref="K23:L23"/>
    <mergeCell ref="K24:L24"/>
    <mergeCell ref="K25:L25"/>
    <mergeCell ref="K26:L26"/>
    <mergeCell ref="K27:L27"/>
    <mergeCell ref="K28:L28"/>
    <mergeCell ref="A1:L1"/>
    <mergeCell ref="A2:L2"/>
    <mergeCell ref="K3:L3"/>
    <mergeCell ref="A9:B9"/>
    <mergeCell ref="K9:L9"/>
    <mergeCell ref="E7:E8"/>
    <mergeCell ref="F7:F8"/>
    <mergeCell ref="E4:E6"/>
    <mergeCell ref="F4:F6"/>
    <mergeCell ref="G5:I5"/>
    <mergeCell ref="G6:G7"/>
    <mergeCell ref="H6:H7"/>
    <mergeCell ref="I6:I7"/>
    <mergeCell ref="G4:I4"/>
    <mergeCell ref="K10:L10"/>
    <mergeCell ref="K11:L11"/>
    <mergeCell ref="K12:L12"/>
    <mergeCell ref="K19:L19"/>
    <mergeCell ref="K20:L20"/>
    <mergeCell ref="K21:L21"/>
    <mergeCell ref="K22:L22"/>
    <mergeCell ref="A24:B24"/>
    <mergeCell ref="A23:B23"/>
    <mergeCell ref="A22:B22"/>
    <mergeCell ref="A21:B21"/>
    <mergeCell ref="A29:B29"/>
    <mergeCell ref="A28:B28"/>
    <mergeCell ref="A27:B27"/>
    <mergeCell ref="A26:B26"/>
    <mergeCell ref="A25:B25"/>
    <mergeCell ref="A19:B19"/>
    <mergeCell ref="A20:B20"/>
    <mergeCell ref="A13:A18"/>
    <mergeCell ref="L13:L18"/>
    <mergeCell ref="A3:D3"/>
    <mergeCell ref="A12:B12"/>
    <mergeCell ref="A11:B11"/>
    <mergeCell ref="A10:B10"/>
    <mergeCell ref="A4:B8"/>
    <mergeCell ref="C4:C6"/>
    <mergeCell ref="D4:D6"/>
    <mergeCell ref="C7:C8"/>
    <mergeCell ref="D7:D8"/>
    <mergeCell ref="K4:L8"/>
    <mergeCell ref="J7:J8"/>
    <mergeCell ref="J4:J6"/>
  </mergeCells>
  <printOptions horizontalCentered="1"/>
  <pageMargins left="1" right="1" top="1" bottom="1" header="1" footer="1"/>
  <pageSetup paperSize="9" scale="80" firstPageNumber="64" orientation="landscape" useFirstPageNumber="1"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tabColor theme="3" tint="0.39997558519241921"/>
  </sheetPr>
  <dimension ref="A1:AW121"/>
  <sheetViews>
    <sheetView rightToLeft="1" view="pageBreakPreview" topLeftCell="Y1" zoomScale="70" zoomScaleSheetLayoutView="70" workbookViewId="0">
      <selection activeCell="L4" sqref="L4:Q9"/>
    </sheetView>
  </sheetViews>
  <sheetFormatPr defaultRowHeight="15.75"/>
  <cols>
    <col min="1" max="1" width="4.140625" style="82" customWidth="1"/>
    <col min="2" max="2" width="10.28515625" style="82" customWidth="1"/>
    <col min="3" max="3" width="12.7109375" style="82" customWidth="1"/>
    <col min="4" max="4" width="11.28515625" style="82" customWidth="1"/>
    <col min="5" max="5" width="9.28515625" style="82" customWidth="1"/>
    <col min="6" max="6" width="10.140625" style="82" customWidth="1"/>
    <col min="7" max="7" width="7.7109375" style="82" customWidth="1"/>
    <col min="8" max="8" width="7.28515625" style="82" customWidth="1"/>
    <col min="9" max="9" width="5.7109375" style="82" customWidth="1"/>
    <col min="10" max="10" width="10.42578125" style="82" customWidth="1"/>
    <col min="11" max="11" width="8.42578125" style="82" customWidth="1"/>
    <col min="12" max="12" width="10.42578125" style="82" customWidth="1"/>
    <col min="13" max="13" width="9" style="82" customWidth="1"/>
    <col min="14" max="14" width="7.5703125" style="82" customWidth="1"/>
    <col min="15" max="15" width="8.5703125" style="82" customWidth="1"/>
    <col min="16" max="16" width="15.5703125" style="82" customWidth="1"/>
    <col min="17" max="17" width="5.42578125" style="82" customWidth="1"/>
    <col min="18" max="18" width="4.7109375" style="82" customWidth="1"/>
    <col min="19" max="19" width="10.7109375" style="82" customWidth="1"/>
    <col min="20" max="20" width="9.140625" style="82" customWidth="1"/>
    <col min="21" max="21" width="10.28515625" style="82" customWidth="1"/>
    <col min="22" max="22" width="6.28515625" style="82" customWidth="1"/>
    <col min="23" max="23" width="9" style="82" customWidth="1"/>
    <col min="24" max="24" width="8.7109375" style="82" customWidth="1"/>
    <col min="25" max="25" width="9.42578125" style="82" customWidth="1"/>
    <col min="26" max="26" width="7" style="82" customWidth="1"/>
    <col min="27" max="27" width="9" style="82" customWidth="1"/>
    <col min="28" max="28" width="8.42578125" style="82" customWidth="1"/>
    <col min="29" max="29" width="8.140625" style="82" customWidth="1"/>
    <col min="30" max="30" width="12.42578125" style="82" customWidth="1"/>
    <col min="31" max="31" width="7.7109375" style="82" customWidth="1"/>
    <col min="32" max="32" width="9.42578125" style="82" customWidth="1"/>
    <col min="33" max="33" width="7.5703125" style="82" customWidth="1"/>
    <col min="34" max="34" width="14.140625" style="408" customWidth="1"/>
    <col min="35" max="35" width="4.28515625" style="408" customWidth="1"/>
    <col min="36" max="36" width="4.7109375" style="82" customWidth="1"/>
    <col min="37" max="37" width="10.7109375" style="82" customWidth="1"/>
    <col min="38" max="38" width="10.42578125" style="82" customWidth="1"/>
    <col min="39" max="39" width="10" style="82" customWidth="1"/>
    <col min="40" max="40" width="9.85546875" style="82" customWidth="1"/>
    <col min="41" max="41" width="10" style="82" customWidth="1"/>
    <col min="42" max="42" width="9.85546875" style="82" customWidth="1"/>
    <col min="43" max="43" width="9.5703125" style="82" customWidth="1"/>
    <col min="44" max="45" width="15.140625" style="81" customWidth="1"/>
    <col min="46" max="46" width="10.85546875" style="81" customWidth="1"/>
    <col min="47" max="47" width="15" style="81" customWidth="1"/>
    <col min="48" max="48" width="14.85546875" style="82" customWidth="1"/>
    <col min="49" max="49" width="4.5703125" style="82" customWidth="1"/>
    <col min="50" max="16384" width="9.140625" style="82"/>
  </cols>
  <sheetData>
    <row r="1" spans="1:49" ht="20.25" customHeight="1">
      <c r="A1" s="1205" t="s">
        <v>1295</v>
      </c>
      <c r="B1" s="1205"/>
      <c r="C1" s="1205"/>
      <c r="D1" s="1205"/>
      <c r="E1" s="1205"/>
      <c r="F1" s="1205"/>
      <c r="G1" s="1205"/>
      <c r="H1" s="1205"/>
      <c r="I1" s="1205"/>
      <c r="J1" s="1205"/>
      <c r="K1" s="1205"/>
      <c r="L1" s="1205"/>
      <c r="M1" s="1205"/>
      <c r="N1" s="1205"/>
      <c r="O1" s="1205"/>
      <c r="P1" s="1205"/>
      <c r="Q1" s="1205"/>
      <c r="U1" s="115"/>
      <c r="V1" s="115"/>
      <c r="Z1" s="115"/>
      <c r="AC1" s="115"/>
      <c r="AD1" s="115"/>
      <c r="AE1" s="115"/>
      <c r="AF1" s="115"/>
      <c r="AG1" s="115"/>
      <c r="AH1" s="492"/>
      <c r="AI1" s="492"/>
      <c r="AL1" s="115"/>
      <c r="AM1" s="115"/>
      <c r="AN1" s="115"/>
      <c r="AO1" s="115"/>
      <c r="AP1" s="115"/>
      <c r="AQ1" s="115"/>
      <c r="AR1" s="115"/>
      <c r="AS1" s="115"/>
      <c r="AT1" s="115"/>
      <c r="AU1" s="115"/>
      <c r="AV1" s="115"/>
      <c r="AW1" s="115"/>
    </row>
    <row r="2" spans="1:49" ht="22.5" customHeight="1">
      <c r="A2" s="1206" t="s">
        <v>814</v>
      </c>
      <c r="B2" s="1206"/>
      <c r="C2" s="1206"/>
      <c r="D2" s="1206"/>
      <c r="E2" s="1206"/>
      <c r="F2" s="1206"/>
      <c r="G2" s="1206"/>
      <c r="H2" s="1206"/>
      <c r="I2" s="1206"/>
      <c r="J2" s="1206"/>
      <c r="K2" s="1206"/>
      <c r="L2" s="1206"/>
      <c r="M2" s="1206"/>
      <c r="N2" s="1206"/>
      <c r="O2" s="1206"/>
      <c r="P2" s="1206"/>
      <c r="Q2" s="1206"/>
      <c r="R2" s="115"/>
      <c r="V2" s="526"/>
      <c r="W2" s="526"/>
      <c r="X2" s="526"/>
      <c r="Y2" s="526"/>
      <c r="AD2" s="115"/>
      <c r="AE2" s="115"/>
      <c r="AF2" s="115"/>
      <c r="AG2" s="115"/>
      <c r="AH2" s="492"/>
      <c r="AI2" s="492"/>
      <c r="AJ2" s="115"/>
      <c r="AL2" s="115"/>
      <c r="AM2" s="115"/>
      <c r="AN2" s="115"/>
      <c r="AO2" s="115"/>
      <c r="AP2" s="115"/>
      <c r="AQ2" s="115"/>
      <c r="AR2" s="115"/>
      <c r="AS2" s="115"/>
      <c r="AT2" s="115"/>
      <c r="AU2" s="115"/>
      <c r="AV2" s="115"/>
      <c r="AW2" s="115"/>
    </row>
    <row r="3" spans="1:49" ht="22.5" customHeight="1" thickBot="1">
      <c r="A3" s="1153" t="s">
        <v>818</v>
      </c>
      <c r="B3" s="1153"/>
      <c r="C3" s="1153"/>
      <c r="D3" s="73"/>
      <c r="E3" s="158"/>
      <c r="F3" s="158"/>
      <c r="G3" s="158"/>
      <c r="H3" s="158"/>
      <c r="I3" s="158"/>
      <c r="J3" s="158"/>
      <c r="K3" s="158"/>
      <c r="L3" s="158"/>
      <c r="M3" s="158"/>
      <c r="N3" s="158"/>
      <c r="O3" s="1177" t="s">
        <v>1110</v>
      </c>
      <c r="P3" s="1177"/>
      <c r="Q3" s="1177"/>
      <c r="R3" s="1153" t="s">
        <v>1111</v>
      </c>
      <c r="S3" s="1153"/>
      <c r="T3" s="1153"/>
      <c r="U3" s="158"/>
      <c r="V3" s="158"/>
      <c r="W3" s="158"/>
      <c r="X3" s="158"/>
      <c r="Y3" s="158"/>
      <c r="AC3" s="158"/>
      <c r="AD3" s="158"/>
      <c r="AE3" s="158"/>
      <c r="AF3" s="158"/>
      <c r="AG3" s="1177" t="s">
        <v>1110</v>
      </c>
      <c r="AH3" s="1177"/>
      <c r="AI3" s="1177"/>
      <c r="AJ3" s="1153" t="s">
        <v>1111</v>
      </c>
      <c r="AK3" s="1153"/>
      <c r="AL3" s="1153"/>
      <c r="AM3" s="158"/>
      <c r="AN3" s="158"/>
      <c r="AO3" s="158"/>
      <c r="AP3" s="158"/>
      <c r="AQ3" s="158"/>
      <c r="AR3" s="158"/>
      <c r="AS3" s="158"/>
      <c r="AT3" s="158"/>
      <c r="AU3" s="1177" t="s">
        <v>1112</v>
      </c>
      <c r="AV3" s="1177"/>
      <c r="AW3" s="1177"/>
    </row>
    <row r="4" spans="1:49" s="111" customFormat="1" ht="21.75" customHeight="1" thickTop="1">
      <c r="A4" s="1302" t="s">
        <v>40</v>
      </c>
      <c r="B4" s="1302"/>
      <c r="C4" s="1299" t="s">
        <v>1298</v>
      </c>
      <c r="D4" s="1299"/>
      <c r="E4" s="1299"/>
      <c r="F4" s="321"/>
      <c r="G4" s="321"/>
      <c r="H4" s="1299" t="s">
        <v>452</v>
      </c>
      <c r="I4" s="1299"/>
      <c r="J4" s="1299"/>
      <c r="K4" s="1299"/>
      <c r="L4" s="1188" t="s">
        <v>453</v>
      </c>
      <c r="M4" s="1188"/>
      <c r="N4" s="1188"/>
      <c r="O4" s="1188"/>
      <c r="P4" s="1164" t="s">
        <v>168</v>
      </c>
      <c r="Q4" s="1164"/>
      <c r="R4" s="1302" t="s">
        <v>40</v>
      </c>
      <c r="S4" s="1302"/>
      <c r="T4" s="1188" t="s">
        <v>454</v>
      </c>
      <c r="U4" s="1188"/>
      <c r="V4" s="1188"/>
      <c r="W4" s="1496" t="s">
        <v>1299</v>
      </c>
      <c r="X4" s="1496"/>
      <c r="Y4" s="1496"/>
      <c r="Z4" s="1496"/>
      <c r="AA4" s="1496" t="s">
        <v>492</v>
      </c>
      <c r="AB4" s="1496"/>
      <c r="AC4" s="1496"/>
      <c r="AD4" s="1496"/>
      <c r="AE4" s="1496"/>
      <c r="AF4" s="1496"/>
      <c r="AG4" s="1496"/>
      <c r="AH4" s="1164" t="s">
        <v>168</v>
      </c>
      <c r="AI4" s="1164"/>
      <c r="AJ4" s="1302" t="s">
        <v>40</v>
      </c>
      <c r="AK4" s="1302"/>
      <c r="AL4" s="1507" t="s">
        <v>1300</v>
      </c>
      <c r="AM4" s="1507"/>
      <c r="AN4" s="1507"/>
      <c r="AO4" s="1507"/>
      <c r="AP4" s="1507"/>
      <c r="AQ4" s="1507"/>
      <c r="AR4" s="1287" t="s">
        <v>457</v>
      </c>
      <c r="AS4" s="1287" t="s">
        <v>456</v>
      </c>
      <c r="AT4" s="1287" t="s">
        <v>458</v>
      </c>
      <c r="AU4" s="1287" t="s">
        <v>1301</v>
      </c>
      <c r="AV4" s="1164" t="s">
        <v>168</v>
      </c>
      <c r="AW4" s="1164"/>
    </row>
    <row r="5" spans="1:49" s="111" customFormat="1" ht="21" customHeight="1">
      <c r="A5" s="1205"/>
      <c r="B5" s="1205"/>
      <c r="C5" s="1289" t="s">
        <v>460</v>
      </c>
      <c r="D5" s="1289"/>
      <c r="E5" s="1289"/>
      <c r="F5" s="91"/>
      <c r="G5" s="91"/>
      <c r="H5" s="1168" t="s">
        <v>461</v>
      </c>
      <c r="I5" s="1168"/>
      <c r="J5" s="1168"/>
      <c r="K5" s="1168"/>
      <c r="L5" s="1168" t="s">
        <v>462</v>
      </c>
      <c r="M5" s="1168"/>
      <c r="N5" s="1168"/>
      <c r="O5" s="1168"/>
      <c r="P5" s="1165"/>
      <c r="Q5" s="1165"/>
      <c r="R5" s="1205"/>
      <c r="S5" s="1205"/>
      <c r="T5" s="1168" t="s">
        <v>463</v>
      </c>
      <c r="U5" s="1168"/>
      <c r="V5" s="1168"/>
      <c r="W5" s="1168" t="s">
        <v>493</v>
      </c>
      <c r="X5" s="1168"/>
      <c r="Y5" s="1168"/>
      <c r="Z5" s="1168"/>
      <c r="AA5" s="1168" t="s">
        <v>495</v>
      </c>
      <c r="AB5" s="1168"/>
      <c r="AC5" s="1168"/>
      <c r="AD5" s="1168"/>
      <c r="AE5" s="1168"/>
      <c r="AF5" s="1168"/>
      <c r="AG5" s="1168"/>
      <c r="AH5" s="1165"/>
      <c r="AI5" s="1165"/>
      <c r="AJ5" s="1205"/>
      <c r="AK5" s="1205"/>
      <c r="AL5" s="1168" t="s">
        <v>494</v>
      </c>
      <c r="AM5" s="1168"/>
      <c r="AN5" s="1168"/>
      <c r="AO5" s="1168"/>
      <c r="AP5" s="1168"/>
      <c r="AQ5" s="1168"/>
      <c r="AR5" s="1297"/>
      <c r="AS5" s="1297"/>
      <c r="AT5" s="1297"/>
      <c r="AU5" s="1297"/>
      <c r="AV5" s="1165"/>
      <c r="AW5" s="1165"/>
    </row>
    <row r="6" spans="1:49" s="111" customFormat="1" ht="20.25" customHeight="1">
      <c r="A6" s="1205"/>
      <c r="B6" s="1205"/>
      <c r="C6" s="1207" t="s">
        <v>464</v>
      </c>
      <c r="D6" s="1207"/>
      <c r="E6" s="1498" t="s">
        <v>465</v>
      </c>
      <c r="F6" s="1498" t="s">
        <v>608</v>
      </c>
      <c r="G6" s="1504" t="s">
        <v>32</v>
      </c>
      <c r="H6" s="1501" t="s">
        <v>466</v>
      </c>
      <c r="I6" s="1498" t="s">
        <v>467</v>
      </c>
      <c r="J6" s="1501" t="s">
        <v>468</v>
      </c>
      <c r="K6" s="1504" t="s">
        <v>32</v>
      </c>
      <c r="L6" s="1501" t="s">
        <v>469</v>
      </c>
      <c r="M6" s="1505" t="s">
        <v>470</v>
      </c>
      <c r="N6" s="1501" t="s">
        <v>471</v>
      </c>
      <c r="O6" s="1504" t="s">
        <v>32</v>
      </c>
      <c r="P6" s="1165"/>
      <c r="Q6" s="1165"/>
      <c r="R6" s="1205"/>
      <c r="S6" s="1205"/>
      <c r="T6" s="1501" t="s">
        <v>472</v>
      </c>
      <c r="U6" s="1498" t="s">
        <v>473</v>
      </c>
      <c r="V6" s="1504" t="s">
        <v>32</v>
      </c>
      <c r="W6" s="1497" t="s">
        <v>496</v>
      </c>
      <c r="X6" s="1497" t="s">
        <v>497</v>
      </c>
      <c r="Y6" s="1497" t="s">
        <v>498</v>
      </c>
      <c r="Z6" s="1504" t="s">
        <v>32</v>
      </c>
      <c r="AA6" s="1386" t="s">
        <v>504</v>
      </c>
      <c r="AB6" s="1386" t="s">
        <v>508</v>
      </c>
      <c r="AC6" s="1386" t="s">
        <v>507</v>
      </c>
      <c r="AD6" s="1386" t="s">
        <v>505</v>
      </c>
      <c r="AE6" s="1386" t="s">
        <v>506</v>
      </c>
      <c r="AF6" s="1386" t="s">
        <v>386</v>
      </c>
      <c r="AG6" s="1386" t="s">
        <v>32</v>
      </c>
      <c r="AH6" s="1165"/>
      <c r="AI6" s="1165"/>
      <c r="AJ6" s="1205"/>
      <c r="AK6" s="1205"/>
      <c r="AL6" s="1386" t="s">
        <v>499</v>
      </c>
      <c r="AM6" s="1386" t="s">
        <v>500</v>
      </c>
      <c r="AN6" s="1386" t="s">
        <v>501</v>
      </c>
      <c r="AO6" s="1386" t="s">
        <v>502</v>
      </c>
      <c r="AP6" s="1386" t="s">
        <v>503</v>
      </c>
      <c r="AQ6" s="1386" t="s">
        <v>32</v>
      </c>
      <c r="AR6" s="1297"/>
      <c r="AS6" s="1297"/>
      <c r="AT6" s="1297"/>
      <c r="AU6" s="1297"/>
      <c r="AV6" s="1165"/>
      <c r="AW6" s="1165"/>
    </row>
    <row r="7" spans="1:49" s="111" customFormat="1" ht="21" customHeight="1">
      <c r="A7" s="1205"/>
      <c r="B7" s="1205"/>
      <c r="C7" s="1168" t="s">
        <v>475</v>
      </c>
      <c r="D7" s="1168"/>
      <c r="E7" s="1499"/>
      <c r="F7" s="1498"/>
      <c r="G7" s="1504"/>
      <c r="H7" s="1502"/>
      <c r="I7" s="1499"/>
      <c r="J7" s="1502"/>
      <c r="K7" s="1504"/>
      <c r="L7" s="1502"/>
      <c r="M7" s="1505"/>
      <c r="N7" s="1502"/>
      <c r="O7" s="1504"/>
      <c r="P7" s="1165"/>
      <c r="Q7" s="1165"/>
      <c r="R7" s="1205"/>
      <c r="S7" s="1205"/>
      <c r="T7" s="1502"/>
      <c r="U7" s="1499"/>
      <c r="V7" s="1504"/>
      <c r="W7" s="1497"/>
      <c r="X7" s="1497"/>
      <c r="Y7" s="1497"/>
      <c r="Z7" s="1504"/>
      <c r="AA7" s="1386"/>
      <c r="AB7" s="1386"/>
      <c r="AC7" s="1386"/>
      <c r="AD7" s="1386"/>
      <c r="AE7" s="1386"/>
      <c r="AF7" s="1386"/>
      <c r="AG7" s="1386"/>
      <c r="AH7" s="1165"/>
      <c r="AI7" s="1165"/>
      <c r="AJ7" s="1205"/>
      <c r="AK7" s="1205"/>
      <c r="AL7" s="1386"/>
      <c r="AM7" s="1386" t="s">
        <v>500</v>
      </c>
      <c r="AN7" s="1386" t="s">
        <v>501</v>
      </c>
      <c r="AO7" s="1386" t="s">
        <v>502</v>
      </c>
      <c r="AP7" s="1386" t="s">
        <v>503</v>
      </c>
      <c r="AQ7" s="1386"/>
      <c r="AR7" s="1297"/>
      <c r="AS7" s="1297"/>
      <c r="AT7" s="1297"/>
      <c r="AU7" s="1297"/>
      <c r="AV7" s="1165"/>
      <c r="AW7" s="1165"/>
    </row>
    <row r="8" spans="1:49" s="111" customFormat="1" ht="20.25" customHeight="1">
      <c r="A8" s="1205"/>
      <c r="B8" s="1205"/>
      <c r="C8" s="228" t="s">
        <v>476</v>
      </c>
      <c r="D8" s="228" t="s">
        <v>477</v>
      </c>
      <c r="E8" s="1500"/>
      <c r="F8" s="1504"/>
      <c r="G8" s="1504"/>
      <c r="H8" s="1503"/>
      <c r="I8" s="1500"/>
      <c r="J8" s="1503"/>
      <c r="K8" s="1504"/>
      <c r="L8" s="1503"/>
      <c r="M8" s="1506"/>
      <c r="N8" s="1503"/>
      <c r="O8" s="1504"/>
      <c r="P8" s="1165"/>
      <c r="Q8" s="1165"/>
      <c r="R8" s="1205"/>
      <c r="S8" s="1205"/>
      <c r="T8" s="1503"/>
      <c r="U8" s="1500"/>
      <c r="V8" s="1504"/>
      <c r="W8" s="1497"/>
      <c r="X8" s="1497"/>
      <c r="Y8" s="1497"/>
      <c r="Z8" s="1504"/>
      <c r="AA8" s="1386"/>
      <c r="AB8" s="1386"/>
      <c r="AC8" s="1386"/>
      <c r="AD8" s="1386"/>
      <c r="AE8" s="1386"/>
      <c r="AF8" s="1386"/>
      <c r="AG8" s="1386"/>
      <c r="AH8" s="1165"/>
      <c r="AI8" s="1165"/>
      <c r="AJ8" s="1205"/>
      <c r="AK8" s="1205"/>
      <c r="AL8" s="1386"/>
      <c r="AM8" s="1386"/>
      <c r="AN8" s="1386"/>
      <c r="AO8" s="1386"/>
      <c r="AP8" s="1386"/>
      <c r="AQ8" s="1386"/>
      <c r="AR8" s="1297"/>
      <c r="AS8" s="1297"/>
      <c r="AT8" s="1297"/>
      <c r="AU8" s="1297"/>
      <c r="AV8" s="1165"/>
      <c r="AW8" s="1165"/>
    </row>
    <row r="9" spans="1:49" s="111" customFormat="1" ht="30.75" customHeight="1" thickBot="1">
      <c r="A9" s="1205"/>
      <c r="B9" s="1205"/>
      <c r="C9" s="495" t="s">
        <v>479</v>
      </c>
      <c r="D9" s="495" t="s">
        <v>480</v>
      </c>
      <c r="E9" s="495" t="s">
        <v>481</v>
      </c>
      <c r="F9" s="495" t="s">
        <v>640</v>
      </c>
      <c r="G9" s="495" t="s">
        <v>169</v>
      </c>
      <c r="H9" s="495">
        <v>1</v>
      </c>
      <c r="I9" s="495">
        <v>2</v>
      </c>
      <c r="J9" s="495" t="s">
        <v>482</v>
      </c>
      <c r="K9" s="495" t="s">
        <v>169</v>
      </c>
      <c r="L9" s="495" t="s">
        <v>483</v>
      </c>
      <c r="M9" s="495" t="s">
        <v>478</v>
      </c>
      <c r="N9" s="495" t="s">
        <v>484</v>
      </c>
      <c r="O9" s="495" t="s">
        <v>169</v>
      </c>
      <c r="P9" s="1165"/>
      <c r="Q9" s="1165"/>
      <c r="R9" s="1205"/>
      <c r="S9" s="1205"/>
      <c r="T9" s="420" t="s">
        <v>485</v>
      </c>
      <c r="U9" s="420" t="s">
        <v>486</v>
      </c>
      <c r="V9" s="420" t="s">
        <v>169</v>
      </c>
      <c r="W9" s="420" t="s">
        <v>509</v>
      </c>
      <c r="X9" s="420" t="s">
        <v>510</v>
      </c>
      <c r="Y9" s="420" t="s">
        <v>511</v>
      </c>
      <c r="Z9" s="420" t="s">
        <v>169</v>
      </c>
      <c r="AA9" s="420" t="s">
        <v>517</v>
      </c>
      <c r="AB9" s="420" t="s">
        <v>521</v>
      </c>
      <c r="AC9" s="420" t="s">
        <v>520</v>
      </c>
      <c r="AD9" s="420" t="s">
        <v>518</v>
      </c>
      <c r="AE9" s="527" t="s">
        <v>519</v>
      </c>
      <c r="AF9" s="420" t="s">
        <v>393</v>
      </c>
      <c r="AG9" s="420" t="s">
        <v>169</v>
      </c>
      <c r="AH9" s="1165"/>
      <c r="AI9" s="1165"/>
      <c r="AJ9" s="1205"/>
      <c r="AK9" s="1205"/>
      <c r="AL9" s="993" t="s">
        <v>512</v>
      </c>
      <c r="AM9" s="994" t="s">
        <v>513</v>
      </c>
      <c r="AN9" s="993" t="s">
        <v>514</v>
      </c>
      <c r="AO9" s="994" t="s">
        <v>515</v>
      </c>
      <c r="AP9" s="993" t="s">
        <v>516</v>
      </c>
      <c r="AQ9" s="988" t="s">
        <v>169</v>
      </c>
      <c r="AR9" s="828" t="s">
        <v>488</v>
      </c>
      <c r="AS9" s="828" t="s">
        <v>487</v>
      </c>
      <c r="AT9" s="828" t="s">
        <v>489</v>
      </c>
      <c r="AU9" s="828" t="s">
        <v>490</v>
      </c>
      <c r="AV9" s="1165"/>
      <c r="AW9" s="1165"/>
    </row>
    <row r="10" spans="1:49" ht="18.75" customHeight="1">
      <c r="A10" s="1483" t="s">
        <v>52</v>
      </c>
      <c r="B10" s="1483"/>
      <c r="C10" s="330">
        <v>0</v>
      </c>
      <c r="D10" s="330">
        <v>0</v>
      </c>
      <c r="E10" s="330">
        <v>81</v>
      </c>
      <c r="F10" s="330">
        <v>0</v>
      </c>
      <c r="G10" s="330">
        <f>SUM(C10:F10)</f>
        <v>81</v>
      </c>
      <c r="H10" s="330">
        <v>79</v>
      </c>
      <c r="I10" s="330">
        <v>2</v>
      </c>
      <c r="J10" s="330">
        <v>0</v>
      </c>
      <c r="K10" s="330">
        <f>SUM(H10:J10)</f>
        <v>81</v>
      </c>
      <c r="L10" s="330">
        <v>81</v>
      </c>
      <c r="M10" s="330">
        <v>0</v>
      </c>
      <c r="N10" s="330">
        <v>0</v>
      </c>
      <c r="O10" s="330">
        <f>SUM(L10:N10)</f>
        <v>81</v>
      </c>
      <c r="P10" s="1199" t="s">
        <v>583</v>
      </c>
      <c r="Q10" s="1199"/>
      <c r="R10" s="1483" t="s">
        <v>52</v>
      </c>
      <c r="S10" s="1483"/>
      <c r="T10" s="330">
        <v>0</v>
      </c>
      <c r="U10" s="330">
        <v>81</v>
      </c>
      <c r="V10" s="330">
        <f>SUM(T10:U10)</f>
        <v>81</v>
      </c>
      <c r="W10" s="330">
        <v>0</v>
      </c>
      <c r="X10" s="330">
        <v>62</v>
      </c>
      <c r="Y10" s="330">
        <v>19</v>
      </c>
      <c r="Z10" s="330">
        <f>SUM(W10:Y10)</f>
        <v>81</v>
      </c>
      <c r="AA10" s="330">
        <v>81</v>
      </c>
      <c r="AB10" s="330">
        <v>0</v>
      </c>
      <c r="AC10" s="330">
        <v>0</v>
      </c>
      <c r="AD10" s="330">
        <v>0</v>
      </c>
      <c r="AE10" s="330">
        <v>0</v>
      </c>
      <c r="AF10" s="330">
        <v>0</v>
      </c>
      <c r="AG10" s="330">
        <f>SUM(AA10:AF10)</f>
        <v>81</v>
      </c>
      <c r="AH10" s="1199" t="s">
        <v>583</v>
      </c>
      <c r="AI10" s="1199"/>
      <c r="AJ10" s="1483" t="s">
        <v>52</v>
      </c>
      <c r="AK10" s="1483"/>
      <c r="AL10" s="330">
        <v>37</v>
      </c>
      <c r="AM10" s="330">
        <v>18</v>
      </c>
      <c r="AN10" s="330">
        <v>19</v>
      </c>
      <c r="AO10" s="330">
        <v>3</v>
      </c>
      <c r="AP10" s="330">
        <v>4</v>
      </c>
      <c r="AQ10" s="330">
        <f>SUM(AL10:AP10)</f>
        <v>81</v>
      </c>
      <c r="AR10" s="330">
        <v>81</v>
      </c>
      <c r="AS10" s="330">
        <v>81</v>
      </c>
      <c r="AT10" s="330">
        <v>81</v>
      </c>
      <c r="AU10" s="330">
        <v>81</v>
      </c>
      <c r="AV10" s="1158" t="s">
        <v>583</v>
      </c>
      <c r="AW10" s="1158"/>
    </row>
    <row r="11" spans="1:49" s="201" customFormat="1" ht="18.75" customHeight="1">
      <c r="A11" s="1292" t="s">
        <v>53</v>
      </c>
      <c r="B11" s="1292"/>
      <c r="C11" s="86">
        <v>1</v>
      </c>
      <c r="D11" s="86">
        <v>7</v>
      </c>
      <c r="E11" s="86">
        <v>27</v>
      </c>
      <c r="F11" s="86">
        <v>0</v>
      </c>
      <c r="G11" s="86">
        <f t="shared" ref="G11:G30" si="0">SUM(C11:F11)</f>
        <v>35</v>
      </c>
      <c r="H11" s="86">
        <v>33</v>
      </c>
      <c r="I11" s="86">
        <v>2</v>
      </c>
      <c r="J11" s="86">
        <v>0</v>
      </c>
      <c r="K11" s="86">
        <f t="shared" ref="K11:K29" si="1">SUM(H11:J11)</f>
        <v>35</v>
      </c>
      <c r="L11" s="86">
        <v>35</v>
      </c>
      <c r="M11" s="86">
        <v>0</v>
      </c>
      <c r="N11" s="86">
        <v>0</v>
      </c>
      <c r="O11" s="86">
        <f t="shared" ref="O11:O30" si="2">SUM(L11:N11)</f>
        <v>35</v>
      </c>
      <c r="P11" s="1159" t="s">
        <v>284</v>
      </c>
      <c r="Q11" s="1159"/>
      <c r="R11" s="1292" t="s">
        <v>53</v>
      </c>
      <c r="S11" s="1292"/>
      <c r="T11" s="86">
        <v>10</v>
      </c>
      <c r="U11" s="86">
        <v>25</v>
      </c>
      <c r="V11" s="86">
        <f t="shared" ref="V11:V30" si="3">SUM(T11:U11)</f>
        <v>35</v>
      </c>
      <c r="W11" s="86">
        <v>27</v>
      </c>
      <c r="X11" s="86">
        <v>8</v>
      </c>
      <c r="Y11" s="86">
        <v>0</v>
      </c>
      <c r="Z11" s="86">
        <f t="shared" ref="Z11:Z29" si="4">SUM(W11:Y11)</f>
        <v>35</v>
      </c>
      <c r="AA11" s="86">
        <v>35</v>
      </c>
      <c r="AB11" s="86">
        <v>0</v>
      </c>
      <c r="AC11" s="86">
        <v>0</v>
      </c>
      <c r="AD11" s="86">
        <v>0</v>
      </c>
      <c r="AE11" s="86">
        <v>0</v>
      </c>
      <c r="AF11" s="86">
        <v>0</v>
      </c>
      <c r="AG11" s="86">
        <f t="shared" ref="AG11:AG29" si="5">SUM(AA11:AF11)</f>
        <v>35</v>
      </c>
      <c r="AH11" s="1159" t="s">
        <v>284</v>
      </c>
      <c r="AI11" s="1159"/>
      <c r="AJ11" s="1292" t="s">
        <v>53</v>
      </c>
      <c r="AK11" s="1292"/>
      <c r="AL11" s="86">
        <v>6</v>
      </c>
      <c r="AM11" s="86">
        <v>24</v>
      </c>
      <c r="AN11" s="86">
        <v>5</v>
      </c>
      <c r="AO11" s="86">
        <v>0</v>
      </c>
      <c r="AP11" s="86">
        <v>0</v>
      </c>
      <c r="AQ11" s="86">
        <f t="shared" ref="AQ11:AQ29" si="6">SUM(AL11:AP11)</f>
        <v>35</v>
      </c>
      <c r="AR11" s="86">
        <v>35</v>
      </c>
      <c r="AS11" s="86">
        <v>35</v>
      </c>
      <c r="AT11" s="86">
        <v>35</v>
      </c>
      <c r="AU11" s="86">
        <v>35</v>
      </c>
      <c r="AV11" s="1159" t="s">
        <v>284</v>
      </c>
      <c r="AW11" s="1159"/>
    </row>
    <row r="12" spans="1:49" s="201" customFormat="1" ht="18.75" customHeight="1">
      <c r="A12" s="1292" t="s">
        <v>54</v>
      </c>
      <c r="B12" s="1292"/>
      <c r="C12" s="86">
        <v>1</v>
      </c>
      <c r="D12" s="86">
        <v>0</v>
      </c>
      <c r="E12" s="86">
        <v>0</v>
      </c>
      <c r="F12" s="86">
        <v>63</v>
      </c>
      <c r="G12" s="86">
        <f t="shared" si="0"/>
        <v>64</v>
      </c>
      <c r="H12" s="86">
        <v>64</v>
      </c>
      <c r="I12" s="86">
        <v>0</v>
      </c>
      <c r="J12" s="86">
        <v>0</v>
      </c>
      <c r="K12" s="86">
        <f t="shared" si="1"/>
        <v>64</v>
      </c>
      <c r="L12" s="86">
        <v>64</v>
      </c>
      <c r="M12" s="86">
        <v>0</v>
      </c>
      <c r="N12" s="86">
        <v>0</v>
      </c>
      <c r="O12" s="86">
        <f t="shared" si="2"/>
        <v>64</v>
      </c>
      <c r="P12" s="1178" t="s">
        <v>175</v>
      </c>
      <c r="Q12" s="1178"/>
      <c r="R12" s="1292" t="s">
        <v>54</v>
      </c>
      <c r="S12" s="1292"/>
      <c r="T12" s="86">
        <v>0</v>
      </c>
      <c r="U12" s="86">
        <v>64</v>
      </c>
      <c r="V12" s="86">
        <f t="shared" si="3"/>
        <v>64</v>
      </c>
      <c r="W12" s="86">
        <v>14</v>
      </c>
      <c r="X12" s="86">
        <v>40</v>
      </c>
      <c r="Y12" s="86">
        <v>10</v>
      </c>
      <c r="Z12" s="86">
        <f t="shared" si="4"/>
        <v>64</v>
      </c>
      <c r="AA12" s="86">
        <v>64</v>
      </c>
      <c r="AB12" s="86">
        <v>0</v>
      </c>
      <c r="AC12" s="86">
        <v>0</v>
      </c>
      <c r="AD12" s="86">
        <v>0</v>
      </c>
      <c r="AE12" s="86">
        <v>0</v>
      </c>
      <c r="AF12" s="86">
        <v>0</v>
      </c>
      <c r="AG12" s="86">
        <f t="shared" si="5"/>
        <v>64</v>
      </c>
      <c r="AH12" s="1178" t="s">
        <v>175</v>
      </c>
      <c r="AI12" s="1178"/>
      <c r="AJ12" s="1292" t="s">
        <v>54</v>
      </c>
      <c r="AK12" s="1292"/>
      <c r="AL12" s="86">
        <v>23</v>
      </c>
      <c r="AM12" s="86">
        <v>16</v>
      </c>
      <c r="AN12" s="86">
        <v>16</v>
      </c>
      <c r="AO12" s="86">
        <v>6</v>
      </c>
      <c r="AP12" s="86">
        <v>3</v>
      </c>
      <c r="AQ12" s="86">
        <f t="shared" si="6"/>
        <v>64</v>
      </c>
      <c r="AR12" s="86">
        <v>64</v>
      </c>
      <c r="AS12" s="86">
        <v>64</v>
      </c>
      <c r="AT12" s="86">
        <v>64</v>
      </c>
      <c r="AU12" s="86">
        <v>64</v>
      </c>
      <c r="AV12" s="1178" t="s">
        <v>175</v>
      </c>
      <c r="AW12" s="1178"/>
    </row>
    <row r="13" spans="1:49" s="201" customFormat="1" ht="18.75" customHeight="1">
      <c r="A13" s="1292" t="s">
        <v>55</v>
      </c>
      <c r="B13" s="1292"/>
      <c r="C13" s="86">
        <v>0</v>
      </c>
      <c r="D13" s="86">
        <v>0</v>
      </c>
      <c r="E13" s="86">
        <v>52</v>
      </c>
      <c r="F13" s="86">
        <v>0</v>
      </c>
      <c r="G13" s="86">
        <f t="shared" si="0"/>
        <v>52</v>
      </c>
      <c r="H13" s="86">
        <v>49</v>
      </c>
      <c r="I13" s="86">
        <v>3</v>
      </c>
      <c r="J13" s="86">
        <v>0</v>
      </c>
      <c r="K13" s="86">
        <f t="shared" si="1"/>
        <v>52</v>
      </c>
      <c r="L13" s="86">
        <v>51</v>
      </c>
      <c r="M13" s="86">
        <v>1</v>
      </c>
      <c r="N13" s="86">
        <v>0</v>
      </c>
      <c r="O13" s="86">
        <f t="shared" si="2"/>
        <v>52</v>
      </c>
      <c r="P13" s="1178" t="s">
        <v>676</v>
      </c>
      <c r="Q13" s="1178"/>
      <c r="R13" s="1292" t="s">
        <v>55</v>
      </c>
      <c r="S13" s="1292"/>
      <c r="T13" s="86">
        <v>24</v>
      </c>
      <c r="U13" s="86">
        <v>28</v>
      </c>
      <c r="V13" s="86">
        <f t="shared" si="3"/>
        <v>52</v>
      </c>
      <c r="W13" s="86">
        <v>12</v>
      </c>
      <c r="X13" s="86">
        <v>37</v>
      </c>
      <c r="Y13" s="86">
        <v>3</v>
      </c>
      <c r="Z13" s="86">
        <f t="shared" si="4"/>
        <v>52</v>
      </c>
      <c r="AA13" s="86">
        <v>52</v>
      </c>
      <c r="AB13" s="86">
        <v>0</v>
      </c>
      <c r="AC13" s="86">
        <v>0</v>
      </c>
      <c r="AD13" s="86">
        <v>0</v>
      </c>
      <c r="AE13" s="86">
        <v>0</v>
      </c>
      <c r="AF13" s="86">
        <v>0</v>
      </c>
      <c r="AG13" s="86">
        <f t="shared" si="5"/>
        <v>52</v>
      </c>
      <c r="AH13" s="1178" t="s">
        <v>676</v>
      </c>
      <c r="AI13" s="1178"/>
      <c r="AJ13" s="1292" t="s">
        <v>55</v>
      </c>
      <c r="AK13" s="1292"/>
      <c r="AL13" s="86">
        <v>22</v>
      </c>
      <c r="AM13" s="86">
        <v>22</v>
      </c>
      <c r="AN13" s="86">
        <v>7</v>
      </c>
      <c r="AO13" s="86">
        <v>1</v>
      </c>
      <c r="AP13" s="86">
        <v>0</v>
      </c>
      <c r="AQ13" s="86">
        <f t="shared" si="6"/>
        <v>52</v>
      </c>
      <c r="AR13" s="86">
        <v>52</v>
      </c>
      <c r="AS13" s="86">
        <v>52</v>
      </c>
      <c r="AT13" s="86">
        <v>48</v>
      </c>
      <c r="AU13" s="86">
        <v>52</v>
      </c>
      <c r="AV13" s="1178" t="s">
        <v>676</v>
      </c>
      <c r="AW13" s="1178"/>
    </row>
    <row r="14" spans="1:49" s="201" customFormat="1" ht="18.75" customHeight="1">
      <c r="A14" s="1189" t="s">
        <v>283</v>
      </c>
      <c r="B14" s="490" t="s">
        <v>270</v>
      </c>
      <c r="C14" s="86">
        <v>0</v>
      </c>
      <c r="D14" s="86">
        <v>0</v>
      </c>
      <c r="E14" s="86">
        <v>67</v>
      </c>
      <c r="F14" s="86">
        <v>17</v>
      </c>
      <c r="G14" s="86">
        <f t="shared" si="0"/>
        <v>84</v>
      </c>
      <c r="H14" s="86">
        <v>84</v>
      </c>
      <c r="I14" s="86">
        <v>0</v>
      </c>
      <c r="J14" s="86">
        <v>0</v>
      </c>
      <c r="K14" s="86">
        <f t="shared" si="1"/>
        <v>84</v>
      </c>
      <c r="L14" s="86">
        <v>84</v>
      </c>
      <c r="M14" s="86">
        <v>0</v>
      </c>
      <c r="N14" s="86">
        <v>0</v>
      </c>
      <c r="O14" s="86">
        <f t="shared" si="2"/>
        <v>84</v>
      </c>
      <c r="P14" s="502" t="s">
        <v>288</v>
      </c>
      <c r="Q14" s="1220" t="s">
        <v>167</v>
      </c>
      <c r="R14" s="1189" t="s">
        <v>283</v>
      </c>
      <c r="S14" s="490" t="s">
        <v>270</v>
      </c>
      <c r="T14" s="86">
        <v>37</v>
      </c>
      <c r="U14" s="86">
        <v>47</v>
      </c>
      <c r="V14" s="86">
        <f t="shared" si="3"/>
        <v>84</v>
      </c>
      <c r="W14" s="86">
        <v>1</v>
      </c>
      <c r="X14" s="86">
        <v>64</v>
      </c>
      <c r="Y14" s="86">
        <v>19</v>
      </c>
      <c r="Z14" s="86">
        <f t="shared" si="4"/>
        <v>84</v>
      </c>
      <c r="AA14" s="86">
        <v>84</v>
      </c>
      <c r="AB14" s="86">
        <v>0</v>
      </c>
      <c r="AC14" s="86">
        <v>0</v>
      </c>
      <c r="AD14" s="86">
        <v>0</v>
      </c>
      <c r="AE14" s="86">
        <v>0</v>
      </c>
      <c r="AF14" s="86">
        <v>0</v>
      </c>
      <c r="AG14" s="86">
        <f t="shared" si="5"/>
        <v>84</v>
      </c>
      <c r="AH14" s="502" t="s">
        <v>288</v>
      </c>
      <c r="AI14" s="1220" t="s">
        <v>167</v>
      </c>
      <c r="AJ14" s="1189" t="s">
        <v>283</v>
      </c>
      <c r="AK14" s="490" t="s">
        <v>270</v>
      </c>
      <c r="AL14" s="86">
        <v>14</v>
      </c>
      <c r="AM14" s="86">
        <v>21</v>
      </c>
      <c r="AN14" s="86">
        <v>29</v>
      </c>
      <c r="AO14" s="86">
        <v>12</v>
      </c>
      <c r="AP14" s="86">
        <v>8</v>
      </c>
      <c r="AQ14" s="86">
        <f t="shared" si="6"/>
        <v>84</v>
      </c>
      <c r="AR14" s="86">
        <v>84</v>
      </c>
      <c r="AS14" s="86">
        <v>84</v>
      </c>
      <c r="AT14" s="86">
        <v>84</v>
      </c>
      <c r="AU14" s="86">
        <v>84</v>
      </c>
      <c r="AV14" s="502" t="s">
        <v>288</v>
      </c>
      <c r="AW14" s="1179" t="s">
        <v>167</v>
      </c>
    </row>
    <row r="15" spans="1:49" s="201" customFormat="1" ht="18.75" customHeight="1">
      <c r="A15" s="1189"/>
      <c r="B15" s="490" t="s">
        <v>271</v>
      </c>
      <c r="C15" s="86">
        <v>0</v>
      </c>
      <c r="D15" s="86">
        <v>0</v>
      </c>
      <c r="E15" s="86">
        <v>114</v>
      </c>
      <c r="F15" s="86">
        <v>101</v>
      </c>
      <c r="G15" s="86">
        <f t="shared" si="0"/>
        <v>215</v>
      </c>
      <c r="H15" s="86">
        <v>208</v>
      </c>
      <c r="I15" s="86">
        <v>7</v>
      </c>
      <c r="J15" s="86">
        <v>0</v>
      </c>
      <c r="K15" s="86">
        <f t="shared" si="1"/>
        <v>215</v>
      </c>
      <c r="L15" s="86">
        <v>215</v>
      </c>
      <c r="M15" s="86">
        <v>0</v>
      </c>
      <c r="N15" s="86">
        <v>0</v>
      </c>
      <c r="O15" s="86">
        <f t="shared" si="2"/>
        <v>215</v>
      </c>
      <c r="P15" s="502" t="s">
        <v>289</v>
      </c>
      <c r="Q15" s="1220"/>
      <c r="R15" s="1189"/>
      <c r="S15" s="490" t="s">
        <v>271</v>
      </c>
      <c r="T15" s="86">
        <v>107</v>
      </c>
      <c r="U15" s="86">
        <v>108</v>
      </c>
      <c r="V15" s="86">
        <f t="shared" si="3"/>
        <v>215</v>
      </c>
      <c r="W15" s="86">
        <v>11</v>
      </c>
      <c r="X15" s="86">
        <v>162</v>
      </c>
      <c r="Y15" s="86">
        <v>42</v>
      </c>
      <c r="Z15" s="86">
        <f t="shared" si="4"/>
        <v>215</v>
      </c>
      <c r="AA15" s="86">
        <v>215</v>
      </c>
      <c r="AB15" s="86">
        <v>0</v>
      </c>
      <c r="AC15" s="86">
        <v>0</v>
      </c>
      <c r="AD15" s="86">
        <v>0</v>
      </c>
      <c r="AE15" s="86">
        <v>0</v>
      </c>
      <c r="AF15" s="86">
        <v>0</v>
      </c>
      <c r="AG15" s="86">
        <f t="shared" si="5"/>
        <v>215</v>
      </c>
      <c r="AH15" s="502" t="s">
        <v>289</v>
      </c>
      <c r="AI15" s="1220"/>
      <c r="AJ15" s="1189"/>
      <c r="AK15" s="490" t="s">
        <v>271</v>
      </c>
      <c r="AL15" s="86">
        <v>3</v>
      </c>
      <c r="AM15" s="86">
        <v>53</v>
      </c>
      <c r="AN15" s="86">
        <v>58</v>
      </c>
      <c r="AO15" s="86">
        <v>58</v>
      </c>
      <c r="AP15" s="86">
        <v>43</v>
      </c>
      <c r="AQ15" s="86">
        <f t="shared" si="6"/>
        <v>215</v>
      </c>
      <c r="AR15" s="86">
        <v>215</v>
      </c>
      <c r="AS15" s="86">
        <v>215</v>
      </c>
      <c r="AT15" s="86">
        <v>215</v>
      </c>
      <c r="AU15" s="86">
        <v>215</v>
      </c>
      <c r="AV15" s="502" t="s">
        <v>289</v>
      </c>
      <c r="AW15" s="1180"/>
    </row>
    <row r="16" spans="1:49" s="201" customFormat="1" ht="18.75" customHeight="1">
      <c r="A16" s="1189"/>
      <c r="B16" s="490" t="s">
        <v>272</v>
      </c>
      <c r="C16" s="86">
        <v>0</v>
      </c>
      <c r="D16" s="86">
        <v>0</v>
      </c>
      <c r="E16" s="86">
        <v>16</v>
      </c>
      <c r="F16" s="86">
        <v>0</v>
      </c>
      <c r="G16" s="86">
        <f t="shared" si="0"/>
        <v>16</v>
      </c>
      <c r="H16" s="86">
        <v>16</v>
      </c>
      <c r="I16" s="86">
        <v>0</v>
      </c>
      <c r="J16" s="86">
        <v>0</v>
      </c>
      <c r="K16" s="86">
        <f t="shared" si="1"/>
        <v>16</v>
      </c>
      <c r="L16" s="86">
        <v>16</v>
      </c>
      <c r="M16" s="86">
        <v>0</v>
      </c>
      <c r="N16" s="86">
        <v>0</v>
      </c>
      <c r="O16" s="86">
        <f t="shared" si="2"/>
        <v>16</v>
      </c>
      <c r="P16" s="502" t="s">
        <v>290</v>
      </c>
      <c r="Q16" s="1220"/>
      <c r="R16" s="1189"/>
      <c r="S16" s="490" t="s">
        <v>272</v>
      </c>
      <c r="T16" s="86">
        <v>0</v>
      </c>
      <c r="U16" s="86">
        <v>16</v>
      </c>
      <c r="V16" s="86">
        <f t="shared" si="3"/>
        <v>16</v>
      </c>
      <c r="W16" s="86">
        <v>0</v>
      </c>
      <c r="X16" s="86">
        <v>11</v>
      </c>
      <c r="Y16" s="86">
        <v>5</v>
      </c>
      <c r="Z16" s="86">
        <f t="shared" si="4"/>
        <v>16</v>
      </c>
      <c r="AA16" s="86">
        <v>16</v>
      </c>
      <c r="AB16" s="86">
        <v>0</v>
      </c>
      <c r="AC16" s="86">
        <v>0</v>
      </c>
      <c r="AD16" s="86">
        <v>0</v>
      </c>
      <c r="AE16" s="86">
        <v>0</v>
      </c>
      <c r="AF16" s="86">
        <v>0</v>
      </c>
      <c r="AG16" s="86">
        <f t="shared" si="5"/>
        <v>16</v>
      </c>
      <c r="AH16" s="502" t="s">
        <v>290</v>
      </c>
      <c r="AI16" s="1220"/>
      <c r="AJ16" s="1189"/>
      <c r="AK16" s="490" t="s">
        <v>272</v>
      </c>
      <c r="AL16" s="86">
        <v>0</v>
      </c>
      <c r="AM16" s="86">
        <v>8</v>
      </c>
      <c r="AN16" s="86">
        <v>3</v>
      </c>
      <c r="AO16" s="86">
        <v>3</v>
      </c>
      <c r="AP16" s="86">
        <v>2</v>
      </c>
      <c r="AQ16" s="86">
        <f t="shared" si="6"/>
        <v>16</v>
      </c>
      <c r="AR16" s="86">
        <v>16</v>
      </c>
      <c r="AS16" s="86">
        <v>16</v>
      </c>
      <c r="AT16" s="86">
        <v>16</v>
      </c>
      <c r="AU16" s="86">
        <v>16</v>
      </c>
      <c r="AV16" s="502" t="s">
        <v>290</v>
      </c>
      <c r="AW16" s="1180"/>
    </row>
    <row r="17" spans="1:49" s="201" customFormat="1" ht="18.75" customHeight="1">
      <c r="A17" s="1189"/>
      <c r="B17" s="490" t="s">
        <v>267</v>
      </c>
      <c r="C17" s="86">
        <v>0</v>
      </c>
      <c r="D17" s="86">
        <v>14</v>
      </c>
      <c r="E17" s="86">
        <v>77</v>
      </c>
      <c r="F17" s="86">
        <v>0</v>
      </c>
      <c r="G17" s="86">
        <f t="shared" si="0"/>
        <v>91</v>
      </c>
      <c r="H17" s="86">
        <v>91</v>
      </c>
      <c r="I17" s="86">
        <v>0</v>
      </c>
      <c r="J17" s="86">
        <v>0</v>
      </c>
      <c r="K17" s="86">
        <f t="shared" si="1"/>
        <v>91</v>
      </c>
      <c r="L17" s="86">
        <v>91</v>
      </c>
      <c r="M17" s="86">
        <v>0</v>
      </c>
      <c r="N17" s="86">
        <v>0</v>
      </c>
      <c r="O17" s="86">
        <f t="shared" si="2"/>
        <v>91</v>
      </c>
      <c r="P17" s="502" t="s">
        <v>291</v>
      </c>
      <c r="Q17" s="1220"/>
      <c r="R17" s="1189"/>
      <c r="S17" s="490" t="s">
        <v>267</v>
      </c>
      <c r="T17" s="86">
        <v>0</v>
      </c>
      <c r="U17" s="86">
        <v>91</v>
      </c>
      <c r="V17" s="86">
        <f t="shared" si="3"/>
        <v>91</v>
      </c>
      <c r="W17" s="86">
        <v>4</v>
      </c>
      <c r="X17" s="86">
        <v>69</v>
      </c>
      <c r="Y17" s="86">
        <v>18</v>
      </c>
      <c r="Z17" s="86">
        <f t="shared" si="4"/>
        <v>91</v>
      </c>
      <c r="AA17" s="86">
        <v>91</v>
      </c>
      <c r="AB17" s="86">
        <v>0</v>
      </c>
      <c r="AC17" s="86">
        <v>0</v>
      </c>
      <c r="AD17" s="86">
        <v>0</v>
      </c>
      <c r="AE17" s="86">
        <v>0</v>
      </c>
      <c r="AF17" s="86">
        <v>0</v>
      </c>
      <c r="AG17" s="86">
        <f t="shared" si="5"/>
        <v>91</v>
      </c>
      <c r="AH17" s="502" t="s">
        <v>291</v>
      </c>
      <c r="AI17" s="1220"/>
      <c r="AJ17" s="1189"/>
      <c r="AK17" s="490" t="s">
        <v>267</v>
      </c>
      <c r="AL17" s="86">
        <v>36</v>
      </c>
      <c r="AM17" s="86">
        <v>27</v>
      </c>
      <c r="AN17" s="86">
        <v>21</v>
      </c>
      <c r="AO17" s="86">
        <v>7</v>
      </c>
      <c r="AP17" s="86">
        <v>0</v>
      </c>
      <c r="AQ17" s="86">
        <f t="shared" si="6"/>
        <v>91</v>
      </c>
      <c r="AR17" s="86">
        <v>91</v>
      </c>
      <c r="AS17" s="86">
        <v>91</v>
      </c>
      <c r="AT17" s="86">
        <v>91</v>
      </c>
      <c r="AU17" s="86">
        <v>91</v>
      </c>
      <c r="AV17" s="502" t="s">
        <v>291</v>
      </c>
      <c r="AW17" s="1180"/>
    </row>
    <row r="18" spans="1:49" s="201" customFormat="1" ht="18.75" customHeight="1">
      <c r="A18" s="1189"/>
      <c r="B18" s="490" t="s">
        <v>268</v>
      </c>
      <c r="C18" s="86">
        <v>0</v>
      </c>
      <c r="D18" s="86">
        <v>0</v>
      </c>
      <c r="E18" s="86">
        <v>89</v>
      </c>
      <c r="F18" s="86">
        <v>0</v>
      </c>
      <c r="G18" s="86">
        <f t="shared" si="0"/>
        <v>89</v>
      </c>
      <c r="H18" s="86">
        <v>80</v>
      </c>
      <c r="I18" s="86">
        <v>8</v>
      </c>
      <c r="J18" s="86">
        <v>1</v>
      </c>
      <c r="K18" s="86">
        <f t="shared" si="1"/>
        <v>89</v>
      </c>
      <c r="L18" s="86">
        <v>89</v>
      </c>
      <c r="M18" s="86">
        <v>0</v>
      </c>
      <c r="N18" s="86">
        <v>0</v>
      </c>
      <c r="O18" s="86">
        <f t="shared" si="2"/>
        <v>89</v>
      </c>
      <c r="P18" s="502" t="s">
        <v>292</v>
      </c>
      <c r="Q18" s="1220"/>
      <c r="R18" s="1189"/>
      <c r="S18" s="490" t="s">
        <v>268</v>
      </c>
      <c r="T18" s="86">
        <v>1</v>
      </c>
      <c r="U18" s="86">
        <v>88</v>
      </c>
      <c r="V18" s="86">
        <f t="shared" si="3"/>
        <v>89</v>
      </c>
      <c r="W18" s="86">
        <v>6</v>
      </c>
      <c r="X18" s="86">
        <v>56</v>
      </c>
      <c r="Y18" s="86">
        <v>27</v>
      </c>
      <c r="Z18" s="86">
        <f t="shared" si="4"/>
        <v>89</v>
      </c>
      <c r="AA18" s="86">
        <v>89</v>
      </c>
      <c r="AB18" s="86">
        <v>0</v>
      </c>
      <c r="AC18" s="86">
        <v>0</v>
      </c>
      <c r="AD18" s="86">
        <v>0</v>
      </c>
      <c r="AE18" s="86">
        <v>0</v>
      </c>
      <c r="AF18" s="86">
        <v>0</v>
      </c>
      <c r="AG18" s="86">
        <f t="shared" si="5"/>
        <v>89</v>
      </c>
      <c r="AH18" s="502" t="s">
        <v>292</v>
      </c>
      <c r="AI18" s="1220"/>
      <c r="AJ18" s="1189"/>
      <c r="AK18" s="490" t="s">
        <v>268</v>
      </c>
      <c r="AL18" s="86">
        <v>26</v>
      </c>
      <c r="AM18" s="86">
        <v>23</v>
      </c>
      <c r="AN18" s="86">
        <v>23</v>
      </c>
      <c r="AO18" s="86">
        <v>11</v>
      </c>
      <c r="AP18" s="86">
        <v>6</v>
      </c>
      <c r="AQ18" s="86">
        <f t="shared" si="6"/>
        <v>89</v>
      </c>
      <c r="AR18" s="86">
        <v>89</v>
      </c>
      <c r="AS18" s="86">
        <v>89</v>
      </c>
      <c r="AT18" s="86">
        <v>89</v>
      </c>
      <c r="AU18" s="86">
        <v>89</v>
      </c>
      <c r="AV18" s="502" t="s">
        <v>292</v>
      </c>
      <c r="AW18" s="1180"/>
    </row>
    <row r="19" spans="1:49" s="201" customFormat="1" ht="18.75" customHeight="1">
      <c r="A19" s="1189"/>
      <c r="B19" s="490" t="s">
        <v>269</v>
      </c>
      <c r="C19" s="86">
        <v>0</v>
      </c>
      <c r="D19" s="86">
        <v>0</v>
      </c>
      <c r="E19" s="86">
        <v>29</v>
      </c>
      <c r="F19" s="86">
        <v>20</v>
      </c>
      <c r="G19" s="86">
        <f t="shared" si="0"/>
        <v>49</v>
      </c>
      <c r="H19" s="86">
        <v>49</v>
      </c>
      <c r="I19" s="86">
        <v>0</v>
      </c>
      <c r="J19" s="86">
        <v>0</v>
      </c>
      <c r="K19" s="86">
        <f t="shared" si="1"/>
        <v>49</v>
      </c>
      <c r="L19" s="86">
        <v>49</v>
      </c>
      <c r="M19" s="86">
        <v>0</v>
      </c>
      <c r="N19" s="86">
        <v>0</v>
      </c>
      <c r="O19" s="86">
        <f t="shared" si="2"/>
        <v>49</v>
      </c>
      <c r="P19" s="502" t="s">
        <v>293</v>
      </c>
      <c r="Q19" s="1220"/>
      <c r="R19" s="1189"/>
      <c r="S19" s="490" t="s">
        <v>269</v>
      </c>
      <c r="T19" s="86">
        <v>19</v>
      </c>
      <c r="U19" s="86">
        <v>30</v>
      </c>
      <c r="V19" s="86">
        <f t="shared" si="3"/>
        <v>49</v>
      </c>
      <c r="W19" s="86">
        <v>3</v>
      </c>
      <c r="X19" s="86">
        <v>32</v>
      </c>
      <c r="Y19" s="86">
        <v>14</v>
      </c>
      <c r="Z19" s="86">
        <f t="shared" si="4"/>
        <v>49</v>
      </c>
      <c r="AA19" s="86">
        <v>49</v>
      </c>
      <c r="AB19" s="86">
        <v>0</v>
      </c>
      <c r="AC19" s="86">
        <v>0</v>
      </c>
      <c r="AD19" s="86">
        <v>0</v>
      </c>
      <c r="AE19" s="86">
        <v>0</v>
      </c>
      <c r="AF19" s="86">
        <v>0</v>
      </c>
      <c r="AG19" s="86">
        <f t="shared" si="5"/>
        <v>49</v>
      </c>
      <c r="AH19" s="502" t="s">
        <v>293</v>
      </c>
      <c r="AI19" s="1220"/>
      <c r="AJ19" s="1189"/>
      <c r="AK19" s="490" t="s">
        <v>269</v>
      </c>
      <c r="AL19" s="86">
        <v>14</v>
      </c>
      <c r="AM19" s="86">
        <v>7</v>
      </c>
      <c r="AN19" s="86">
        <v>17</v>
      </c>
      <c r="AO19" s="86">
        <v>7</v>
      </c>
      <c r="AP19" s="86">
        <v>4</v>
      </c>
      <c r="AQ19" s="86">
        <f t="shared" si="6"/>
        <v>49</v>
      </c>
      <c r="AR19" s="86">
        <v>49</v>
      </c>
      <c r="AS19" s="86">
        <v>49</v>
      </c>
      <c r="AT19" s="86">
        <v>49</v>
      </c>
      <c r="AU19" s="86">
        <v>49</v>
      </c>
      <c r="AV19" s="502" t="s">
        <v>293</v>
      </c>
      <c r="AW19" s="1181"/>
    </row>
    <row r="20" spans="1:49" s="201" customFormat="1" ht="18.75" customHeight="1">
      <c r="A20" s="1170" t="s">
        <v>63</v>
      </c>
      <c r="B20" s="1170"/>
      <c r="C20" s="813">
        <v>0</v>
      </c>
      <c r="D20" s="813">
        <v>0</v>
      </c>
      <c r="E20" s="813">
        <v>57</v>
      </c>
      <c r="F20" s="813">
        <v>0</v>
      </c>
      <c r="G20" s="813">
        <f t="shared" si="0"/>
        <v>57</v>
      </c>
      <c r="H20" s="813">
        <v>41</v>
      </c>
      <c r="I20" s="813">
        <v>16</v>
      </c>
      <c r="J20" s="813">
        <v>0</v>
      </c>
      <c r="K20" s="813">
        <f t="shared" si="1"/>
        <v>57</v>
      </c>
      <c r="L20" s="813">
        <v>56</v>
      </c>
      <c r="M20" s="813">
        <v>1</v>
      </c>
      <c r="N20" s="813">
        <v>0</v>
      </c>
      <c r="O20" s="813">
        <f t="shared" si="2"/>
        <v>57</v>
      </c>
      <c r="P20" s="1178" t="s">
        <v>281</v>
      </c>
      <c r="Q20" s="1178"/>
      <c r="R20" s="1170" t="s">
        <v>63</v>
      </c>
      <c r="S20" s="1170"/>
      <c r="T20" s="86">
        <v>4</v>
      </c>
      <c r="U20" s="86">
        <v>53</v>
      </c>
      <c r="V20" s="86">
        <f t="shared" si="3"/>
        <v>57</v>
      </c>
      <c r="W20" s="86">
        <v>35</v>
      </c>
      <c r="X20" s="86">
        <v>22</v>
      </c>
      <c r="Y20" s="86">
        <v>0</v>
      </c>
      <c r="Z20" s="86">
        <f t="shared" si="4"/>
        <v>57</v>
      </c>
      <c r="AA20" s="86">
        <v>57</v>
      </c>
      <c r="AB20" s="86">
        <v>0</v>
      </c>
      <c r="AC20" s="86">
        <v>0</v>
      </c>
      <c r="AD20" s="86">
        <v>0</v>
      </c>
      <c r="AE20" s="86">
        <v>0</v>
      </c>
      <c r="AF20" s="86">
        <v>0</v>
      </c>
      <c r="AG20" s="86">
        <f t="shared" si="5"/>
        <v>57</v>
      </c>
      <c r="AH20" s="1178" t="s">
        <v>281</v>
      </c>
      <c r="AI20" s="1178"/>
      <c r="AJ20" s="1170" t="s">
        <v>63</v>
      </c>
      <c r="AK20" s="1170"/>
      <c r="AL20" s="813">
        <v>23</v>
      </c>
      <c r="AM20" s="813">
        <v>22</v>
      </c>
      <c r="AN20" s="813">
        <v>10</v>
      </c>
      <c r="AO20" s="813">
        <v>2</v>
      </c>
      <c r="AP20" s="813">
        <v>0</v>
      </c>
      <c r="AQ20" s="86">
        <f t="shared" si="6"/>
        <v>57</v>
      </c>
      <c r="AR20" s="176">
        <v>57</v>
      </c>
      <c r="AS20" s="176">
        <v>57</v>
      </c>
      <c r="AT20" s="176">
        <v>57</v>
      </c>
      <c r="AU20" s="176">
        <v>57</v>
      </c>
      <c r="AV20" s="1178" t="s">
        <v>281</v>
      </c>
      <c r="AW20" s="1178"/>
    </row>
    <row r="21" spans="1:49" s="201" customFormat="1" ht="18.75" customHeight="1">
      <c r="A21" s="1292" t="s">
        <v>64</v>
      </c>
      <c r="B21" s="1292"/>
      <c r="C21" s="86">
        <v>0</v>
      </c>
      <c r="D21" s="86">
        <v>0</v>
      </c>
      <c r="E21" s="86">
        <v>40</v>
      </c>
      <c r="F21" s="86">
        <v>23</v>
      </c>
      <c r="G21" s="86">
        <f t="shared" si="0"/>
        <v>63</v>
      </c>
      <c r="H21" s="86">
        <v>59</v>
      </c>
      <c r="I21" s="86">
        <v>4</v>
      </c>
      <c r="J21" s="86">
        <v>0</v>
      </c>
      <c r="K21" s="86">
        <f t="shared" si="1"/>
        <v>63</v>
      </c>
      <c r="L21" s="86">
        <v>63</v>
      </c>
      <c r="M21" s="86">
        <v>0</v>
      </c>
      <c r="N21" s="86">
        <v>0</v>
      </c>
      <c r="O21" s="86">
        <f t="shared" si="2"/>
        <v>63</v>
      </c>
      <c r="P21" s="1178" t="s">
        <v>177</v>
      </c>
      <c r="Q21" s="1178"/>
      <c r="R21" s="1292" t="s">
        <v>64</v>
      </c>
      <c r="S21" s="1292"/>
      <c r="T21" s="86">
        <v>44</v>
      </c>
      <c r="U21" s="86">
        <v>19</v>
      </c>
      <c r="V21" s="86">
        <f t="shared" si="3"/>
        <v>63</v>
      </c>
      <c r="W21" s="86">
        <v>7</v>
      </c>
      <c r="X21" s="86">
        <v>51</v>
      </c>
      <c r="Y21" s="86">
        <v>5</v>
      </c>
      <c r="Z21" s="86">
        <f t="shared" si="4"/>
        <v>63</v>
      </c>
      <c r="AA21" s="86">
        <v>60</v>
      </c>
      <c r="AB21" s="86">
        <v>3</v>
      </c>
      <c r="AC21" s="86">
        <v>0</v>
      </c>
      <c r="AD21" s="86">
        <v>0</v>
      </c>
      <c r="AE21" s="86">
        <v>0</v>
      </c>
      <c r="AF21" s="86">
        <v>0</v>
      </c>
      <c r="AG21" s="86">
        <f t="shared" si="5"/>
        <v>63</v>
      </c>
      <c r="AH21" s="1178" t="s">
        <v>177</v>
      </c>
      <c r="AI21" s="1178"/>
      <c r="AJ21" s="1292" t="s">
        <v>64</v>
      </c>
      <c r="AK21" s="1292"/>
      <c r="AL21" s="86">
        <v>9</v>
      </c>
      <c r="AM21" s="86">
        <v>18</v>
      </c>
      <c r="AN21" s="86">
        <v>12</v>
      </c>
      <c r="AO21" s="86">
        <v>11</v>
      </c>
      <c r="AP21" s="86">
        <v>13</v>
      </c>
      <c r="AQ21" s="86">
        <f t="shared" si="6"/>
        <v>63</v>
      </c>
      <c r="AR21" s="86">
        <v>63</v>
      </c>
      <c r="AS21" s="86">
        <v>63</v>
      </c>
      <c r="AT21" s="86">
        <v>63</v>
      </c>
      <c r="AU21" s="86">
        <v>63</v>
      </c>
      <c r="AV21" s="1178" t="s">
        <v>177</v>
      </c>
      <c r="AW21" s="1178"/>
    </row>
    <row r="22" spans="1:49" s="201" customFormat="1" ht="18.75" customHeight="1">
      <c r="A22" s="1292" t="s">
        <v>65</v>
      </c>
      <c r="B22" s="1292"/>
      <c r="C22" s="86">
        <v>0</v>
      </c>
      <c r="D22" s="86">
        <v>0</v>
      </c>
      <c r="E22" s="86">
        <v>69</v>
      </c>
      <c r="F22" s="86">
        <v>0</v>
      </c>
      <c r="G22" s="86">
        <f t="shared" si="0"/>
        <v>69</v>
      </c>
      <c r="H22" s="86">
        <v>53</v>
      </c>
      <c r="I22" s="86">
        <v>16</v>
      </c>
      <c r="J22" s="86">
        <v>0</v>
      </c>
      <c r="K22" s="86">
        <f t="shared" si="1"/>
        <v>69</v>
      </c>
      <c r="L22" s="86">
        <v>69</v>
      </c>
      <c r="M22" s="86">
        <v>0</v>
      </c>
      <c r="N22" s="86">
        <v>0</v>
      </c>
      <c r="O22" s="86">
        <f t="shared" si="2"/>
        <v>69</v>
      </c>
      <c r="P22" s="1178" t="s">
        <v>178</v>
      </c>
      <c r="Q22" s="1178"/>
      <c r="R22" s="1292" t="s">
        <v>65</v>
      </c>
      <c r="S22" s="1292"/>
      <c r="T22" s="86">
        <v>40</v>
      </c>
      <c r="U22" s="86">
        <v>29</v>
      </c>
      <c r="V22" s="86">
        <f t="shared" si="3"/>
        <v>69</v>
      </c>
      <c r="W22" s="86">
        <v>6</v>
      </c>
      <c r="X22" s="86">
        <v>42</v>
      </c>
      <c r="Y22" s="86">
        <v>21</v>
      </c>
      <c r="Z22" s="86">
        <f t="shared" si="4"/>
        <v>69</v>
      </c>
      <c r="AA22" s="86">
        <v>69</v>
      </c>
      <c r="AB22" s="86">
        <v>0</v>
      </c>
      <c r="AC22" s="86">
        <v>0</v>
      </c>
      <c r="AD22" s="86">
        <v>0</v>
      </c>
      <c r="AE22" s="86">
        <v>0</v>
      </c>
      <c r="AF22" s="86">
        <v>0</v>
      </c>
      <c r="AG22" s="86">
        <f t="shared" si="5"/>
        <v>69</v>
      </c>
      <c r="AH22" s="1178" t="s">
        <v>178</v>
      </c>
      <c r="AI22" s="1178"/>
      <c r="AJ22" s="1292" t="s">
        <v>65</v>
      </c>
      <c r="AK22" s="1292"/>
      <c r="AL22" s="86">
        <v>12</v>
      </c>
      <c r="AM22" s="86">
        <v>11</v>
      </c>
      <c r="AN22" s="86">
        <v>27</v>
      </c>
      <c r="AO22" s="86">
        <v>5</v>
      </c>
      <c r="AP22" s="86">
        <v>14</v>
      </c>
      <c r="AQ22" s="86">
        <f t="shared" si="6"/>
        <v>69</v>
      </c>
      <c r="AR22" s="86">
        <v>69</v>
      </c>
      <c r="AS22" s="86">
        <v>69</v>
      </c>
      <c r="AT22" s="86">
        <v>69</v>
      </c>
      <c r="AU22" s="86">
        <v>69</v>
      </c>
      <c r="AV22" s="1178" t="s">
        <v>178</v>
      </c>
      <c r="AW22" s="1178"/>
    </row>
    <row r="23" spans="1:49" s="201" customFormat="1" ht="18.75" customHeight="1">
      <c r="A23" s="1292" t="s">
        <v>66</v>
      </c>
      <c r="B23" s="1292"/>
      <c r="C23" s="86">
        <v>0</v>
      </c>
      <c r="D23" s="86">
        <v>0</v>
      </c>
      <c r="E23" s="86">
        <v>64</v>
      </c>
      <c r="F23" s="86">
        <v>53</v>
      </c>
      <c r="G23" s="86">
        <f t="shared" si="0"/>
        <v>117</v>
      </c>
      <c r="H23" s="86">
        <v>72</v>
      </c>
      <c r="I23" s="86">
        <v>44</v>
      </c>
      <c r="J23" s="86">
        <v>1</v>
      </c>
      <c r="K23" s="86">
        <f t="shared" si="1"/>
        <v>117</v>
      </c>
      <c r="L23" s="86">
        <v>117</v>
      </c>
      <c r="M23" s="86">
        <v>0</v>
      </c>
      <c r="N23" s="86">
        <v>0</v>
      </c>
      <c r="O23" s="86">
        <f t="shared" si="2"/>
        <v>117</v>
      </c>
      <c r="P23" s="1178" t="s">
        <v>285</v>
      </c>
      <c r="Q23" s="1178"/>
      <c r="R23" s="1292" t="s">
        <v>66</v>
      </c>
      <c r="S23" s="1292"/>
      <c r="T23" s="86">
        <v>71</v>
      </c>
      <c r="U23" s="86">
        <v>46</v>
      </c>
      <c r="V23" s="86">
        <f t="shared" si="3"/>
        <v>117</v>
      </c>
      <c r="W23" s="86">
        <v>15</v>
      </c>
      <c r="X23" s="86">
        <v>60</v>
      </c>
      <c r="Y23" s="86">
        <v>42</v>
      </c>
      <c r="Z23" s="86">
        <f t="shared" si="4"/>
        <v>117</v>
      </c>
      <c r="AA23" s="86">
        <v>115</v>
      </c>
      <c r="AB23" s="86">
        <v>0</v>
      </c>
      <c r="AC23" s="86">
        <v>0</v>
      </c>
      <c r="AD23" s="86">
        <v>1</v>
      </c>
      <c r="AE23" s="86">
        <v>1</v>
      </c>
      <c r="AF23" s="86">
        <v>0</v>
      </c>
      <c r="AG23" s="86">
        <f t="shared" si="5"/>
        <v>117</v>
      </c>
      <c r="AH23" s="1178" t="s">
        <v>285</v>
      </c>
      <c r="AI23" s="1178"/>
      <c r="AJ23" s="1292" t="s">
        <v>66</v>
      </c>
      <c r="AK23" s="1292"/>
      <c r="AL23" s="86">
        <v>5</v>
      </c>
      <c r="AM23" s="86">
        <v>45</v>
      </c>
      <c r="AN23" s="86">
        <v>36</v>
      </c>
      <c r="AO23" s="86">
        <v>19</v>
      </c>
      <c r="AP23" s="86">
        <v>12</v>
      </c>
      <c r="AQ23" s="86">
        <f t="shared" si="6"/>
        <v>117</v>
      </c>
      <c r="AR23" s="86">
        <v>117</v>
      </c>
      <c r="AS23" s="86">
        <v>117</v>
      </c>
      <c r="AT23" s="86">
        <v>117</v>
      </c>
      <c r="AU23" s="86">
        <v>117</v>
      </c>
      <c r="AV23" s="1178" t="s">
        <v>285</v>
      </c>
      <c r="AW23" s="1178"/>
    </row>
    <row r="24" spans="1:49" s="201" customFormat="1" ht="18.75" customHeight="1">
      <c r="A24" s="1292" t="s">
        <v>133</v>
      </c>
      <c r="B24" s="1292"/>
      <c r="C24" s="86">
        <v>0</v>
      </c>
      <c r="D24" s="86">
        <v>0</v>
      </c>
      <c r="E24" s="86">
        <v>52</v>
      </c>
      <c r="F24" s="86">
        <v>0</v>
      </c>
      <c r="G24" s="86">
        <f t="shared" si="0"/>
        <v>52</v>
      </c>
      <c r="H24" s="86">
        <v>46</v>
      </c>
      <c r="I24" s="86">
        <v>6</v>
      </c>
      <c r="J24" s="86">
        <v>0</v>
      </c>
      <c r="K24" s="86">
        <f t="shared" si="1"/>
        <v>52</v>
      </c>
      <c r="L24" s="86">
        <v>52</v>
      </c>
      <c r="M24" s="86">
        <v>0</v>
      </c>
      <c r="N24" s="86">
        <v>0</v>
      </c>
      <c r="O24" s="86">
        <f t="shared" si="2"/>
        <v>52</v>
      </c>
      <c r="P24" s="1178" t="s">
        <v>853</v>
      </c>
      <c r="Q24" s="1178"/>
      <c r="R24" s="1292" t="s">
        <v>133</v>
      </c>
      <c r="S24" s="1292"/>
      <c r="T24" s="86">
        <v>0</v>
      </c>
      <c r="U24" s="86">
        <v>52</v>
      </c>
      <c r="V24" s="86">
        <f t="shared" si="3"/>
        <v>52</v>
      </c>
      <c r="W24" s="86">
        <v>8</v>
      </c>
      <c r="X24" s="86">
        <v>37</v>
      </c>
      <c r="Y24" s="86">
        <v>7</v>
      </c>
      <c r="Z24" s="86">
        <f t="shared" si="4"/>
        <v>52</v>
      </c>
      <c r="AA24" s="86">
        <v>52</v>
      </c>
      <c r="AB24" s="86">
        <v>0</v>
      </c>
      <c r="AC24" s="86">
        <v>0</v>
      </c>
      <c r="AD24" s="86">
        <v>0</v>
      </c>
      <c r="AE24" s="86">
        <v>0</v>
      </c>
      <c r="AF24" s="86">
        <v>0</v>
      </c>
      <c r="AG24" s="86">
        <f t="shared" si="5"/>
        <v>52</v>
      </c>
      <c r="AH24" s="1178" t="s">
        <v>853</v>
      </c>
      <c r="AI24" s="1178"/>
      <c r="AJ24" s="1292" t="s">
        <v>133</v>
      </c>
      <c r="AK24" s="1292"/>
      <c r="AL24" s="86">
        <v>10</v>
      </c>
      <c r="AM24" s="86">
        <v>17</v>
      </c>
      <c r="AN24" s="86">
        <v>21</v>
      </c>
      <c r="AO24" s="86">
        <v>3</v>
      </c>
      <c r="AP24" s="86">
        <v>1</v>
      </c>
      <c r="AQ24" s="86">
        <f t="shared" si="6"/>
        <v>52</v>
      </c>
      <c r="AR24" s="86">
        <v>52</v>
      </c>
      <c r="AS24" s="86">
        <v>52</v>
      </c>
      <c r="AT24" s="86">
        <v>52</v>
      </c>
      <c r="AU24" s="86">
        <v>52</v>
      </c>
      <c r="AV24" s="1178" t="s">
        <v>853</v>
      </c>
      <c r="AW24" s="1178"/>
    </row>
    <row r="25" spans="1:49" s="201" customFormat="1" ht="18.75" customHeight="1">
      <c r="A25" s="1292" t="s">
        <v>68</v>
      </c>
      <c r="B25" s="1292"/>
      <c r="C25" s="86">
        <v>0</v>
      </c>
      <c r="D25" s="86">
        <v>1</v>
      </c>
      <c r="E25" s="86">
        <v>22</v>
      </c>
      <c r="F25" s="86">
        <v>0</v>
      </c>
      <c r="G25" s="86">
        <f t="shared" si="0"/>
        <v>23</v>
      </c>
      <c r="H25" s="86">
        <v>21</v>
      </c>
      <c r="I25" s="86">
        <v>2</v>
      </c>
      <c r="J25" s="86">
        <v>0</v>
      </c>
      <c r="K25" s="86">
        <f t="shared" si="1"/>
        <v>23</v>
      </c>
      <c r="L25" s="86">
        <v>23</v>
      </c>
      <c r="M25" s="86">
        <v>0</v>
      </c>
      <c r="N25" s="86">
        <v>0</v>
      </c>
      <c r="O25" s="86">
        <f t="shared" si="2"/>
        <v>23</v>
      </c>
      <c r="P25" s="1178" t="s">
        <v>287</v>
      </c>
      <c r="Q25" s="1178"/>
      <c r="R25" s="1292" t="s">
        <v>68</v>
      </c>
      <c r="S25" s="1292"/>
      <c r="T25" s="86">
        <v>23</v>
      </c>
      <c r="U25" s="86">
        <v>0</v>
      </c>
      <c r="V25" s="86">
        <f t="shared" si="3"/>
        <v>23</v>
      </c>
      <c r="W25" s="86">
        <v>1</v>
      </c>
      <c r="X25" s="86">
        <v>18</v>
      </c>
      <c r="Y25" s="86">
        <v>4</v>
      </c>
      <c r="Z25" s="86">
        <f t="shared" si="4"/>
        <v>23</v>
      </c>
      <c r="AA25" s="86">
        <v>23</v>
      </c>
      <c r="AB25" s="86">
        <v>0</v>
      </c>
      <c r="AC25" s="86">
        <v>0</v>
      </c>
      <c r="AD25" s="86">
        <v>0</v>
      </c>
      <c r="AE25" s="86">
        <v>0</v>
      </c>
      <c r="AF25" s="86">
        <v>0</v>
      </c>
      <c r="AG25" s="86">
        <f t="shared" si="5"/>
        <v>23</v>
      </c>
      <c r="AH25" s="1178" t="s">
        <v>287</v>
      </c>
      <c r="AI25" s="1178"/>
      <c r="AJ25" s="1292" t="s">
        <v>68</v>
      </c>
      <c r="AK25" s="1292"/>
      <c r="AL25" s="86">
        <v>5</v>
      </c>
      <c r="AM25" s="86">
        <v>3</v>
      </c>
      <c r="AN25" s="86">
        <v>5</v>
      </c>
      <c r="AO25" s="86">
        <v>5</v>
      </c>
      <c r="AP25" s="86">
        <v>5</v>
      </c>
      <c r="AQ25" s="86">
        <f t="shared" si="6"/>
        <v>23</v>
      </c>
      <c r="AR25" s="86">
        <v>23</v>
      </c>
      <c r="AS25" s="86">
        <v>23</v>
      </c>
      <c r="AT25" s="86">
        <v>23</v>
      </c>
      <c r="AU25" s="86">
        <v>23</v>
      </c>
      <c r="AV25" s="1178" t="s">
        <v>287</v>
      </c>
      <c r="AW25" s="1178"/>
    </row>
    <row r="26" spans="1:49" s="201" customFormat="1" ht="18.75" customHeight="1">
      <c r="A26" s="1292" t="s">
        <v>69</v>
      </c>
      <c r="B26" s="1292"/>
      <c r="C26" s="86">
        <v>0</v>
      </c>
      <c r="D26" s="86">
        <v>0</v>
      </c>
      <c r="E26" s="86">
        <v>24</v>
      </c>
      <c r="F26" s="86">
        <v>0</v>
      </c>
      <c r="G26" s="86">
        <f t="shared" si="0"/>
        <v>24</v>
      </c>
      <c r="H26" s="86">
        <v>18</v>
      </c>
      <c r="I26" s="86">
        <v>6</v>
      </c>
      <c r="J26" s="86">
        <v>0</v>
      </c>
      <c r="K26" s="86">
        <f t="shared" si="1"/>
        <v>24</v>
      </c>
      <c r="L26" s="86">
        <v>23</v>
      </c>
      <c r="M26" s="86">
        <v>1</v>
      </c>
      <c r="N26" s="86">
        <v>0</v>
      </c>
      <c r="O26" s="86">
        <f t="shared" si="2"/>
        <v>24</v>
      </c>
      <c r="P26" s="1178" t="s">
        <v>182</v>
      </c>
      <c r="Q26" s="1178"/>
      <c r="R26" s="1292" t="s">
        <v>69</v>
      </c>
      <c r="S26" s="1292"/>
      <c r="T26" s="86">
        <v>14</v>
      </c>
      <c r="U26" s="86">
        <v>10</v>
      </c>
      <c r="V26" s="86">
        <f t="shared" si="3"/>
        <v>24</v>
      </c>
      <c r="W26" s="86">
        <v>2</v>
      </c>
      <c r="X26" s="86">
        <v>15</v>
      </c>
      <c r="Y26" s="86">
        <v>7</v>
      </c>
      <c r="Z26" s="86">
        <f t="shared" si="4"/>
        <v>24</v>
      </c>
      <c r="AA26" s="86">
        <v>24</v>
      </c>
      <c r="AB26" s="86">
        <v>0</v>
      </c>
      <c r="AC26" s="86">
        <v>0</v>
      </c>
      <c r="AD26" s="86">
        <v>0</v>
      </c>
      <c r="AE26" s="86">
        <v>0</v>
      </c>
      <c r="AF26" s="86">
        <v>0</v>
      </c>
      <c r="AG26" s="86">
        <f t="shared" si="5"/>
        <v>24</v>
      </c>
      <c r="AH26" s="1178" t="s">
        <v>182</v>
      </c>
      <c r="AI26" s="1178"/>
      <c r="AJ26" s="1292" t="s">
        <v>69</v>
      </c>
      <c r="AK26" s="1292"/>
      <c r="AL26" s="86">
        <v>0</v>
      </c>
      <c r="AM26" s="86">
        <v>3</v>
      </c>
      <c r="AN26" s="86">
        <v>14</v>
      </c>
      <c r="AO26" s="86">
        <v>5</v>
      </c>
      <c r="AP26" s="86">
        <v>2</v>
      </c>
      <c r="AQ26" s="86">
        <f t="shared" si="6"/>
        <v>24</v>
      </c>
      <c r="AR26" s="86">
        <v>24</v>
      </c>
      <c r="AS26" s="86">
        <v>24</v>
      </c>
      <c r="AT26" s="86">
        <v>24</v>
      </c>
      <c r="AU26" s="86">
        <v>24</v>
      </c>
      <c r="AV26" s="1178" t="s">
        <v>182</v>
      </c>
      <c r="AW26" s="1178"/>
    </row>
    <row r="27" spans="1:49" s="201" customFormat="1" ht="18.75" customHeight="1">
      <c r="A27" s="1292" t="s">
        <v>70</v>
      </c>
      <c r="B27" s="1292"/>
      <c r="C27" s="86">
        <v>0</v>
      </c>
      <c r="D27" s="86">
        <v>0</v>
      </c>
      <c r="E27" s="86">
        <v>89</v>
      </c>
      <c r="F27" s="86">
        <v>0</v>
      </c>
      <c r="G27" s="86">
        <f t="shared" si="0"/>
        <v>89</v>
      </c>
      <c r="H27" s="86">
        <v>40</v>
      </c>
      <c r="I27" s="86">
        <v>47</v>
      </c>
      <c r="J27" s="86">
        <v>2</v>
      </c>
      <c r="K27" s="86">
        <f t="shared" si="1"/>
        <v>89</v>
      </c>
      <c r="L27" s="86">
        <v>89</v>
      </c>
      <c r="M27" s="86">
        <v>0</v>
      </c>
      <c r="N27" s="86">
        <v>0</v>
      </c>
      <c r="O27" s="86">
        <f t="shared" si="2"/>
        <v>89</v>
      </c>
      <c r="P27" s="1178" t="s">
        <v>183</v>
      </c>
      <c r="Q27" s="1178"/>
      <c r="R27" s="1292" t="s">
        <v>70</v>
      </c>
      <c r="S27" s="1292"/>
      <c r="T27" s="86">
        <v>0</v>
      </c>
      <c r="U27" s="86">
        <v>89</v>
      </c>
      <c r="V27" s="86">
        <f t="shared" si="3"/>
        <v>89</v>
      </c>
      <c r="W27" s="86">
        <v>10</v>
      </c>
      <c r="X27" s="86">
        <v>60</v>
      </c>
      <c r="Y27" s="86">
        <v>19</v>
      </c>
      <c r="Z27" s="86">
        <f t="shared" si="4"/>
        <v>89</v>
      </c>
      <c r="AA27" s="86">
        <v>89</v>
      </c>
      <c r="AB27" s="86">
        <v>0</v>
      </c>
      <c r="AC27" s="86">
        <v>0</v>
      </c>
      <c r="AD27" s="86">
        <v>0</v>
      </c>
      <c r="AE27" s="86">
        <v>0</v>
      </c>
      <c r="AF27" s="86">
        <v>0</v>
      </c>
      <c r="AG27" s="86">
        <f t="shared" si="5"/>
        <v>89</v>
      </c>
      <c r="AH27" s="1178" t="s">
        <v>183</v>
      </c>
      <c r="AI27" s="1178"/>
      <c r="AJ27" s="1292" t="s">
        <v>70</v>
      </c>
      <c r="AK27" s="1292"/>
      <c r="AL27" s="86">
        <v>83</v>
      </c>
      <c r="AM27" s="86">
        <v>3</v>
      </c>
      <c r="AN27" s="86">
        <v>2</v>
      </c>
      <c r="AO27" s="86">
        <v>1</v>
      </c>
      <c r="AP27" s="86">
        <v>0</v>
      </c>
      <c r="AQ27" s="86">
        <f t="shared" si="6"/>
        <v>89</v>
      </c>
      <c r="AR27" s="86">
        <v>89</v>
      </c>
      <c r="AS27" s="86">
        <v>89</v>
      </c>
      <c r="AT27" s="86">
        <v>89</v>
      </c>
      <c r="AU27" s="86">
        <v>89</v>
      </c>
      <c r="AV27" s="1178" t="s">
        <v>183</v>
      </c>
      <c r="AW27" s="1178"/>
    </row>
    <row r="28" spans="1:49" s="201" customFormat="1" ht="18.75" customHeight="1">
      <c r="A28" s="1292" t="s">
        <v>71</v>
      </c>
      <c r="B28" s="1292"/>
      <c r="C28" s="86">
        <v>0</v>
      </c>
      <c r="D28" s="86">
        <v>0</v>
      </c>
      <c r="E28" s="86">
        <v>10</v>
      </c>
      <c r="F28" s="86">
        <v>0</v>
      </c>
      <c r="G28" s="86">
        <f t="shared" si="0"/>
        <v>10</v>
      </c>
      <c r="H28" s="86">
        <v>4</v>
      </c>
      <c r="I28" s="86">
        <v>4</v>
      </c>
      <c r="J28" s="86">
        <v>2</v>
      </c>
      <c r="K28" s="86">
        <f t="shared" si="1"/>
        <v>10</v>
      </c>
      <c r="L28" s="86">
        <v>10</v>
      </c>
      <c r="M28" s="86">
        <v>0</v>
      </c>
      <c r="N28" s="86">
        <v>0</v>
      </c>
      <c r="O28" s="86">
        <f t="shared" si="2"/>
        <v>10</v>
      </c>
      <c r="P28" s="1178" t="s">
        <v>671</v>
      </c>
      <c r="Q28" s="1178"/>
      <c r="R28" s="1292" t="s">
        <v>71</v>
      </c>
      <c r="S28" s="1292"/>
      <c r="T28" s="86">
        <v>4</v>
      </c>
      <c r="U28" s="86">
        <v>6</v>
      </c>
      <c r="V28" s="86">
        <f t="shared" si="3"/>
        <v>10</v>
      </c>
      <c r="W28" s="86">
        <v>0</v>
      </c>
      <c r="X28" s="86">
        <v>10</v>
      </c>
      <c r="Y28" s="86">
        <v>0</v>
      </c>
      <c r="Z28" s="86">
        <f t="shared" si="4"/>
        <v>10</v>
      </c>
      <c r="AA28" s="86">
        <v>10</v>
      </c>
      <c r="AB28" s="86">
        <v>0</v>
      </c>
      <c r="AC28" s="86">
        <v>0</v>
      </c>
      <c r="AD28" s="86">
        <v>0</v>
      </c>
      <c r="AE28" s="86">
        <v>0</v>
      </c>
      <c r="AF28" s="86">
        <v>0</v>
      </c>
      <c r="AG28" s="86">
        <f t="shared" si="5"/>
        <v>10</v>
      </c>
      <c r="AH28" s="1178" t="s">
        <v>671</v>
      </c>
      <c r="AI28" s="1178"/>
      <c r="AJ28" s="1292" t="s">
        <v>71</v>
      </c>
      <c r="AK28" s="1292"/>
      <c r="AL28" s="86">
        <v>0</v>
      </c>
      <c r="AM28" s="86">
        <v>3</v>
      </c>
      <c r="AN28" s="86">
        <v>2</v>
      </c>
      <c r="AO28" s="86">
        <v>3</v>
      </c>
      <c r="AP28" s="86">
        <v>2</v>
      </c>
      <c r="AQ28" s="86">
        <f t="shared" si="6"/>
        <v>10</v>
      </c>
      <c r="AR28" s="86">
        <v>10</v>
      </c>
      <c r="AS28" s="86">
        <v>10</v>
      </c>
      <c r="AT28" s="86">
        <v>10</v>
      </c>
      <c r="AU28" s="86">
        <v>10</v>
      </c>
      <c r="AV28" s="1178" t="s">
        <v>671</v>
      </c>
      <c r="AW28" s="1178"/>
    </row>
    <row r="29" spans="1:49" s="201" customFormat="1" ht="18.75" customHeight="1" thickBot="1">
      <c r="A29" s="1293" t="s">
        <v>72</v>
      </c>
      <c r="B29" s="1293"/>
      <c r="C29" s="306">
        <v>0</v>
      </c>
      <c r="D29" s="306">
        <v>0</v>
      </c>
      <c r="E29" s="306">
        <v>82</v>
      </c>
      <c r="F29" s="306">
        <v>195</v>
      </c>
      <c r="G29" s="306">
        <f t="shared" si="0"/>
        <v>277</v>
      </c>
      <c r="H29" s="306">
        <v>162</v>
      </c>
      <c r="I29" s="306">
        <v>109</v>
      </c>
      <c r="J29" s="306">
        <v>6</v>
      </c>
      <c r="K29" s="306">
        <f t="shared" si="1"/>
        <v>277</v>
      </c>
      <c r="L29" s="306">
        <v>277</v>
      </c>
      <c r="M29" s="306">
        <v>0</v>
      </c>
      <c r="N29" s="306">
        <v>0</v>
      </c>
      <c r="O29" s="306">
        <f t="shared" si="2"/>
        <v>277</v>
      </c>
      <c r="P29" s="1258" t="s">
        <v>282</v>
      </c>
      <c r="Q29" s="1258"/>
      <c r="R29" s="1293" t="s">
        <v>72</v>
      </c>
      <c r="S29" s="1293"/>
      <c r="T29" s="306">
        <v>86</v>
      </c>
      <c r="U29" s="306">
        <v>191</v>
      </c>
      <c r="V29" s="306">
        <f t="shared" si="3"/>
        <v>277</v>
      </c>
      <c r="W29" s="306">
        <v>9</v>
      </c>
      <c r="X29" s="306">
        <v>207</v>
      </c>
      <c r="Y29" s="306">
        <v>61</v>
      </c>
      <c r="Z29" s="306">
        <f t="shared" si="4"/>
        <v>277</v>
      </c>
      <c r="AA29" s="306">
        <v>277</v>
      </c>
      <c r="AB29" s="306">
        <v>0</v>
      </c>
      <c r="AC29" s="306">
        <v>0</v>
      </c>
      <c r="AD29" s="306">
        <v>0</v>
      </c>
      <c r="AE29" s="306">
        <v>0</v>
      </c>
      <c r="AF29" s="306">
        <v>0</v>
      </c>
      <c r="AG29" s="306">
        <f t="shared" si="5"/>
        <v>277</v>
      </c>
      <c r="AH29" s="1258" t="s">
        <v>282</v>
      </c>
      <c r="AI29" s="1258"/>
      <c r="AJ29" s="1293" t="s">
        <v>72</v>
      </c>
      <c r="AK29" s="1293"/>
      <c r="AL29" s="306">
        <v>2</v>
      </c>
      <c r="AM29" s="306">
        <v>134</v>
      </c>
      <c r="AN29" s="306">
        <v>91</v>
      </c>
      <c r="AO29" s="306">
        <v>42</v>
      </c>
      <c r="AP29" s="306">
        <v>8</v>
      </c>
      <c r="AQ29" s="306">
        <f t="shared" si="6"/>
        <v>277</v>
      </c>
      <c r="AR29" s="306">
        <v>277</v>
      </c>
      <c r="AS29" s="306">
        <v>277</v>
      </c>
      <c r="AT29" s="306">
        <v>277</v>
      </c>
      <c r="AU29" s="306">
        <v>277</v>
      </c>
      <c r="AV29" s="1258" t="s">
        <v>282</v>
      </c>
      <c r="AW29" s="1258"/>
    </row>
    <row r="30" spans="1:49" s="201" customFormat="1" ht="18.75" customHeight="1" thickBot="1">
      <c r="A30" s="1222" t="s">
        <v>32</v>
      </c>
      <c r="B30" s="1222"/>
      <c r="C30" s="328">
        <f>SUM(C10:C29)</f>
        <v>2</v>
      </c>
      <c r="D30" s="328">
        <f t="shared" ref="D30:Y30" si="7">SUM(D10:D29)</f>
        <v>22</v>
      </c>
      <c r="E30" s="328">
        <f t="shared" si="7"/>
        <v>1061</v>
      </c>
      <c r="F30" s="328">
        <f t="shared" si="7"/>
        <v>472</v>
      </c>
      <c r="G30" s="328">
        <f t="shared" si="0"/>
        <v>1557</v>
      </c>
      <c r="H30" s="328">
        <f t="shared" si="7"/>
        <v>1269</v>
      </c>
      <c r="I30" s="328">
        <f t="shared" si="7"/>
        <v>276</v>
      </c>
      <c r="J30" s="328">
        <f t="shared" si="7"/>
        <v>12</v>
      </c>
      <c r="K30" s="328">
        <f t="shared" si="7"/>
        <v>1557</v>
      </c>
      <c r="L30" s="328">
        <f t="shared" si="7"/>
        <v>1554</v>
      </c>
      <c r="M30" s="328">
        <f t="shared" si="7"/>
        <v>3</v>
      </c>
      <c r="N30" s="328">
        <f t="shared" si="7"/>
        <v>0</v>
      </c>
      <c r="O30" s="328">
        <f t="shared" si="2"/>
        <v>1557</v>
      </c>
      <c r="P30" s="1260" t="s">
        <v>169</v>
      </c>
      <c r="Q30" s="1260"/>
      <c r="R30" s="1291" t="s">
        <v>32</v>
      </c>
      <c r="S30" s="1291"/>
      <c r="T30" s="203">
        <f t="shared" si="7"/>
        <v>484</v>
      </c>
      <c r="U30" s="203">
        <f t="shared" si="7"/>
        <v>1073</v>
      </c>
      <c r="V30" s="203">
        <f t="shared" si="3"/>
        <v>1557</v>
      </c>
      <c r="W30" s="203">
        <f t="shared" si="7"/>
        <v>171</v>
      </c>
      <c r="X30" s="203">
        <f t="shared" si="7"/>
        <v>1063</v>
      </c>
      <c r="Y30" s="203">
        <f t="shared" si="7"/>
        <v>323</v>
      </c>
      <c r="Z30" s="203">
        <f t="shared" ref="Z30" si="8">SUM(Z10:Z29)</f>
        <v>1557</v>
      </c>
      <c r="AA30" s="203">
        <f>SUM(AA10:AA29)</f>
        <v>1552</v>
      </c>
      <c r="AB30" s="203">
        <f t="shared" ref="AB30:AU30" si="9">SUM(AB10:AB29)</f>
        <v>3</v>
      </c>
      <c r="AC30" s="203">
        <f t="shared" si="9"/>
        <v>0</v>
      </c>
      <c r="AD30" s="203">
        <f t="shared" si="9"/>
        <v>1</v>
      </c>
      <c r="AE30" s="203">
        <f t="shared" si="9"/>
        <v>1</v>
      </c>
      <c r="AF30" s="203">
        <f t="shared" si="9"/>
        <v>0</v>
      </c>
      <c r="AG30" s="203">
        <f t="shared" si="9"/>
        <v>1557</v>
      </c>
      <c r="AH30" s="1175" t="s">
        <v>169</v>
      </c>
      <c r="AI30" s="1175"/>
      <c r="AJ30" s="1222" t="s">
        <v>32</v>
      </c>
      <c r="AK30" s="1222"/>
      <c r="AL30" s="328">
        <f t="shared" si="9"/>
        <v>330</v>
      </c>
      <c r="AM30" s="328">
        <f t="shared" si="9"/>
        <v>478</v>
      </c>
      <c r="AN30" s="328">
        <f t="shared" si="9"/>
        <v>418</v>
      </c>
      <c r="AO30" s="328">
        <f t="shared" si="9"/>
        <v>204</v>
      </c>
      <c r="AP30" s="328">
        <f t="shared" si="9"/>
        <v>127</v>
      </c>
      <c r="AQ30" s="328">
        <f t="shared" si="9"/>
        <v>1557</v>
      </c>
      <c r="AR30" s="328">
        <f t="shared" si="9"/>
        <v>1557</v>
      </c>
      <c r="AS30" s="328">
        <f t="shared" si="9"/>
        <v>1557</v>
      </c>
      <c r="AT30" s="328">
        <f t="shared" si="9"/>
        <v>1553</v>
      </c>
      <c r="AU30" s="328">
        <f t="shared" si="9"/>
        <v>1557</v>
      </c>
      <c r="AV30" s="1260" t="s">
        <v>169</v>
      </c>
      <c r="AW30" s="1260"/>
    </row>
    <row r="31" spans="1:49" ht="21.75" customHeight="1" thickTop="1">
      <c r="P31" s="408"/>
      <c r="Q31" s="408"/>
      <c r="AV31" s="408"/>
      <c r="AW31" s="408"/>
    </row>
    <row r="32" spans="1:49" ht="12.75" customHeight="1">
      <c r="P32" s="408"/>
      <c r="Q32" s="408"/>
    </row>
    <row r="60" ht="12.75" customHeight="1"/>
    <row r="87" ht="12.75" customHeight="1"/>
    <row r="118" spans="3:43">
      <c r="C118" s="142"/>
      <c r="D118" s="142"/>
      <c r="E118" s="142"/>
      <c r="F118" s="142"/>
      <c r="G118" s="142"/>
      <c r="H118" s="142"/>
      <c r="I118" s="142"/>
      <c r="J118" s="142"/>
      <c r="K118" s="142"/>
      <c r="L118" s="142"/>
      <c r="M118" s="142"/>
      <c r="N118" s="142"/>
      <c r="O118" s="142"/>
      <c r="T118" s="142"/>
      <c r="U118" s="142"/>
      <c r="V118" s="142"/>
      <c r="W118" s="142"/>
      <c r="X118" s="142"/>
      <c r="Y118" s="142"/>
      <c r="Z118" s="142"/>
      <c r="AA118" s="142"/>
      <c r="AB118" s="142"/>
      <c r="AC118" s="142"/>
      <c r="AD118" s="142"/>
      <c r="AE118" s="142"/>
      <c r="AF118" s="142"/>
      <c r="AG118" s="142"/>
      <c r="AL118" s="142"/>
      <c r="AM118" s="142"/>
      <c r="AN118" s="142"/>
      <c r="AO118" s="142"/>
      <c r="AP118" s="142"/>
      <c r="AQ118" s="142"/>
    </row>
    <row r="119" spans="3:43">
      <c r="C119" s="142"/>
      <c r="D119" s="142"/>
      <c r="E119" s="142"/>
      <c r="F119" s="142"/>
      <c r="G119" s="142"/>
      <c r="H119" s="142"/>
      <c r="I119" s="142"/>
      <c r="J119" s="142"/>
      <c r="K119" s="142"/>
      <c r="L119" s="142"/>
      <c r="M119" s="142"/>
      <c r="N119" s="142"/>
      <c r="O119" s="142"/>
      <c r="T119" s="142"/>
      <c r="U119" s="142"/>
      <c r="V119" s="142"/>
      <c r="W119" s="142"/>
      <c r="X119" s="142"/>
      <c r="Y119" s="142"/>
      <c r="Z119" s="142"/>
      <c r="AA119" s="142"/>
      <c r="AB119" s="142"/>
      <c r="AC119" s="142"/>
      <c r="AD119" s="142"/>
      <c r="AE119" s="142"/>
      <c r="AF119" s="142"/>
      <c r="AG119" s="142"/>
      <c r="AL119" s="142"/>
      <c r="AM119" s="142"/>
      <c r="AN119" s="142"/>
      <c r="AO119" s="142"/>
      <c r="AP119" s="142"/>
      <c r="AQ119" s="142"/>
    </row>
    <row r="120" spans="3:43">
      <c r="C120" s="142"/>
      <c r="D120" s="142"/>
      <c r="E120" s="142"/>
      <c r="F120" s="142"/>
      <c r="G120" s="142"/>
      <c r="H120" s="142"/>
      <c r="I120" s="142"/>
      <c r="J120" s="142"/>
      <c r="K120" s="142"/>
      <c r="L120" s="142"/>
      <c r="M120" s="142"/>
      <c r="N120" s="142"/>
      <c r="O120" s="142"/>
      <c r="T120" s="142"/>
      <c r="U120" s="142"/>
      <c r="V120" s="142"/>
      <c r="W120" s="142"/>
      <c r="X120" s="142"/>
      <c r="Y120" s="142"/>
      <c r="Z120" s="142"/>
      <c r="AA120" s="142"/>
      <c r="AB120" s="142"/>
      <c r="AC120" s="142"/>
      <c r="AD120" s="142"/>
      <c r="AE120" s="142"/>
      <c r="AF120" s="142"/>
      <c r="AG120" s="142"/>
      <c r="AL120" s="142"/>
      <c r="AM120" s="142"/>
      <c r="AN120" s="142"/>
      <c r="AO120" s="142"/>
      <c r="AP120" s="142"/>
      <c r="AQ120" s="142"/>
    </row>
    <row r="121" spans="3:43">
      <c r="C121" s="142"/>
      <c r="D121" s="142"/>
      <c r="E121" s="142"/>
      <c r="F121" s="142"/>
      <c r="G121" s="142"/>
      <c r="H121" s="142"/>
      <c r="I121" s="142"/>
      <c r="J121" s="142"/>
      <c r="K121" s="142"/>
      <c r="L121" s="142"/>
      <c r="M121" s="142"/>
      <c r="N121" s="142"/>
      <c r="O121" s="142"/>
      <c r="T121" s="142"/>
      <c r="U121" s="142"/>
      <c r="V121" s="142"/>
      <c r="W121" s="142"/>
      <c r="X121" s="142"/>
      <c r="Y121" s="142"/>
      <c r="Z121" s="142"/>
      <c r="AA121" s="142"/>
      <c r="AB121" s="142"/>
      <c r="AC121" s="142"/>
      <c r="AD121" s="142"/>
      <c r="AE121" s="142"/>
      <c r="AF121" s="142"/>
      <c r="AG121" s="142"/>
      <c r="AL121" s="142"/>
      <c r="AM121" s="142"/>
      <c r="AN121" s="142"/>
      <c r="AO121" s="142"/>
      <c r="AP121" s="142"/>
      <c r="AQ121" s="142"/>
    </row>
  </sheetData>
  <protectedRanges>
    <protectedRange sqref="H20:J20 W20:Y20 L20:N20 T20:U20 AA20:AF20 AL20:AP20" name="نطاق1"/>
  </protectedRanges>
  <mergeCells count="161">
    <mergeCell ref="AJ3:AL3"/>
    <mergeCell ref="AJ4:AK9"/>
    <mergeCell ref="AJ10:AK10"/>
    <mergeCell ref="AJ11:AK11"/>
    <mergeCell ref="AJ12:AK12"/>
    <mergeCell ref="AJ13:AK13"/>
    <mergeCell ref="AJ14:AJ19"/>
    <mergeCell ref="M6:M8"/>
    <mergeCell ref="O6:O8"/>
    <mergeCell ref="L4:O4"/>
    <mergeCell ref="L5:O5"/>
    <mergeCell ref="V6:V8"/>
    <mergeCell ref="T4:V4"/>
    <mergeCell ref="T5:V5"/>
    <mergeCell ref="Z6:Z8"/>
    <mergeCell ref="N6:N8"/>
    <mergeCell ref="T6:T8"/>
    <mergeCell ref="U6:U8"/>
    <mergeCell ref="AH10:AI10"/>
    <mergeCell ref="AH11:AI11"/>
    <mergeCell ref="AH12:AI12"/>
    <mergeCell ref="AH13:AI13"/>
    <mergeCell ref="AI14:AI19"/>
    <mergeCell ref="AL4:AQ4"/>
    <mergeCell ref="AH20:AI20"/>
    <mergeCell ref="AH21:AI21"/>
    <mergeCell ref="AH22:AI22"/>
    <mergeCell ref="A3:C3"/>
    <mergeCell ref="AG3:AI3"/>
    <mergeCell ref="F6:F8"/>
    <mergeCell ref="H4:K4"/>
    <mergeCell ref="H5:K5"/>
    <mergeCell ref="K6:K8"/>
    <mergeCell ref="A10:B10"/>
    <mergeCell ref="G6:G8"/>
    <mergeCell ref="AA6:AA8"/>
    <mergeCell ref="AD6:AD8"/>
    <mergeCell ref="AE6:AE8"/>
    <mergeCell ref="AB6:AB8"/>
    <mergeCell ref="A4:B9"/>
    <mergeCell ref="C7:D7"/>
    <mergeCell ref="P4:Q9"/>
    <mergeCell ref="R4:S9"/>
    <mergeCell ref="A1:Q1"/>
    <mergeCell ref="A2:Q2"/>
    <mergeCell ref="AV28:AW28"/>
    <mergeCell ref="A29:B29"/>
    <mergeCell ref="AV29:AW29"/>
    <mergeCell ref="A30:B30"/>
    <mergeCell ref="AV30:AW30"/>
    <mergeCell ref="A28:B28"/>
    <mergeCell ref="P28:Q28"/>
    <mergeCell ref="P29:Q29"/>
    <mergeCell ref="P30:Q30"/>
    <mergeCell ref="R28:S28"/>
    <mergeCell ref="R29:S29"/>
    <mergeCell ref="R30:S30"/>
    <mergeCell ref="AH28:AI28"/>
    <mergeCell ref="AH29:AI29"/>
    <mergeCell ref="AH30:AI30"/>
    <mergeCell ref="AJ28:AK28"/>
    <mergeCell ref="AJ29:AK29"/>
    <mergeCell ref="AJ30:AK30"/>
    <mergeCell ref="AV25:AW25"/>
    <mergeCell ref="R24:S24"/>
    <mergeCell ref="P11:Q11"/>
    <mergeCell ref="P12:Q12"/>
    <mergeCell ref="A26:B26"/>
    <mergeCell ref="AV26:AW26"/>
    <mergeCell ref="A27:B27"/>
    <mergeCell ref="AV27:AW27"/>
    <mergeCell ref="A25:B25"/>
    <mergeCell ref="P25:Q25"/>
    <mergeCell ref="P26:Q26"/>
    <mergeCell ref="P27:Q27"/>
    <mergeCell ref="R25:S25"/>
    <mergeCell ref="R26:S26"/>
    <mergeCell ref="R27:S27"/>
    <mergeCell ref="AH25:AI25"/>
    <mergeCell ref="AH26:AI26"/>
    <mergeCell ref="AH27:AI27"/>
    <mergeCell ref="AJ25:AK25"/>
    <mergeCell ref="AJ26:AK26"/>
    <mergeCell ref="AJ27:AK27"/>
    <mergeCell ref="AV22:AW22"/>
    <mergeCell ref="A23:B23"/>
    <mergeCell ref="AV23:AW23"/>
    <mergeCell ref="A24:B24"/>
    <mergeCell ref="AV24:AW24"/>
    <mergeCell ref="A22:B22"/>
    <mergeCell ref="AH24:AI24"/>
    <mergeCell ref="AJ23:AK23"/>
    <mergeCell ref="AJ24:AK24"/>
    <mergeCell ref="P22:Q22"/>
    <mergeCell ref="P23:Q23"/>
    <mergeCell ref="P24:Q24"/>
    <mergeCell ref="AH23:AI23"/>
    <mergeCell ref="R22:S22"/>
    <mergeCell ref="R23:S23"/>
    <mergeCell ref="AJ22:AK22"/>
    <mergeCell ref="AW14:AW19"/>
    <mergeCell ref="A20:B20"/>
    <mergeCell ref="AV20:AW20"/>
    <mergeCell ref="A21:B21"/>
    <mergeCell ref="AV21:AW21"/>
    <mergeCell ref="A11:B11"/>
    <mergeCell ref="AV11:AW11"/>
    <mergeCell ref="A12:B12"/>
    <mergeCell ref="AV12:AW12"/>
    <mergeCell ref="A14:A19"/>
    <mergeCell ref="A13:B13"/>
    <mergeCell ref="AV13:AW13"/>
    <mergeCell ref="P13:Q13"/>
    <mergeCell ref="Q14:Q19"/>
    <mergeCell ref="P20:Q20"/>
    <mergeCell ref="P21:Q21"/>
    <mergeCell ref="R11:S11"/>
    <mergeCell ref="R12:S12"/>
    <mergeCell ref="R13:S13"/>
    <mergeCell ref="R14:R19"/>
    <mergeCell ref="R20:S20"/>
    <mergeCell ref="R21:S21"/>
    <mergeCell ref="AJ20:AK20"/>
    <mergeCell ref="AJ21:AK21"/>
    <mergeCell ref="AU3:AW3"/>
    <mergeCell ref="R3:T3"/>
    <mergeCell ref="O3:Q3"/>
    <mergeCell ref="AT4:AT8"/>
    <mergeCell ref="AU4:AU8"/>
    <mergeCell ref="AV4:AW9"/>
    <mergeCell ref="AV10:AW10"/>
    <mergeCell ref="C6:D6"/>
    <mergeCell ref="E6:E8"/>
    <mergeCell ref="H6:H8"/>
    <mergeCell ref="I6:I8"/>
    <mergeCell ref="J6:J8"/>
    <mergeCell ref="L6:L8"/>
    <mergeCell ref="C4:E4"/>
    <mergeCell ref="AS4:AS8"/>
    <mergeCell ref="AR4:AR8"/>
    <mergeCell ref="C5:E5"/>
    <mergeCell ref="AG6:AG8"/>
    <mergeCell ref="AA4:AG4"/>
    <mergeCell ref="AA5:AG5"/>
    <mergeCell ref="AC6:AC8"/>
    <mergeCell ref="P10:Q10"/>
    <mergeCell ref="R10:S10"/>
    <mergeCell ref="AH4:AI9"/>
    <mergeCell ref="AL5:AQ5"/>
    <mergeCell ref="AL6:AL8"/>
    <mergeCell ref="AM6:AM8"/>
    <mergeCell ref="AN6:AN8"/>
    <mergeCell ref="AO6:AO8"/>
    <mergeCell ref="AP6:AP8"/>
    <mergeCell ref="AQ6:AQ8"/>
    <mergeCell ref="AF6:AF8"/>
    <mergeCell ref="W4:Z4"/>
    <mergeCell ref="W5:Z5"/>
    <mergeCell ref="W6:W8"/>
    <mergeCell ref="X6:X8"/>
    <mergeCell ref="Y6:Y8"/>
  </mergeCells>
  <printOptions horizontalCentered="1"/>
  <pageMargins left="1" right="1" top="1" bottom="0.75" header="1" footer="0.75"/>
  <pageSetup paperSize="9" scale="80" firstPageNumber="65" orientation="landscape" useFirstPageNumber="1"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tabColor theme="3" tint="0.39997558519241921"/>
  </sheetPr>
  <dimension ref="A1:W30"/>
  <sheetViews>
    <sheetView rightToLeft="1" view="pageBreakPreview" zoomScale="90" zoomScaleNormal="90" zoomScaleSheetLayoutView="90" workbookViewId="0">
      <selection activeCell="O4" sqref="O4:Q6"/>
    </sheetView>
  </sheetViews>
  <sheetFormatPr defaultRowHeight="15"/>
  <cols>
    <col min="1" max="1" width="4.28515625" style="177" customWidth="1"/>
    <col min="2" max="2" width="11" style="177" customWidth="1"/>
    <col min="3" max="3" width="7.7109375" style="177" customWidth="1"/>
    <col min="4" max="4" width="11.7109375" style="177" customWidth="1"/>
    <col min="5" max="5" width="7.5703125" style="177" customWidth="1"/>
    <col min="6" max="6" width="8.5703125" style="177" customWidth="1"/>
    <col min="7" max="10" width="9.140625" style="177"/>
    <col min="11" max="11" width="11" style="177" customWidth="1"/>
    <col min="12" max="12" width="10.28515625" style="177" customWidth="1"/>
    <col min="13" max="13" width="10.42578125" style="177" customWidth="1"/>
    <col min="14" max="14" width="7.5703125" style="177" customWidth="1"/>
    <col min="15" max="15" width="17.28515625" style="177" customWidth="1"/>
    <col min="16" max="16" width="4" style="177" customWidth="1"/>
    <col min="17" max="16384" width="9.140625" style="177"/>
  </cols>
  <sheetData>
    <row r="1" spans="1:23" s="205" customFormat="1" ht="18">
      <c r="A1" s="1205" t="s">
        <v>1296</v>
      </c>
      <c r="B1" s="1205"/>
      <c r="C1" s="1205"/>
      <c r="D1" s="1205"/>
      <c r="E1" s="1205"/>
      <c r="F1" s="1205"/>
      <c r="G1" s="1205"/>
      <c r="H1" s="1205"/>
      <c r="I1" s="1205"/>
      <c r="J1" s="1205"/>
      <c r="K1" s="1205"/>
      <c r="L1" s="1205"/>
      <c r="M1" s="1205"/>
      <c r="N1" s="1205"/>
      <c r="O1" s="1205"/>
      <c r="P1" s="1205"/>
      <c r="Q1" s="115"/>
      <c r="R1" s="115"/>
      <c r="S1" s="115"/>
      <c r="T1" s="115"/>
      <c r="U1" s="115"/>
      <c r="V1" s="115"/>
      <c r="W1" s="115"/>
    </row>
    <row r="2" spans="1:23" s="205" customFormat="1" ht="18.75">
      <c r="A2" s="1206" t="s">
        <v>816</v>
      </c>
      <c r="B2" s="1206"/>
      <c r="C2" s="1206"/>
      <c r="D2" s="1206"/>
      <c r="E2" s="1206"/>
      <c r="F2" s="1206"/>
      <c r="G2" s="1206"/>
      <c r="H2" s="1206"/>
      <c r="I2" s="1206"/>
      <c r="J2" s="1206"/>
      <c r="K2" s="1206"/>
      <c r="L2" s="1206"/>
      <c r="M2" s="1206"/>
      <c r="N2" s="1206"/>
      <c r="O2" s="1206"/>
      <c r="P2" s="1206"/>
      <c r="Q2" s="115"/>
      <c r="R2" s="115"/>
      <c r="S2" s="115"/>
      <c r="T2" s="115"/>
      <c r="U2" s="115"/>
      <c r="V2" s="115"/>
      <c r="W2" s="115"/>
    </row>
    <row r="3" spans="1:23" s="205" customFormat="1" ht="19.5" customHeight="1" thickBot="1">
      <c r="A3" s="1303" t="s">
        <v>1113</v>
      </c>
      <c r="B3" s="1303"/>
      <c r="C3" s="1303"/>
      <c r="O3" s="1177" t="s">
        <v>1114</v>
      </c>
      <c r="P3" s="1177"/>
      <c r="Q3" s="115"/>
      <c r="R3" s="115"/>
      <c r="S3" s="115"/>
      <c r="T3" s="115"/>
      <c r="U3" s="115"/>
      <c r="V3" s="115"/>
      <c r="W3" s="115"/>
    </row>
    <row r="4" spans="1:23" ht="16.5" thickTop="1">
      <c r="A4" s="1140" t="s">
        <v>40</v>
      </c>
      <c r="B4" s="1140"/>
      <c r="C4" s="1254" t="s">
        <v>455</v>
      </c>
      <c r="D4" s="1254"/>
      <c r="E4" s="1304" t="s">
        <v>609</v>
      </c>
      <c r="F4" s="1304"/>
      <c r="G4" s="1304"/>
      <c r="H4" s="1304"/>
      <c r="I4" s="1304"/>
      <c r="J4" s="1304"/>
      <c r="K4" s="1304"/>
      <c r="L4" s="1304"/>
      <c r="M4" s="1304"/>
      <c r="N4" s="1304"/>
      <c r="O4" s="1164" t="s">
        <v>168</v>
      </c>
      <c r="P4" s="1164"/>
    </row>
    <row r="5" spans="1:23" ht="15.75">
      <c r="A5" s="1141"/>
      <c r="B5" s="1141"/>
      <c r="C5" s="1306" t="s">
        <v>1246</v>
      </c>
      <c r="D5" s="1306" t="s">
        <v>1247</v>
      </c>
      <c r="E5" s="1306" t="s">
        <v>610</v>
      </c>
      <c r="F5" s="1306"/>
      <c r="G5" s="1389" t="s">
        <v>611</v>
      </c>
      <c r="H5" s="1389" t="s">
        <v>612</v>
      </c>
      <c r="I5" s="1389" t="s">
        <v>613</v>
      </c>
      <c r="J5" s="1389" t="s">
        <v>614</v>
      </c>
      <c r="K5" s="1389" t="s">
        <v>615</v>
      </c>
      <c r="L5" s="1389" t="s">
        <v>616</v>
      </c>
      <c r="M5" s="1389" t="s">
        <v>617</v>
      </c>
      <c r="N5" s="1389" t="s">
        <v>35</v>
      </c>
      <c r="O5" s="1165"/>
      <c r="P5" s="1165"/>
    </row>
    <row r="6" spans="1:23" ht="21.75" customHeight="1" thickBot="1">
      <c r="A6" s="1142"/>
      <c r="B6" s="1142"/>
      <c r="C6" s="1307"/>
      <c r="D6" s="1307"/>
      <c r="E6" s="503" t="s">
        <v>618</v>
      </c>
      <c r="F6" s="503" t="s">
        <v>619</v>
      </c>
      <c r="G6" s="1390"/>
      <c r="H6" s="1390"/>
      <c r="I6" s="1390"/>
      <c r="J6" s="1390"/>
      <c r="K6" s="1390"/>
      <c r="L6" s="1390"/>
      <c r="M6" s="1390"/>
      <c r="N6" s="1390"/>
      <c r="O6" s="1166"/>
      <c r="P6" s="1166"/>
    </row>
    <row r="7" spans="1:23" ht="18.75" customHeight="1">
      <c r="A7" s="1191" t="s">
        <v>52</v>
      </c>
      <c r="B7" s="1191"/>
      <c r="C7" s="831">
        <v>56</v>
      </c>
      <c r="D7" s="831">
        <v>12065</v>
      </c>
      <c r="E7" s="831">
        <v>50</v>
      </c>
      <c r="F7" s="831">
        <v>31</v>
      </c>
      <c r="G7" s="831">
        <v>50</v>
      </c>
      <c r="H7" s="831">
        <v>0</v>
      </c>
      <c r="I7" s="831">
        <v>0</v>
      </c>
      <c r="J7" s="831">
        <v>0</v>
      </c>
      <c r="K7" s="831">
        <v>0</v>
      </c>
      <c r="L7" s="831">
        <v>0</v>
      </c>
      <c r="M7" s="831">
        <v>0</v>
      </c>
      <c r="N7" s="831">
        <f>SUM(G7:M7)</f>
        <v>50</v>
      </c>
      <c r="O7" s="484"/>
      <c r="P7" s="492" t="s">
        <v>583</v>
      </c>
    </row>
    <row r="8" spans="1:23" ht="18.75" customHeight="1">
      <c r="A8" s="1170" t="s">
        <v>53</v>
      </c>
      <c r="B8" s="1170"/>
      <c r="C8" s="157">
        <v>1</v>
      </c>
      <c r="D8" s="157">
        <v>40</v>
      </c>
      <c r="E8" s="157">
        <v>0</v>
      </c>
      <c r="F8" s="157">
        <v>36</v>
      </c>
      <c r="G8" s="157">
        <v>0</v>
      </c>
      <c r="H8" s="157">
        <v>0</v>
      </c>
      <c r="I8" s="157">
        <v>0</v>
      </c>
      <c r="J8" s="157">
        <v>0</v>
      </c>
      <c r="K8" s="157">
        <v>0</v>
      </c>
      <c r="L8" s="157">
        <v>0</v>
      </c>
      <c r="M8" s="157">
        <v>0</v>
      </c>
      <c r="N8" s="157">
        <f t="shared" ref="N8:N26" si="0">SUM(G8:M8)</f>
        <v>0</v>
      </c>
      <c r="O8" s="1159" t="s">
        <v>284</v>
      </c>
      <c r="P8" s="1159"/>
    </row>
    <row r="9" spans="1:23" ht="18.75" customHeight="1">
      <c r="A9" s="1170" t="s">
        <v>54</v>
      </c>
      <c r="B9" s="1170"/>
      <c r="C9" s="157">
        <v>31</v>
      </c>
      <c r="D9" s="157">
        <v>8478</v>
      </c>
      <c r="E9" s="157">
        <v>37</v>
      </c>
      <c r="F9" s="157">
        <v>27</v>
      </c>
      <c r="G9" s="157">
        <v>37</v>
      </c>
      <c r="H9" s="157">
        <v>0</v>
      </c>
      <c r="I9" s="157">
        <v>0</v>
      </c>
      <c r="J9" s="157">
        <v>0</v>
      </c>
      <c r="K9" s="157">
        <v>0</v>
      </c>
      <c r="L9" s="157">
        <v>0</v>
      </c>
      <c r="M9" s="157">
        <v>0</v>
      </c>
      <c r="N9" s="157">
        <f t="shared" si="0"/>
        <v>37</v>
      </c>
      <c r="O9" s="1178" t="s">
        <v>175</v>
      </c>
      <c r="P9" s="1178"/>
    </row>
    <row r="10" spans="1:23" ht="18.75" customHeight="1">
      <c r="A10" s="1170" t="s">
        <v>55</v>
      </c>
      <c r="B10" s="1170"/>
      <c r="C10" s="157">
        <v>19</v>
      </c>
      <c r="D10" s="157">
        <v>1663</v>
      </c>
      <c r="E10" s="157">
        <v>19</v>
      </c>
      <c r="F10" s="157">
        <v>33</v>
      </c>
      <c r="G10" s="157">
        <v>19</v>
      </c>
      <c r="H10" s="157">
        <v>0</v>
      </c>
      <c r="I10" s="157">
        <v>0</v>
      </c>
      <c r="J10" s="157">
        <v>0</v>
      </c>
      <c r="K10" s="157">
        <v>0</v>
      </c>
      <c r="L10" s="157">
        <v>0</v>
      </c>
      <c r="M10" s="157">
        <v>0</v>
      </c>
      <c r="N10" s="157">
        <f t="shared" si="0"/>
        <v>19</v>
      </c>
      <c r="O10" s="1178" t="s">
        <v>676</v>
      </c>
      <c r="P10" s="1178"/>
    </row>
    <row r="11" spans="1:23" ht="18.75" customHeight="1">
      <c r="A11" s="1189" t="s">
        <v>283</v>
      </c>
      <c r="B11" s="256" t="s">
        <v>270</v>
      </c>
      <c r="C11" s="157">
        <v>69</v>
      </c>
      <c r="D11" s="157">
        <v>13067</v>
      </c>
      <c r="E11" s="157">
        <v>73</v>
      </c>
      <c r="F11" s="157">
        <v>11</v>
      </c>
      <c r="G11" s="157">
        <v>73</v>
      </c>
      <c r="H11" s="157">
        <v>0</v>
      </c>
      <c r="I11" s="157">
        <v>0</v>
      </c>
      <c r="J11" s="157">
        <v>0</v>
      </c>
      <c r="K11" s="157">
        <v>0</v>
      </c>
      <c r="L11" s="157">
        <v>0</v>
      </c>
      <c r="M11" s="157">
        <v>0</v>
      </c>
      <c r="N11" s="157">
        <f t="shared" si="0"/>
        <v>73</v>
      </c>
      <c r="O11" s="482" t="s">
        <v>288</v>
      </c>
      <c r="P11" s="1220" t="s">
        <v>167</v>
      </c>
    </row>
    <row r="12" spans="1:23" ht="18.75" customHeight="1">
      <c r="A12" s="1189"/>
      <c r="B12" s="256" t="s">
        <v>271</v>
      </c>
      <c r="C12" s="157">
        <v>117</v>
      </c>
      <c r="D12" s="157">
        <v>17411</v>
      </c>
      <c r="E12" s="157">
        <v>0</v>
      </c>
      <c r="F12" s="157">
        <v>215</v>
      </c>
      <c r="G12" s="157">
        <v>0</v>
      </c>
      <c r="H12" s="157">
        <v>0</v>
      </c>
      <c r="I12" s="157">
        <v>0</v>
      </c>
      <c r="J12" s="157">
        <v>0</v>
      </c>
      <c r="K12" s="157">
        <v>0</v>
      </c>
      <c r="L12" s="157">
        <v>0</v>
      </c>
      <c r="M12" s="157">
        <v>0</v>
      </c>
      <c r="N12" s="157">
        <f t="shared" si="0"/>
        <v>0</v>
      </c>
      <c r="O12" s="482" t="s">
        <v>289</v>
      </c>
      <c r="P12" s="1220"/>
    </row>
    <row r="13" spans="1:23" ht="18.75" customHeight="1">
      <c r="A13" s="1189"/>
      <c r="B13" s="256" t="s">
        <v>272</v>
      </c>
      <c r="C13" s="157">
        <v>11</v>
      </c>
      <c r="D13" s="157">
        <v>1713</v>
      </c>
      <c r="E13" s="157">
        <v>0</v>
      </c>
      <c r="F13" s="157">
        <v>18</v>
      </c>
      <c r="G13" s="157">
        <v>0</v>
      </c>
      <c r="H13" s="157">
        <v>0</v>
      </c>
      <c r="I13" s="157">
        <v>0</v>
      </c>
      <c r="J13" s="157">
        <v>0</v>
      </c>
      <c r="K13" s="157">
        <v>0</v>
      </c>
      <c r="L13" s="157">
        <v>0</v>
      </c>
      <c r="M13" s="157">
        <v>0</v>
      </c>
      <c r="N13" s="157">
        <f t="shared" si="0"/>
        <v>0</v>
      </c>
      <c r="O13" s="482" t="s">
        <v>290</v>
      </c>
      <c r="P13" s="1220"/>
    </row>
    <row r="14" spans="1:23" ht="18.75" customHeight="1">
      <c r="A14" s="1189"/>
      <c r="B14" s="256" t="s">
        <v>267</v>
      </c>
      <c r="C14" s="157">
        <v>86</v>
      </c>
      <c r="D14" s="157">
        <v>12965</v>
      </c>
      <c r="E14" s="157">
        <v>89</v>
      </c>
      <c r="F14" s="157">
        <v>2</v>
      </c>
      <c r="G14" s="157">
        <v>89</v>
      </c>
      <c r="H14" s="157">
        <v>0</v>
      </c>
      <c r="I14" s="157">
        <v>0</v>
      </c>
      <c r="J14" s="157">
        <v>0</v>
      </c>
      <c r="K14" s="157">
        <v>0</v>
      </c>
      <c r="L14" s="157">
        <v>0</v>
      </c>
      <c r="M14" s="157">
        <v>51</v>
      </c>
      <c r="N14" s="157">
        <f t="shared" si="0"/>
        <v>140</v>
      </c>
      <c r="O14" s="482" t="s">
        <v>291</v>
      </c>
      <c r="P14" s="1220"/>
    </row>
    <row r="15" spans="1:23" ht="18.75" customHeight="1">
      <c r="A15" s="1189"/>
      <c r="B15" s="256" t="s">
        <v>268</v>
      </c>
      <c r="C15" s="157">
        <v>74</v>
      </c>
      <c r="D15" s="157">
        <v>8175</v>
      </c>
      <c r="E15" s="157">
        <v>87</v>
      </c>
      <c r="F15" s="157">
        <v>3</v>
      </c>
      <c r="G15" s="157">
        <v>87</v>
      </c>
      <c r="H15" s="157">
        <v>0</v>
      </c>
      <c r="I15" s="157">
        <v>0</v>
      </c>
      <c r="J15" s="157">
        <v>0</v>
      </c>
      <c r="K15" s="157">
        <v>0</v>
      </c>
      <c r="L15" s="157">
        <v>0</v>
      </c>
      <c r="M15" s="157">
        <v>0</v>
      </c>
      <c r="N15" s="157">
        <f t="shared" si="0"/>
        <v>87</v>
      </c>
      <c r="O15" s="482" t="s">
        <v>292</v>
      </c>
      <c r="P15" s="1220"/>
    </row>
    <row r="16" spans="1:23" ht="18.75" customHeight="1">
      <c r="A16" s="1189"/>
      <c r="B16" s="256" t="s">
        <v>269</v>
      </c>
      <c r="C16" s="157">
        <v>44</v>
      </c>
      <c r="D16" s="157">
        <v>4340</v>
      </c>
      <c r="E16" s="157">
        <v>24</v>
      </c>
      <c r="F16" s="157">
        <v>25</v>
      </c>
      <c r="G16" s="157">
        <v>24</v>
      </c>
      <c r="H16" s="157">
        <v>0</v>
      </c>
      <c r="I16" s="157">
        <v>0</v>
      </c>
      <c r="J16" s="157">
        <v>0</v>
      </c>
      <c r="K16" s="157">
        <v>0</v>
      </c>
      <c r="L16" s="157">
        <v>0</v>
      </c>
      <c r="M16" s="157">
        <v>0</v>
      </c>
      <c r="N16" s="157">
        <f t="shared" si="0"/>
        <v>24</v>
      </c>
      <c r="O16" s="482" t="s">
        <v>293</v>
      </c>
      <c r="P16" s="1220"/>
    </row>
    <row r="17" spans="1:16" ht="18.75" customHeight="1">
      <c r="A17" s="1170" t="s">
        <v>63</v>
      </c>
      <c r="B17" s="1170"/>
      <c r="C17" s="157">
        <v>7</v>
      </c>
      <c r="D17" s="157">
        <v>183</v>
      </c>
      <c r="E17" s="157">
        <v>9</v>
      </c>
      <c r="F17" s="157">
        <v>50</v>
      </c>
      <c r="G17" s="157">
        <v>5</v>
      </c>
      <c r="H17" s="157">
        <v>2</v>
      </c>
      <c r="I17" s="157">
        <v>2</v>
      </c>
      <c r="J17" s="157">
        <v>0</v>
      </c>
      <c r="K17" s="157">
        <v>9</v>
      </c>
      <c r="L17" s="157">
        <v>3</v>
      </c>
      <c r="M17" s="157">
        <v>2</v>
      </c>
      <c r="N17" s="157">
        <f t="shared" si="0"/>
        <v>23</v>
      </c>
      <c r="O17" s="1178" t="s">
        <v>281</v>
      </c>
      <c r="P17" s="1178"/>
    </row>
    <row r="18" spans="1:16" ht="18.75" customHeight="1">
      <c r="A18" s="1170" t="s">
        <v>64</v>
      </c>
      <c r="B18" s="1170"/>
      <c r="C18" s="157">
        <v>49</v>
      </c>
      <c r="D18" s="157">
        <v>6616</v>
      </c>
      <c r="E18" s="157">
        <v>54</v>
      </c>
      <c r="F18" s="157">
        <v>15</v>
      </c>
      <c r="G18" s="157">
        <v>48</v>
      </c>
      <c r="H18" s="157">
        <v>1</v>
      </c>
      <c r="I18" s="157">
        <v>1</v>
      </c>
      <c r="J18" s="157">
        <v>2</v>
      </c>
      <c r="K18" s="157">
        <v>1</v>
      </c>
      <c r="L18" s="157">
        <v>1</v>
      </c>
      <c r="M18" s="157">
        <v>12</v>
      </c>
      <c r="N18" s="157">
        <f t="shared" si="0"/>
        <v>66</v>
      </c>
      <c r="O18" s="1178" t="s">
        <v>177</v>
      </c>
      <c r="P18" s="1178"/>
    </row>
    <row r="19" spans="1:16" ht="18.75" customHeight="1">
      <c r="A19" s="1170" t="s">
        <v>65</v>
      </c>
      <c r="B19" s="1170"/>
      <c r="C19" s="157">
        <v>65</v>
      </c>
      <c r="D19" s="157">
        <v>16611</v>
      </c>
      <c r="E19" s="157">
        <v>67</v>
      </c>
      <c r="F19" s="157">
        <v>3</v>
      </c>
      <c r="G19" s="157">
        <v>67</v>
      </c>
      <c r="H19" s="157">
        <v>0</v>
      </c>
      <c r="I19" s="157">
        <v>0</v>
      </c>
      <c r="J19" s="157">
        <v>0</v>
      </c>
      <c r="K19" s="157">
        <v>0</v>
      </c>
      <c r="L19" s="157">
        <v>0</v>
      </c>
      <c r="M19" s="157">
        <v>0</v>
      </c>
      <c r="N19" s="157">
        <f t="shared" si="0"/>
        <v>67</v>
      </c>
      <c r="O19" s="1178" t="s">
        <v>178</v>
      </c>
      <c r="P19" s="1178"/>
    </row>
    <row r="20" spans="1:16" ht="18.75" customHeight="1">
      <c r="A20" s="1170" t="s">
        <v>66</v>
      </c>
      <c r="B20" s="1170"/>
      <c r="C20" s="157">
        <v>114</v>
      </c>
      <c r="D20" s="157">
        <v>32372</v>
      </c>
      <c r="E20" s="157">
        <v>125</v>
      </c>
      <c r="F20" s="157">
        <v>19</v>
      </c>
      <c r="G20" s="157">
        <v>125</v>
      </c>
      <c r="H20" s="157">
        <v>0</v>
      </c>
      <c r="I20" s="157">
        <v>0</v>
      </c>
      <c r="J20" s="157">
        <v>0</v>
      </c>
      <c r="K20" s="157">
        <v>0</v>
      </c>
      <c r="L20" s="157">
        <v>0</v>
      </c>
      <c r="M20" s="157">
        <v>53</v>
      </c>
      <c r="N20" s="157">
        <f t="shared" si="0"/>
        <v>178</v>
      </c>
      <c r="O20" s="1178" t="s">
        <v>285</v>
      </c>
      <c r="P20" s="1178"/>
    </row>
    <row r="21" spans="1:16" ht="18.75" customHeight="1">
      <c r="A21" s="1170" t="s">
        <v>133</v>
      </c>
      <c r="B21" s="1170"/>
      <c r="C21" s="157">
        <v>41</v>
      </c>
      <c r="D21" s="157">
        <v>4135</v>
      </c>
      <c r="E21" s="157">
        <v>33</v>
      </c>
      <c r="F21" s="157">
        <v>23</v>
      </c>
      <c r="G21" s="157">
        <v>33</v>
      </c>
      <c r="H21" s="157">
        <v>0</v>
      </c>
      <c r="I21" s="157">
        <v>0</v>
      </c>
      <c r="J21" s="157">
        <v>0</v>
      </c>
      <c r="K21" s="157">
        <v>0</v>
      </c>
      <c r="L21" s="157">
        <v>0</v>
      </c>
      <c r="M21" s="157">
        <v>0</v>
      </c>
      <c r="N21" s="157">
        <f t="shared" si="0"/>
        <v>33</v>
      </c>
      <c r="O21" s="1178" t="s">
        <v>853</v>
      </c>
      <c r="P21" s="1178"/>
    </row>
    <row r="22" spans="1:16" ht="18.75" customHeight="1">
      <c r="A22" s="1170" t="s">
        <v>68</v>
      </c>
      <c r="B22" s="1170"/>
      <c r="C22" s="157">
        <v>22</v>
      </c>
      <c r="D22" s="157">
        <v>4705</v>
      </c>
      <c r="E22" s="157">
        <v>23</v>
      </c>
      <c r="F22" s="157">
        <v>2</v>
      </c>
      <c r="G22" s="157">
        <v>23</v>
      </c>
      <c r="H22" s="157">
        <v>0</v>
      </c>
      <c r="I22" s="157">
        <v>0</v>
      </c>
      <c r="J22" s="157">
        <v>0</v>
      </c>
      <c r="K22" s="157">
        <v>0</v>
      </c>
      <c r="L22" s="157">
        <v>0</v>
      </c>
      <c r="M22" s="157">
        <v>0</v>
      </c>
      <c r="N22" s="157">
        <f t="shared" si="0"/>
        <v>23</v>
      </c>
      <c r="O22" s="1178" t="s">
        <v>287</v>
      </c>
      <c r="P22" s="1178"/>
    </row>
    <row r="23" spans="1:16" ht="18.75" customHeight="1">
      <c r="A23" s="1170" t="s">
        <v>69</v>
      </c>
      <c r="B23" s="1170"/>
      <c r="C23" s="157">
        <v>24</v>
      </c>
      <c r="D23" s="157">
        <v>4050</v>
      </c>
      <c r="E23" s="157">
        <v>21</v>
      </c>
      <c r="F23" s="157">
        <v>5</v>
      </c>
      <c r="G23" s="157">
        <v>21</v>
      </c>
      <c r="H23" s="157">
        <v>0</v>
      </c>
      <c r="I23" s="157">
        <v>0</v>
      </c>
      <c r="J23" s="157">
        <v>0</v>
      </c>
      <c r="K23" s="157">
        <v>0</v>
      </c>
      <c r="L23" s="157">
        <v>0</v>
      </c>
      <c r="M23" s="157">
        <v>0</v>
      </c>
      <c r="N23" s="157">
        <f t="shared" si="0"/>
        <v>21</v>
      </c>
      <c r="O23" s="1178" t="s">
        <v>182</v>
      </c>
      <c r="P23" s="1178"/>
    </row>
    <row r="24" spans="1:16" ht="18.75" customHeight="1">
      <c r="A24" s="1170" t="s">
        <v>70</v>
      </c>
      <c r="B24" s="1170"/>
      <c r="C24" s="157">
        <v>74</v>
      </c>
      <c r="D24" s="157">
        <v>8095</v>
      </c>
      <c r="E24" s="157">
        <v>60</v>
      </c>
      <c r="F24" s="157">
        <v>45</v>
      </c>
      <c r="G24" s="157">
        <v>51</v>
      </c>
      <c r="H24" s="157">
        <v>0</v>
      </c>
      <c r="I24" s="157">
        <v>0</v>
      </c>
      <c r="J24" s="157">
        <v>0</v>
      </c>
      <c r="K24" s="157">
        <v>0</v>
      </c>
      <c r="L24" s="157">
        <v>0</v>
      </c>
      <c r="M24" s="157">
        <v>9</v>
      </c>
      <c r="N24" s="157">
        <f t="shared" si="0"/>
        <v>60</v>
      </c>
      <c r="O24" s="1178" t="s">
        <v>183</v>
      </c>
      <c r="P24" s="1178"/>
    </row>
    <row r="25" spans="1:16" ht="18.75" customHeight="1">
      <c r="A25" s="1170" t="s">
        <v>71</v>
      </c>
      <c r="B25" s="1170"/>
      <c r="C25" s="157">
        <v>2</v>
      </c>
      <c r="D25" s="157">
        <v>526</v>
      </c>
      <c r="E25" s="157">
        <v>2</v>
      </c>
      <c r="F25" s="157">
        <v>9</v>
      </c>
      <c r="G25" s="157">
        <v>2</v>
      </c>
      <c r="H25" s="157">
        <v>0</v>
      </c>
      <c r="I25" s="157">
        <v>0</v>
      </c>
      <c r="J25" s="157">
        <v>0</v>
      </c>
      <c r="K25" s="157">
        <v>0</v>
      </c>
      <c r="L25" s="157">
        <v>0</v>
      </c>
      <c r="M25" s="157">
        <v>0</v>
      </c>
      <c r="N25" s="157">
        <f t="shared" si="0"/>
        <v>2</v>
      </c>
      <c r="O25" s="1178" t="s">
        <v>671</v>
      </c>
      <c r="P25" s="1178"/>
    </row>
    <row r="26" spans="1:16" ht="18.75" customHeight="1" thickBot="1">
      <c r="A26" s="1191" t="s">
        <v>72</v>
      </c>
      <c r="B26" s="1191"/>
      <c r="C26" s="831">
        <v>249</v>
      </c>
      <c r="D26" s="831">
        <v>36</v>
      </c>
      <c r="E26" s="831">
        <v>240</v>
      </c>
      <c r="F26" s="831">
        <v>45</v>
      </c>
      <c r="G26" s="831">
        <v>228</v>
      </c>
      <c r="H26" s="831">
        <v>9</v>
      </c>
      <c r="I26" s="831">
        <v>9</v>
      </c>
      <c r="J26" s="831">
        <v>8</v>
      </c>
      <c r="K26" s="831">
        <v>2</v>
      </c>
      <c r="L26" s="831">
        <v>8</v>
      </c>
      <c r="M26" s="831">
        <v>94</v>
      </c>
      <c r="N26" s="831">
        <f t="shared" si="0"/>
        <v>358</v>
      </c>
      <c r="O26" s="1258" t="s">
        <v>282</v>
      </c>
      <c r="P26" s="1258"/>
    </row>
    <row r="27" spans="1:16" s="206" customFormat="1" ht="18.75" customHeight="1" thickBot="1">
      <c r="A27" s="1174" t="s">
        <v>32</v>
      </c>
      <c r="B27" s="1174"/>
      <c r="C27" s="293">
        <f>SUM(C7:C26)</f>
        <v>1155</v>
      </c>
      <c r="D27" s="293">
        <f t="shared" ref="D27:N27" si="1">SUM(D7:D26)</f>
        <v>157246</v>
      </c>
      <c r="E27" s="293">
        <f t="shared" si="1"/>
        <v>1013</v>
      </c>
      <c r="F27" s="293">
        <f t="shared" si="1"/>
        <v>617</v>
      </c>
      <c r="G27" s="293">
        <f t="shared" si="1"/>
        <v>982</v>
      </c>
      <c r="H27" s="293">
        <f t="shared" si="1"/>
        <v>12</v>
      </c>
      <c r="I27" s="293">
        <f t="shared" si="1"/>
        <v>12</v>
      </c>
      <c r="J27" s="293">
        <f t="shared" si="1"/>
        <v>10</v>
      </c>
      <c r="K27" s="293">
        <f t="shared" si="1"/>
        <v>12</v>
      </c>
      <c r="L27" s="293">
        <f t="shared" si="1"/>
        <v>12</v>
      </c>
      <c r="M27" s="293">
        <f t="shared" si="1"/>
        <v>221</v>
      </c>
      <c r="N27" s="293">
        <f t="shared" si="1"/>
        <v>1261</v>
      </c>
      <c r="O27" s="1175" t="s">
        <v>169</v>
      </c>
      <c r="P27" s="1175"/>
    </row>
    <row r="28" spans="1:16" ht="16.5" thickTop="1">
      <c r="O28" s="431"/>
      <c r="P28" s="431"/>
    </row>
    <row r="29" spans="1:16" ht="15.75">
      <c r="O29" s="431"/>
      <c r="P29" s="431"/>
    </row>
    <row r="30" spans="1:16" ht="15.75">
      <c r="O30" s="431"/>
      <c r="P30" s="431"/>
    </row>
  </sheetData>
  <mergeCells count="50">
    <mergeCell ref="A22:B22"/>
    <mergeCell ref="O22:P22"/>
    <mergeCell ref="A26:B26"/>
    <mergeCell ref="O26:P26"/>
    <mergeCell ref="A27:B27"/>
    <mergeCell ref="O27:P27"/>
    <mergeCell ref="A23:B23"/>
    <mergeCell ref="O23:P23"/>
    <mergeCell ref="A24:B24"/>
    <mergeCell ref="O24:P24"/>
    <mergeCell ref="A25:B25"/>
    <mergeCell ref="O25:P25"/>
    <mergeCell ref="A19:B19"/>
    <mergeCell ref="O19:P19"/>
    <mergeCell ref="A20:B20"/>
    <mergeCell ref="O20:P20"/>
    <mergeCell ref="A21:B21"/>
    <mergeCell ref="O21:P21"/>
    <mergeCell ref="A11:A16"/>
    <mergeCell ref="P11:P16"/>
    <mergeCell ref="A17:B17"/>
    <mergeCell ref="O17:P17"/>
    <mergeCell ref="A18:B18"/>
    <mergeCell ref="O18:P18"/>
    <mergeCell ref="A9:B9"/>
    <mergeCell ref="O9:P9"/>
    <mergeCell ref="A10:B10"/>
    <mergeCell ref="O10:P10"/>
    <mergeCell ref="O8:P8"/>
    <mergeCell ref="H5:H6"/>
    <mergeCell ref="I5:I6"/>
    <mergeCell ref="J5:J6"/>
    <mergeCell ref="A7:B7"/>
    <mergeCell ref="A8:B8"/>
    <mergeCell ref="K5:K6"/>
    <mergeCell ref="L5:L6"/>
    <mergeCell ref="M5:M6"/>
    <mergeCell ref="N5:N6"/>
    <mergeCell ref="A1:P1"/>
    <mergeCell ref="A2:P2"/>
    <mergeCell ref="A3:C3"/>
    <mergeCell ref="O3:P3"/>
    <mergeCell ref="A4:B6"/>
    <mergeCell ref="C4:D4"/>
    <mergeCell ref="E4:N4"/>
    <mergeCell ref="O4:P6"/>
    <mergeCell ref="C5:C6"/>
    <mergeCell ref="D5:D6"/>
    <mergeCell ref="E5:F5"/>
    <mergeCell ref="G5:G6"/>
  </mergeCells>
  <printOptions horizontalCentered="1"/>
  <pageMargins left="0.75" right="0.75" top="1" bottom="1" header="1" footer="1"/>
  <pageSetup paperSize="9" scale="85" orientation="landscape" verticalDpi="1200"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theme="3" tint="0.39997558519241921"/>
  </sheetPr>
  <dimension ref="A1:AJ119"/>
  <sheetViews>
    <sheetView rightToLeft="1" view="pageBreakPreview" zoomScale="75" zoomScaleSheetLayoutView="75" workbookViewId="0">
      <selection activeCell="O4" sqref="O4:Q4"/>
    </sheetView>
  </sheetViews>
  <sheetFormatPr defaultRowHeight="12.75"/>
  <cols>
    <col min="1" max="1" width="4.140625" style="121" customWidth="1"/>
    <col min="2" max="2" width="10.5703125" style="121" customWidth="1"/>
    <col min="3" max="3" width="5" style="121" customWidth="1"/>
    <col min="4" max="4" width="4.7109375" style="121" customWidth="1"/>
    <col min="5" max="5" width="6.5703125" style="121" customWidth="1"/>
    <col min="6" max="6" width="4.5703125" style="121" customWidth="1"/>
    <col min="7" max="7" width="6" style="121" customWidth="1"/>
    <col min="8" max="8" width="7.28515625" style="121" customWidth="1"/>
    <col min="9" max="9" width="5.7109375" style="121" customWidth="1"/>
    <col min="10" max="10" width="5.28515625" style="121" customWidth="1"/>
    <col min="11" max="11" width="6.5703125" style="121" customWidth="1"/>
    <col min="12" max="13" width="5.7109375" style="121" customWidth="1"/>
    <col min="14" max="14" width="6.140625" style="121" customWidth="1"/>
    <col min="15" max="15" width="5.42578125" style="121" customWidth="1"/>
    <col min="16" max="16" width="5.140625" style="121" customWidth="1"/>
    <col min="17" max="17" width="6.140625" style="121" customWidth="1"/>
    <col min="18" max="18" width="5.5703125" style="121" customWidth="1"/>
    <col min="19" max="19" width="6" style="121" customWidth="1"/>
    <col min="20" max="20" width="6.28515625" style="121" customWidth="1"/>
    <col min="21" max="21" width="6.140625" style="121" customWidth="1"/>
    <col min="22" max="22" width="8.42578125" style="121" customWidth="1"/>
    <col min="23" max="23" width="7.140625" style="121" customWidth="1"/>
    <col min="24" max="24" width="7.7109375" style="121" customWidth="1"/>
    <col min="25" max="25" width="14.28515625" style="121" customWidth="1"/>
    <col min="26" max="26" width="3.7109375" style="121" customWidth="1"/>
    <col min="27" max="16384" width="9.140625" style="121"/>
  </cols>
  <sheetData>
    <row r="1" spans="1:36" ht="21" customHeight="1">
      <c r="A1" s="1205" t="s">
        <v>1297</v>
      </c>
      <c r="B1" s="1205"/>
      <c r="C1" s="1205"/>
      <c r="D1" s="1205"/>
      <c r="E1" s="1205"/>
      <c r="F1" s="1205"/>
      <c r="G1" s="1205"/>
      <c r="H1" s="1205"/>
      <c r="I1" s="1205"/>
      <c r="J1" s="1205"/>
      <c r="K1" s="1205"/>
      <c r="L1" s="1205"/>
      <c r="M1" s="1205"/>
      <c r="N1" s="1205"/>
      <c r="O1" s="1205"/>
      <c r="P1" s="1205"/>
      <c r="Q1" s="1205"/>
      <c r="R1" s="1205"/>
      <c r="S1" s="1205"/>
      <c r="T1" s="1205"/>
      <c r="U1" s="1205"/>
      <c r="V1" s="1205"/>
      <c r="W1" s="1205"/>
      <c r="X1" s="1205"/>
      <c r="Y1" s="1205"/>
      <c r="Z1" s="1205"/>
      <c r="AA1" s="192"/>
      <c r="AB1" s="192"/>
      <c r="AC1" s="192"/>
      <c r="AD1" s="192"/>
    </row>
    <row r="2" spans="1:36" ht="24.75" customHeight="1">
      <c r="A2" s="1206" t="s">
        <v>817</v>
      </c>
      <c r="B2" s="1206"/>
      <c r="C2" s="1206"/>
      <c r="D2" s="1206"/>
      <c r="E2" s="1206"/>
      <c r="F2" s="1206"/>
      <c r="G2" s="1206"/>
      <c r="H2" s="1206"/>
      <c r="I2" s="1206"/>
      <c r="J2" s="1206"/>
      <c r="K2" s="1206"/>
      <c r="L2" s="1206"/>
      <c r="M2" s="1206"/>
      <c r="N2" s="1206"/>
      <c r="O2" s="1206"/>
      <c r="P2" s="1206"/>
      <c r="Q2" s="1206"/>
      <c r="R2" s="1206"/>
      <c r="S2" s="1206"/>
      <c r="T2" s="1206"/>
      <c r="U2" s="1206"/>
      <c r="V2" s="1206"/>
      <c r="W2" s="1206"/>
      <c r="X2" s="1206"/>
      <c r="Y2" s="1206"/>
      <c r="Z2" s="1206"/>
      <c r="AA2" s="192"/>
      <c r="AB2" s="192"/>
      <c r="AC2" s="192"/>
      <c r="AD2" s="192"/>
    </row>
    <row r="3" spans="1:36" ht="26.25" customHeight="1" thickBot="1">
      <c r="A3" s="1176" t="s">
        <v>1115</v>
      </c>
      <c r="B3" s="1176"/>
      <c r="C3" s="1176"/>
      <c r="D3" s="143"/>
      <c r="E3" s="143"/>
      <c r="F3" s="143"/>
      <c r="G3" s="143"/>
      <c r="H3" s="143"/>
      <c r="I3" s="143"/>
      <c r="J3" s="143"/>
      <c r="K3" s="143"/>
      <c r="L3" s="143"/>
      <c r="M3" s="143"/>
      <c r="N3" s="143"/>
      <c r="O3" s="143"/>
      <c r="P3" s="173"/>
      <c r="Q3" s="173"/>
      <c r="R3" s="193"/>
      <c r="S3" s="193"/>
      <c r="T3" s="193"/>
      <c r="U3" s="193"/>
      <c r="V3" s="193"/>
      <c r="W3" s="193"/>
      <c r="X3" s="193"/>
      <c r="Y3" s="1154" t="s">
        <v>819</v>
      </c>
      <c r="Z3" s="1154"/>
      <c r="AA3" s="182"/>
      <c r="AB3" s="182"/>
      <c r="AC3" s="182"/>
      <c r="AD3" s="182"/>
      <c r="AE3" s="182"/>
      <c r="AF3" s="182"/>
      <c r="AG3" s="182"/>
      <c r="AH3" s="182"/>
      <c r="AI3" s="182"/>
      <c r="AJ3" s="182"/>
    </row>
    <row r="4" spans="1:36" ht="19.5" customHeight="1" thickTop="1">
      <c r="A4" s="1140" t="s">
        <v>40</v>
      </c>
      <c r="B4" s="1140"/>
      <c r="C4" s="1140" t="s">
        <v>93</v>
      </c>
      <c r="D4" s="1140"/>
      <c r="E4" s="1140"/>
      <c r="F4" s="1140" t="s">
        <v>94</v>
      </c>
      <c r="G4" s="1140"/>
      <c r="H4" s="1140"/>
      <c r="I4" s="1140" t="s">
        <v>95</v>
      </c>
      <c r="J4" s="1140"/>
      <c r="K4" s="1140"/>
      <c r="L4" s="1140" t="s">
        <v>96</v>
      </c>
      <c r="M4" s="1140"/>
      <c r="N4" s="1140"/>
      <c r="O4" s="1140" t="s">
        <v>97</v>
      </c>
      <c r="P4" s="1140"/>
      <c r="Q4" s="1140"/>
      <c r="R4" s="1140" t="s">
        <v>31</v>
      </c>
      <c r="S4" s="1140"/>
      <c r="T4" s="1140"/>
      <c r="U4" s="1140" t="s">
        <v>1335</v>
      </c>
      <c r="V4" s="1140"/>
      <c r="W4" s="1140"/>
      <c r="X4" s="1140"/>
      <c r="Y4" s="1140" t="s">
        <v>168</v>
      </c>
      <c r="Z4" s="1140"/>
    </row>
    <row r="5" spans="1:36" ht="19.5" customHeight="1">
      <c r="A5" s="1141"/>
      <c r="B5" s="1141"/>
      <c r="C5" s="1141" t="s">
        <v>233</v>
      </c>
      <c r="D5" s="1141"/>
      <c r="E5" s="1141"/>
      <c r="F5" s="1141" t="s">
        <v>234</v>
      </c>
      <c r="G5" s="1141"/>
      <c r="H5" s="1141"/>
      <c r="I5" s="1141" t="s">
        <v>235</v>
      </c>
      <c r="J5" s="1141"/>
      <c r="K5" s="1141"/>
      <c r="L5" s="1141" t="s">
        <v>236</v>
      </c>
      <c r="M5" s="1141"/>
      <c r="N5" s="1141"/>
      <c r="O5" s="1141" t="s">
        <v>232</v>
      </c>
      <c r="P5" s="1141"/>
      <c r="Q5" s="1141"/>
      <c r="R5" s="1141" t="s">
        <v>239</v>
      </c>
      <c r="S5" s="1141"/>
      <c r="T5" s="1141"/>
      <c r="U5" s="292"/>
      <c r="V5" s="1141" t="s">
        <v>169</v>
      </c>
      <c r="W5" s="1141"/>
      <c r="X5" s="292"/>
      <c r="Y5" s="1141"/>
      <c r="Z5" s="1141"/>
    </row>
    <row r="6" spans="1:36" ht="19.5" customHeight="1">
      <c r="A6" s="1141"/>
      <c r="B6" s="1141"/>
      <c r="C6" s="501" t="s">
        <v>33</v>
      </c>
      <c r="D6" s="501" t="s">
        <v>34</v>
      </c>
      <c r="E6" s="501" t="s">
        <v>109</v>
      </c>
      <c r="F6" s="501" t="s">
        <v>33</v>
      </c>
      <c r="G6" s="501" t="s">
        <v>34</v>
      </c>
      <c r="H6" s="501" t="s">
        <v>109</v>
      </c>
      <c r="I6" s="501" t="s">
        <v>33</v>
      </c>
      <c r="J6" s="501" t="s">
        <v>34</v>
      </c>
      <c r="K6" s="501" t="s">
        <v>109</v>
      </c>
      <c r="L6" s="501" t="s">
        <v>33</v>
      </c>
      <c r="M6" s="501" t="s">
        <v>34</v>
      </c>
      <c r="N6" s="501" t="s">
        <v>109</v>
      </c>
      <c r="O6" s="501" t="s">
        <v>33</v>
      </c>
      <c r="P6" s="501" t="s">
        <v>34</v>
      </c>
      <c r="Q6" s="501" t="s">
        <v>109</v>
      </c>
      <c r="R6" s="501" t="s">
        <v>33</v>
      </c>
      <c r="S6" s="501" t="s">
        <v>34</v>
      </c>
      <c r="T6" s="501" t="s">
        <v>109</v>
      </c>
      <c r="U6" s="501" t="s">
        <v>33</v>
      </c>
      <c r="V6" s="501" t="s">
        <v>34</v>
      </c>
      <c r="W6" s="501" t="s">
        <v>109</v>
      </c>
      <c r="X6" s="501" t="s">
        <v>35</v>
      </c>
      <c r="Y6" s="1141"/>
      <c r="Z6" s="1141"/>
    </row>
    <row r="7" spans="1:36" ht="41.25" customHeight="1" thickBot="1">
      <c r="A7" s="1142"/>
      <c r="B7" s="1142"/>
      <c r="C7" s="880" t="s">
        <v>173</v>
      </c>
      <c r="D7" s="881" t="s">
        <v>172</v>
      </c>
      <c r="E7" s="881" t="s">
        <v>208</v>
      </c>
      <c r="F7" s="881" t="s">
        <v>173</v>
      </c>
      <c r="G7" s="881" t="s">
        <v>172</v>
      </c>
      <c r="H7" s="881" t="s">
        <v>208</v>
      </c>
      <c r="I7" s="881" t="s">
        <v>173</v>
      </c>
      <c r="J7" s="881" t="s">
        <v>172</v>
      </c>
      <c r="K7" s="881" t="s">
        <v>208</v>
      </c>
      <c r="L7" s="881" t="s">
        <v>173</v>
      </c>
      <c r="M7" s="881" t="s">
        <v>172</v>
      </c>
      <c r="N7" s="881" t="s">
        <v>208</v>
      </c>
      <c r="O7" s="881" t="s">
        <v>173</v>
      </c>
      <c r="P7" s="881" t="s">
        <v>172</v>
      </c>
      <c r="Q7" s="881" t="s">
        <v>208</v>
      </c>
      <c r="R7" s="880" t="s">
        <v>173</v>
      </c>
      <c r="S7" s="881" t="s">
        <v>172</v>
      </c>
      <c r="T7" s="881" t="s">
        <v>208</v>
      </c>
      <c r="U7" s="881" t="s">
        <v>173</v>
      </c>
      <c r="V7" s="881" t="s">
        <v>172</v>
      </c>
      <c r="W7" s="881" t="s">
        <v>208</v>
      </c>
      <c r="X7" s="881" t="s">
        <v>169</v>
      </c>
      <c r="Y7" s="1142"/>
      <c r="Z7" s="1142"/>
    </row>
    <row r="8" spans="1:36" ht="19.5" customHeight="1">
      <c r="A8" s="184" t="s">
        <v>52</v>
      </c>
      <c r="B8" s="184"/>
      <c r="C8" s="501">
        <v>2</v>
      </c>
      <c r="D8" s="501">
        <v>0</v>
      </c>
      <c r="E8" s="501">
        <v>133</v>
      </c>
      <c r="F8" s="501">
        <v>4</v>
      </c>
      <c r="G8" s="501">
        <v>1</v>
      </c>
      <c r="H8" s="501">
        <v>124</v>
      </c>
      <c r="I8" s="501">
        <v>6</v>
      </c>
      <c r="J8" s="501">
        <v>2</v>
      </c>
      <c r="K8" s="501">
        <v>117</v>
      </c>
      <c r="L8" s="501">
        <v>5</v>
      </c>
      <c r="M8" s="501">
        <v>5</v>
      </c>
      <c r="N8" s="501">
        <v>103</v>
      </c>
      <c r="O8" s="501">
        <v>7</v>
      </c>
      <c r="P8" s="501">
        <v>4</v>
      </c>
      <c r="Q8" s="501">
        <v>98</v>
      </c>
      <c r="R8" s="135">
        <v>5</v>
      </c>
      <c r="S8" s="501">
        <v>2</v>
      </c>
      <c r="T8" s="501">
        <v>93</v>
      </c>
      <c r="U8" s="501">
        <f>SUM(C8,F8,I8,L8,O8,R8)</f>
        <v>29</v>
      </c>
      <c r="V8" s="501">
        <f t="shared" ref="V8:W8" si="0">SUM(D8,G8,J8,M8,P8,S8)</f>
        <v>14</v>
      </c>
      <c r="W8" s="501">
        <f t="shared" si="0"/>
        <v>668</v>
      </c>
      <c r="X8" s="501">
        <f>SUM(U8:W8)</f>
        <v>711</v>
      </c>
      <c r="Y8" s="1508" t="s">
        <v>583</v>
      </c>
      <c r="Z8" s="1508"/>
    </row>
    <row r="9" spans="1:36" ht="19.5" customHeight="1">
      <c r="A9" s="1170" t="s">
        <v>53</v>
      </c>
      <c r="B9" s="1170"/>
      <c r="C9" s="86">
        <v>0</v>
      </c>
      <c r="D9" s="86">
        <v>0</v>
      </c>
      <c r="E9" s="86">
        <v>54</v>
      </c>
      <c r="F9" s="86">
        <v>1</v>
      </c>
      <c r="G9" s="86">
        <v>0</v>
      </c>
      <c r="H9" s="86">
        <v>49</v>
      </c>
      <c r="I9" s="86">
        <v>1</v>
      </c>
      <c r="J9" s="86">
        <v>0</v>
      </c>
      <c r="K9" s="86">
        <v>46</v>
      </c>
      <c r="L9" s="86">
        <v>0</v>
      </c>
      <c r="M9" s="86">
        <v>0</v>
      </c>
      <c r="N9" s="86">
        <v>48</v>
      </c>
      <c r="O9" s="86">
        <v>0</v>
      </c>
      <c r="P9" s="86">
        <v>0</v>
      </c>
      <c r="Q9" s="86">
        <v>43</v>
      </c>
      <c r="R9" s="86">
        <v>0</v>
      </c>
      <c r="S9" s="86">
        <v>0</v>
      </c>
      <c r="T9" s="86">
        <v>38</v>
      </c>
      <c r="U9" s="86">
        <f t="shared" ref="U9:U27" si="1">SUM(C9,F9,I9,L9,O9,R9)</f>
        <v>2</v>
      </c>
      <c r="V9" s="86">
        <f t="shared" ref="V9:V27" si="2">SUM(D9,G9,J9,M9,P9,S9)</f>
        <v>0</v>
      </c>
      <c r="W9" s="86">
        <f t="shared" ref="W9:W27" si="3">SUM(E9,H9,K9,N9,Q9,T9)</f>
        <v>278</v>
      </c>
      <c r="X9" s="86">
        <f t="shared" ref="X9:X27" si="4">SUM(U9:W9)</f>
        <v>280</v>
      </c>
      <c r="Y9" s="1186" t="s">
        <v>284</v>
      </c>
      <c r="Z9" s="1186"/>
    </row>
    <row r="10" spans="1:36" ht="19.5" customHeight="1">
      <c r="A10" s="1170" t="s">
        <v>54</v>
      </c>
      <c r="B10" s="1170"/>
      <c r="C10" s="86">
        <v>3</v>
      </c>
      <c r="D10" s="86">
        <v>2</v>
      </c>
      <c r="E10" s="86">
        <v>107</v>
      </c>
      <c r="F10" s="86">
        <v>3</v>
      </c>
      <c r="G10" s="86">
        <v>1</v>
      </c>
      <c r="H10" s="86">
        <v>95</v>
      </c>
      <c r="I10" s="86">
        <v>1</v>
      </c>
      <c r="J10" s="86">
        <v>1</v>
      </c>
      <c r="K10" s="86">
        <v>87</v>
      </c>
      <c r="L10" s="86">
        <v>3</v>
      </c>
      <c r="M10" s="86">
        <v>3</v>
      </c>
      <c r="N10" s="86">
        <v>82</v>
      </c>
      <c r="O10" s="86">
        <v>6</v>
      </c>
      <c r="P10" s="86">
        <v>4</v>
      </c>
      <c r="Q10" s="86">
        <v>76</v>
      </c>
      <c r="R10" s="86">
        <v>7</v>
      </c>
      <c r="S10" s="86">
        <v>3</v>
      </c>
      <c r="T10" s="86">
        <v>69</v>
      </c>
      <c r="U10" s="86">
        <f t="shared" si="1"/>
        <v>23</v>
      </c>
      <c r="V10" s="86">
        <f t="shared" si="2"/>
        <v>14</v>
      </c>
      <c r="W10" s="86">
        <f t="shared" si="3"/>
        <v>516</v>
      </c>
      <c r="X10" s="86">
        <f t="shared" si="4"/>
        <v>553</v>
      </c>
      <c r="Y10" s="1187" t="s">
        <v>175</v>
      </c>
      <c r="Z10" s="1187"/>
    </row>
    <row r="11" spans="1:36" ht="19.5" customHeight="1">
      <c r="A11" s="1170" t="s">
        <v>55</v>
      </c>
      <c r="B11" s="1170"/>
      <c r="C11" s="86">
        <v>0</v>
      </c>
      <c r="D11" s="86">
        <v>0</v>
      </c>
      <c r="E11" s="86">
        <v>69</v>
      </c>
      <c r="F11" s="86">
        <v>2</v>
      </c>
      <c r="G11" s="86">
        <v>1</v>
      </c>
      <c r="H11" s="86">
        <v>61</v>
      </c>
      <c r="I11" s="86">
        <v>2</v>
      </c>
      <c r="J11" s="86">
        <v>0</v>
      </c>
      <c r="K11" s="86">
        <v>59</v>
      </c>
      <c r="L11" s="86">
        <v>1</v>
      </c>
      <c r="M11" s="86">
        <v>0</v>
      </c>
      <c r="N11" s="86">
        <v>52</v>
      </c>
      <c r="O11" s="86">
        <v>2</v>
      </c>
      <c r="P11" s="86">
        <v>0</v>
      </c>
      <c r="Q11" s="86">
        <v>56</v>
      </c>
      <c r="R11" s="86">
        <v>4</v>
      </c>
      <c r="S11" s="86">
        <v>1</v>
      </c>
      <c r="T11" s="86">
        <v>50</v>
      </c>
      <c r="U11" s="86">
        <f t="shared" si="1"/>
        <v>11</v>
      </c>
      <c r="V11" s="86">
        <f t="shared" si="2"/>
        <v>2</v>
      </c>
      <c r="W11" s="86">
        <f t="shared" si="3"/>
        <v>347</v>
      </c>
      <c r="X11" s="86">
        <f t="shared" si="4"/>
        <v>360</v>
      </c>
      <c r="Y11" s="1178" t="s">
        <v>676</v>
      </c>
      <c r="Z11" s="1178"/>
    </row>
    <row r="12" spans="1:36" ht="19.5" customHeight="1">
      <c r="A12" s="1189" t="s">
        <v>283</v>
      </c>
      <c r="B12" s="186" t="s">
        <v>270</v>
      </c>
      <c r="C12" s="86">
        <v>11</v>
      </c>
      <c r="D12" s="86">
        <v>8</v>
      </c>
      <c r="E12" s="86">
        <v>156</v>
      </c>
      <c r="F12" s="86">
        <v>15</v>
      </c>
      <c r="G12" s="86">
        <v>8</v>
      </c>
      <c r="H12" s="86">
        <v>135</v>
      </c>
      <c r="I12" s="86">
        <v>11</v>
      </c>
      <c r="J12" s="86">
        <v>5</v>
      </c>
      <c r="K12" s="86">
        <v>129</v>
      </c>
      <c r="L12" s="86">
        <v>10</v>
      </c>
      <c r="M12" s="86">
        <v>5</v>
      </c>
      <c r="N12" s="86">
        <v>120</v>
      </c>
      <c r="O12" s="86">
        <v>11</v>
      </c>
      <c r="P12" s="86">
        <v>6</v>
      </c>
      <c r="Q12" s="86">
        <v>105</v>
      </c>
      <c r="R12" s="86">
        <v>17</v>
      </c>
      <c r="S12" s="86">
        <v>10</v>
      </c>
      <c r="T12" s="86">
        <v>82</v>
      </c>
      <c r="U12" s="86">
        <f t="shared" si="1"/>
        <v>75</v>
      </c>
      <c r="V12" s="86">
        <f t="shared" si="2"/>
        <v>42</v>
      </c>
      <c r="W12" s="86">
        <f t="shared" si="3"/>
        <v>727</v>
      </c>
      <c r="X12" s="86">
        <f t="shared" si="4"/>
        <v>844</v>
      </c>
      <c r="Y12" s="107" t="s">
        <v>288</v>
      </c>
      <c r="Z12" s="1226" t="s">
        <v>167</v>
      </c>
    </row>
    <row r="13" spans="1:36" ht="19.5" customHeight="1">
      <c r="A13" s="1189"/>
      <c r="B13" s="186" t="s">
        <v>271</v>
      </c>
      <c r="C13" s="86">
        <v>13</v>
      </c>
      <c r="D13" s="86">
        <v>8</v>
      </c>
      <c r="E13" s="86">
        <v>383</v>
      </c>
      <c r="F13" s="86">
        <v>14</v>
      </c>
      <c r="G13" s="86">
        <v>8</v>
      </c>
      <c r="H13" s="86">
        <v>353</v>
      </c>
      <c r="I13" s="86">
        <v>18</v>
      </c>
      <c r="J13" s="86">
        <v>9</v>
      </c>
      <c r="K13" s="86">
        <v>304</v>
      </c>
      <c r="L13" s="86">
        <v>21</v>
      </c>
      <c r="M13" s="86">
        <v>11</v>
      </c>
      <c r="N13" s="86">
        <v>280</v>
      </c>
      <c r="O13" s="86">
        <v>21</v>
      </c>
      <c r="P13" s="86">
        <v>11</v>
      </c>
      <c r="Q13" s="86">
        <v>273</v>
      </c>
      <c r="R13" s="86">
        <v>24</v>
      </c>
      <c r="S13" s="86">
        <v>11</v>
      </c>
      <c r="T13" s="86">
        <v>244</v>
      </c>
      <c r="U13" s="86">
        <f t="shared" si="1"/>
        <v>111</v>
      </c>
      <c r="V13" s="86">
        <f t="shared" si="2"/>
        <v>58</v>
      </c>
      <c r="W13" s="86">
        <f t="shared" si="3"/>
        <v>1837</v>
      </c>
      <c r="X13" s="86">
        <f t="shared" si="4"/>
        <v>2006</v>
      </c>
      <c r="Y13" s="107" t="s">
        <v>289</v>
      </c>
      <c r="Z13" s="1226"/>
    </row>
    <row r="14" spans="1:36" ht="19.5" customHeight="1">
      <c r="A14" s="1189"/>
      <c r="B14" s="186" t="s">
        <v>272</v>
      </c>
      <c r="C14" s="86">
        <v>1</v>
      </c>
      <c r="D14" s="86">
        <v>0</v>
      </c>
      <c r="E14" s="86">
        <v>35</v>
      </c>
      <c r="F14" s="86">
        <v>2</v>
      </c>
      <c r="G14" s="86">
        <v>0</v>
      </c>
      <c r="H14" s="86">
        <v>27</v>
      </c>
      <c r="I14" s="86">
        <v>1</v>
      </c>
      <c r="J14" s="86">
        <v>0</v>
      </c>
      <c r="K14" s="86">
        <v>25</v>
      </c>
      <c r="L14" s="86">
        <v>1</v>
      </c>
      <c r="M14" s="86">
        <v>0</v>
      </c>
      <c r="N14" s="86">
        <v>24</v>
      </c>
      <c r="O14" s="86">
        <v>2</v>
      </c>
      <c r="P14" s="86">
        <v>0</v>
      </c>
      <c r="Q14" s="86">
        <v>20</v>
      </c>
      <c r="R14" s="86">
        <v>2</v>
      </c>
      <c r="S14" s="86">
        <v>2</v>
      </c>
      <c r="T14" s="86">
        <v>19</v>
      </c>
      <c r="U14" s="86">
        <f t="shared" si="1"/>
        <v>9</v>
      </c>
      <c r="V14" s="86">
        <f t="shared" si="2"/>
        <v>2</v>
      </c>
      <c r="W14" s="86">
        <f t="shared" si="3"/>
        <v>150</v>
      </c>
      <c r="X14" s="86">
        <f t="shared" si="4"/>
        <v>161</v>
      </c>
      <c r="Y14" s="107" t="s">
        <v>290</v>
      </c>
      <c r="Z14" s="1226"/>
    </row>
    <row r="15" spans="1:36" ht="19.5" customHeight="1">
      <c r="A15" s="1189"/>
      <c r="B15" s="186" t="s">
        <v>267</v>
      </c>
      <c r="C15" s="86">
        <v>1</v>
      </c>
      <c r="D15" s="86">
        <v>1</v>
      </c>
      <c r="E15" s="86">
        <v>142</v>
      </c>
      <c r="F15" s="86">
        <v>0</v>
      </c>
      <c r="G15" s="86">
        <v>0</v>
      </c>
      <c r="H15" s="86">
        <v>130</v>
      </c>
      <c r="I15" s="86">
        <v>1</v>
      </c>
      <c r="J15" s="86">
        <v>1</v>
      </c>
      <c r="K15" s="86">
        <v>120</v>
      </c>
      <c r="L15" s="86">
        <v>1</v>
      </c>
      <c r="M15" s="86">
        <v>1</v>
      </c>
      <c r="N15" s="86">
        <v>114</v>
      </c>
      <c r="O15" s="86">
        <v>1</v>
      </c>
      <c r="P15" s="86">
        <v>1</v>
      </c>
      <c r="Q15" s="86">
        <v>107</v>
      </c>
      <c r="R15" s="86">
        <v>1</v>
      </c>
      <c r="S15" s="86">
        <v>0</v>
      </c>
      <c r="T15" s="86">
        <v>101</v>
      </c>
      <c r="U15" s="86">
        <f t="shared" si="1"/>
        <v>5</v>
      </c>
      <c r="V15" s="86">
        <f t="shared" si="2"/>
        <v>4</v>
      </c>
      <c r="W15" s="86">
        <f t="shared" si="3"/>
        <v>714</v>
      </c>
      <c r="X15" s="86">
        <f t="shared" si="4"/>
        <v>723</v>
      </c>
      <c r="Y15" s="107" t="s">
        <v>291</v>
      </c>
      <c r="Z15" s="1226"/>
    </row>
    <row r="16" spans="1:36" ht="19.5" customHeight="1">
      <c r="A16" s="1189"/>
      <c r="B16" s="186" t="s">
        <v>268</v>
      </c>
      <c r="C16" s="86">
        <v>39</v>
      </c>
      <c r="D16" s="86">
        <v>29</v>
      </c>
      <c r="E16" s="86">
        <v>176</v>
      </c>
      <c r="F16" s="86">
        <v>39</v>
      </c>
      <c r="G16" s="86">
        <v>34</v>
      </c>
      <c r="H16" s="86">
        <v>159</v>
      </c>
      <c r="I16" s="86">
        <v>32</v>
      </c>
      <c r="J16" s="86">
        <v>28</v>
      </c>
      <c r="K16" s="86">
        <v>145</v>
      </c>
      <c r="L16" s="86">
        <v>36</v>
      </c>
      <c r="M16" s="86">
        <v>32</v>
      </c>
      <c r="N16" s="86">
        <v>129</v>
      </c>
      <c r="O16" s="86">
        <v>37</v>
      </c>
      <c r="P16" s="86">
        <v>34</v>
      </c>
      <c r="Q16" s="86">
        <v>118</v>
      </c>
      <c r="R16" s="86">
        <v>28</v>
      </c>
      <c r="S16" s="86">
        <v>30</v>
      </c>
      <c r="T16" s="86">
        <v>112</v>
      </c>
      <c r="U16" s="86">
        <f t="shared" si="1"/>
        <v>211</v>
      </c>
      <c r="V16" s="86">
        <f t="shared" si="2"/>
        <v>187</v>
      </c>
      <c r="W16" s="86">
        <f t="shared" si="3"/>
        <v>839</v>
      </c>
      <c r="X16" s="86">
        <f t="shared" si="4"/>
        <v>1237</v>
      </c>
      <c r="Y16" s="107" t="s">
        <v>292</v>
      </c>
      <c r="Z16" s="1226"/>
    </row>
    <row r="17" spans="1:26" ht="19.5" customHeight="1">
      <c r="A17" s="1189"/>
      <c r="B17" s="186" t="s">
        <v>269</v>
      </c>
      <c r="C17" s="86">
        <v>10</v>
      </c>
      <c r="D17" s="86">
        <v>8</v>
      </c>
      <c r="E17" s="86">
        <v>91</v>
      </c>
      <c r="F17" s="86">
        <v>13</v>
      </c>
      <c r="G17" s="86">
        <v>8</v>
      </c>
      <c r="H17" s="86">
        <v>75</v>
      </c>
      <c r="I17" s="86">
        <v>14</v>
      </c>
      <c r="J17" s="86">
        <v>10</v>
      </c>
      <c r="K17" s="86">
        <v>62</v>
      </c>
      <c r="L17" s="86">
        <v>23</v>
      </c>
      <c r="M17" s="86">
        <v>17</v>
      </c>
      <c r="N17" s="86">
        <v>43</v>
      </c>
      <c r="O17" s="86">
        <v>19</v>
      </c>
      <c r="P17" s="86">
        <v>15</v>
      </c>
      <c r="Q17" s="86">
        <v>40</v>
      </c>
      <c r="R17" s="86">
        <v>17</v>
      </c>
      <c r="S17" s="86">
        <v>12</v>
      </c>
      <c r="T17" s="86">
        <v>34</v>
      </c>
      <c r="U17" s="86">
        <f t="shared" si="1"/>
        <v>96</v>
      </c>
      <c r="V17" s="86">
        <f t="shared" si="2"/>
        <v>70</v>
      </c>
      <c r="W17" s="86">
        <f t="shared" si="3"/>
        <v>345</v>
      </c>
      <c r="X17" s="86">
        <f t="shared" si="4"/>
        <v>511</v>
      </c>
      <c r="Y17" s="107" t="s">
        <v>293</v>
      </c>
      <c r="Z17" s="1226"/>
    </row>
    <row r="18" spans="1:26" ht="19.5" customHeight="1">
      <c r="A18" s="1170" t="s">
        <v>63</v>
      </c>
      <c r="B18" s="1170"/>
      <c r="C18" s="813">
        <v>0</v>
      </c>
      <c r="D18" s="813">
        <v>0</v>
      </c>
      <c r="E18" s="813">
        <v>29</v>
      </c>
      <c r="F18" s="813">
        <v>5</v>
      </c>
      <c r="G18" s="813">
        <v>2</v>
      </c>
      <c r="H18" s="813">
        <v>43</v>
      </c>
      <c r="I18" s="86">
        <v>4</v>
      </c>
      <c r="J18" s="813">
        <v>1</v>
      </c>
      <c r="K18" s="813">
        <v>43</v>
      </c>
      <c r="L18" s="86">
        <v>5</v>
      </c>
      <c r="M18" s="813">
        <v>1</v>
      </c>
      <c r="N18" s="813">
        <v>44</v>
      </c>
      <c r="O18" s="813">
        <v>5</v>
      </c>
      <c r="P18" s="176">
        <v>2</v>
      </c>
      <c r="Q18" s="176">
        <v>41</v>
      </c>
      <c r="R18" s="176">
        <v>4</v>
      </c>
      <c r="S18" s="176">
        <v>2</v>
      </c>
      <c r="T18" s="176">
        <v>36</v>
      </c>
      <c r="U18" s="86">
        <f t="shared" si="1"/>
        <v>23</v>
      </c>
      <c r="V18" s="86">
        <f t="shared" si="2"/>
        <v>8</v>
      </c>
      <c r="W18" s="86">
        <f t="shared" si="3"/>
        <v>236</v>
      </c>
      <c r="X18" s="86">
        <f t="shared" si="4"/>
        <v>267</v>
      </c>
      <c r="Y18" s="1187" t="s">
        <v>281</v>
      </c>
      <c r="Z18" s="1187"/>
    </row>
    <row r="19" spans="1:26" ht="19.5" customHeight="1">
      <c r="A19" s="1170" t="s">
        <v>64</v>
      </c>
      <c r="B19" s="1170"/>
      <c r="C19" s="86">
        <v>21</v>
      </c>
      <c r="D19" s="86">
        <v>12</v>
      </c>
      <c r="E19" s="86">
        <v>118</v>
      </c>
      <c r="F19" s="86">
        <v>21</v>
      </c>
      <c r="G19" s="86">
        <v>11</v>
      </c>
      <c r="H19" s="86">
        <v>107</v>
      </c>
      <c r="I19" s="86">
        <v>24</v>
      </c>
      <c r="J19" s="86">
        <v>13</v>
      </c>
      <c r="K19" s="86">
        <v>88</v>
      </c>
      <c r="L19" s="86">
        <v>20</v>
      </c>
      <c r="M19" s="86">
        <v>11</v>
      </c>
      <c r="N19" s="86">
        <v>82</v>
      </c>
      <c r="O19" s="86">
        <v>19</v>
      </c>
      <c r="P19" s="86">
        <v>9</v>
      </c>
      <c r="Q19" s="86">
        <v>76</v>
      </c>
      <c r="R19" s="86">
        <v>16</v>
      </c>
      <c r="S19" s="86">
        <v>7</v>
      </c>
      <c r="T19" s="86">
        <v>68</v>
      </c>
      <c r="U19" s="86">
        <f t="shared" si="1"/>
        <v>121</v>
      </c>
      <c r="V19" s="86">
        <f t="shared" si="2"/>
        <v>63</v>
      </c>
      <c r="W19" s="86">
        <f t="shared" si="3"/>
        <v>539</v>
      </c>
      <c r="X19" s="86">
        <f t="shared" si="4"/>
        <v>723</v>
      </c>
      <c r="Y19" s="1187" t="s">
        <v>177</v>
      </c>
      <c r="Z19" s="1187"/>
    </row>
    <row r="20" spans="1:26" ht="19.5" customHeight="1">
      <c r="A20" s="1170" t="s">
        <v>65</v>
      </c>
      <c r="B20" s="1170"/>
      <c r="C20" s="86">
        <v>68</v>
      </c>
      <c r="D20" s="86">
        <v>42</v>
      </c>
      <c r="E20" s="86">
        <v>51</v>
      </c>
      <c r="F20" s="86">
        <v>61</v>
      </c>
      <c r="G20" s="86">
        <v>37</v>
      </c>
      <c r="H20" s="86">
        <v>45</v>
      </c>
      <c r="I20" s="86">
        <v>56</v>
      </c>
      <c r="J20" s="86">
        <v>34</v>
      </c>
      <c r="K20" s="86">
        <v>40</v>
      </c>
      <c r="L20" s="86">
        <v>57</v>
      </c>
      <c r="M20" s="86">
        <v>36</v>
      </c>
      <c r="N20" s="86">
        <v>33</v>
      </c>
      <c r="O20" s="86">
        <v>49</v>
      </c>
      <c r="P20" s="86">
        <v>31</v>
      </c>
      <c r="Q20" s="86">
        <v>32</v>
      </c>
      <c r="R20" s="86">
        <v>44</v>
      </c>
      <c r="S20" s="86">
        <v>29</v>
      </c>
      <c r="T20" s="86">
        <v>29</v>
      </c>
      <c r="U20" s="86">
        <f t="shared" si="1"/>
        <v>335</v>
      </c>
      <c r="V20" s="86">
        <f t="shared" si="2"/>
        <v>209</v>
      </c>
      <c r="W20" s="86">
        <f t="shared" si="3"/>
        <v>230</v>
      </c>
      <c r="X20" s="86">
        <f t="shared" si="4"/>
        <v>774</v>
      </c>
      <c r="Y20" s="1187" t="s">
        <v>178</v>
      </c>
      <c r="Z20" s="1187"/>
    </row>
    <row r="21" spans="1:26" ht="19.5" customHeight="1">
      <c r="A21" s="1170" t="s">
        <v>66</v>
      </c>
      <c r="B21" s="1170"/>
      <c r="C21" s="86">
        <v>129</v>
      </c>
      <c r="D21" s="86">
        <v>75</v>
      </c>
      <c r="E21" s="86">
        <v>90</v>
      </c>
      <c r="F21" s="86">
        <v>111</v>
      </c>
      <c r="G21" s="86">
        <v>72</v>
      </c>
      <c r="H21" s="86">
        <v>80</v>
      </c>
      <c r="I21" s="86">
        <v>103</v>
      </c>
      <c r="J21" s="86">
        <v>69</v>
      </c>
      <c r="K21" s="86">
        <v>74</v>
      </c>
      <c r="L21" s="86">
        <v>96</v>
      </c>
      <c r="M21" s="86">
        <v>57</v>
      </c>
      <c r="N21" s="86">
        <v>63</v>
      </c>
      <c r="O21" s="86">
        <v>99</v>
      </c>
      <c r="P21" s="86">
        <v>58</v>
      </c>
      <c r="Q21" s="86">
        <v>60</v>
      </c>
      <c r="R21" s="86">
        <v>93</v>
      </c>
      <c r="S21" s="86">
        <v>56</v>
      </c>
      <c r="T21" s="86">
        <v>65</v>
      </c>
      <c r="U21" s="86">
        <f t="shared" si="1"/>
        <v>631</v>
      </c>
      <c r="V21" s="86">
        <f t="shared" si="2"/>
        <v>387</v>
      </c>
      <c r="W21" s="86">
        <f t="shared" si="3"/>
        <v>432</v>
      </c>
      <c r="X21" s="86">
        <f t="shared" si="4"/>
        <v>1450</v>
      </c>
      <c r="Y21" s="1187" t="s">
        <v>285</v>
      </c>
      <c r="Z21" s="1187"/>
    </row>
    <row r="22" spans="1:26" ht="19.5" customHeight="1">
      <c r="A22" s="1170" t="s">
        <v>133</v>
      </c>
      <c r="B22" s="1170"/>
      <c r="C22" s="86">
        <v>14</v>
      </c>
      <c r="D22" s="86">
        <v>6</v>
      </c>
      <c r="E22" s="86">
        <v>70</v>
      </c>
      <c r="F22" s="86">
        <v>14</v>
      </c>
      <c r="G22" s="86">
        <v>5</v>
      </c>
      <c r="H22" s="86">
        <v>59</v>
      </c>
      <c r="I22" s="86">
        <v>13</v>
      </c>
      <c r="J22" s="86">
        <v>6</v>
      </c>
      <c r="K22" s="86">
        <v>50</v>
      </c>
      <c r="L22" s="86">
        <v>13</v>
      </c>
      <c r="M22" s="86">
        <v>6</v>
      </c>
      <c r="N22" s="86">
        <v>50</v>
      </c>
      <c r="O22" s="86">
        <v>10</v>
      </c>
      <c r="P22" s="86">
        <v>5</v>
      </c>
      <c r="Q22" s="86">
        <v>48</v>
      </c>
      <c r="R22" s="86">
        <v>11</v>
      </c>
      <c r="S22" s="86">
        <v>5</v>
      </c>
      <c r="T22" s="86">
        <v>46</v>
      </c>
      <c r="U22" s="86">
        <f t="shared" si="1"/>
        <v>75</v>
      </c>
      <c r="V22" s="86">
        <f t="shared" si="2"/>
        <v>33</v>
      </c>
      <c r="W22" s="86">
        <f t="shared" si="3"/>
        <v>323</v>
      </c>
      <c r="X22" s="86">
        <f t="shared" si="4"/>
        <v>431</v>
      </c>
      <c r="Y22" s="1178" t="s">
        <v>853</v>
      </c>
      <c r="Z22" s="1178"/>
    </row>
    <row r="23" spans="1:26" ht="19.5" customHeight="1">
      <c r="A23" s="1170" t="s">
        <v>68</v>
      </c>
      <c r="B23" s="1170"/>
      <c r="C23" s="86">
        <v>14</v>
      </c>
      <c r="D23" s="86">
        <v>7</v>
      </c>
      <c r="E23" s="86">
        <v>35</v>
      </c>
      <c r="F23" s="86">
        <v>14</v>
      </c>
      <c r="G23" s="86">
        <v>7</v>
      </c>
      <c r="H23" s="86">
        <v>32</v>
      </c>
      <c r="I23" s="86">
        <v>14</v>
      </c>
      <c r="J23" s="86">
        <v>7</v>
      </c>
      <c r="K23" s="86">
        <v>26</v>
      </c>
      <c r="L23" s="86">
        <v>14</v>
      </c>
      <c r="M23" s="86">
        <v>8</v>
      </c>
      <c r="N23" s="86">
        <v>25</v>
      </c>
      <c r="O23" s="86">
        <v>12</v>
      </c>
      <c r="P23" s="86">
        <v>7</v>
      </c>
      <c r="Q23" s="86">
        <v>23</v>
      </c>
      <c r="R23" s="86">
        <v>13</v>
      </c>
      <c r="S23" s="86">
        <v>7</v>
      </c>
      <c r="T23" s="86">
        <v>18</v>
      </c>
      <c r="U23" s="86">
        <f t="shared" si="1"/>
        <v>81</v>
      </c>
      <c r="V23" s="86">
        <f t="shared" si="2"/>
        <v>43</v>
      </c>
      <c r="W23" s="86">
        <f t="shared" si="3"/>
        <v>159</v>
      </c>
      <c r="X23" s="86">
        <f t="shared" si="4"/>
        <v>283</v>
      </c>
      <c r="Y23" s="1178" t="s">
        <v>287</v>
      </c>
      <c r="Z23" s="1178"/>
    </row>
    <row r="24" spans="1:26" ht="19.5" customHeight="1">
      <c r="A24" s="1170" t="s">
        <v>69</v>
      </c>
      <c r="B24" s="1170"/>
      <c r="C24" s="86">
        <v>6</v>
      </c>
      <c r="D24" s="86">
        <v>2</v>
      </c>
      <c r="E24" s="86">
        <v>44</v>
      </c>
      <c r="F24" s="86">
        <v>6</v>
      </c>
      <c r="G24" s="86">
        <v>4</v>
      </c>
      <c r="H24" s="86">
        <v>34</v>
      </c>
      <c r="I24" s="86">
        <v>6</v>
      </c>
      <c r="J24" s="86">
        <v>4</v>
      </c>
      <c r="K24" s="86">
        <v>29</v>
      </c>
      <c r="L24" s="86">
        <v>5</v>
      </c>
      <c r="M24" s="86">
        <v>2</v>
      </c>
      <c r="N24" s="86">
        <v>22</v>
      </c>
      <c r="O24" s="86">
        <v>7</v>
      </c>
      <c r="P24" s="86">
        <v>4</v>
      </c>
      <c r="Q24" s="86">
        <v>19</v>
      </c>
      <c r="R24" s="86">
        <v>8</v>
      </c>
      <c r="S24" s="86">
        <v>3</v>
      </c>
      <c r="T24" s="86">
        <v>17</v>
      </c>
      <c r="U24" s="86">
        <f t="shared" si="1"/>
        <v>38</v>
      </c>
      <c r="V24" s="86">
        <f t="shared" si="2"/>
        <v>19</v>
      </c>
      <c r="W24" s="86">
        <f t="shared" si="3"/>
        <v>165</v>
      </c>
      <c r="X24" s="86">
        <f t="shared" si="4"/>
        <v>222</v>
      </c>
      <c r="Y24" s="1178" t="s">
        <v>182</v>
      </c>
      <c r="Z24" s="1178"/>
    </row>
    <row r="25" spans="1:26" ht="19.5" customHeight="1">
      <c r="A25" s="1170" t="s">
        <v>70</v>
      </c>
      <c r="B25" s="1170"/>
      <c r="C25" s="86">
        <v>23</v>
      </c>
      <c r="D25" s="86">
        <v>13</v>
      </c>
      <c r="E25" s="86">
        <v>160</v>
      </c>
      <c r="F25" s="86">
        <v>17</v>
      </c>
      <c r="G25" s="86">
        <v>6</v>
      </c>
      <c r="H25" s="86">
        <v>134</v>
      </c>
      <c r="I25" s="86">
        <v>18</v>
      </c>
      <c r="J25" s="86">
        <v>5</v>
      </c>
      <c r="K25" s="86">
        <v>124</v>
      </c>
      <c r="L25" s="86">
        <v>13</v>
      </c>
      <c r="M25" s="86">
        <v>5</v>
      </c>
      <c r="N25" s="86">
        <v>103</v>
      </c>
      <c r="O25" s="86">
        <v>17</v>
      </c>
      <c r="P25" s="86">
        <v>6</v>
      </c>
      <c r="Q25" s="86">
        <v>98</v>
      </c>
      <c r="R25" s="86">
        <v>15</v>
      </c>
      <c r="S25" s="86">
        <v>5</v>
      </c>
      <c r="T25" s="86">
        <v>98</v>
      </c>
      <c r="U25" s="86">
        <f t="shared" si="1"/>
        <v>103</v>
      </c>
      <c r="V25" s="86">
        <f t="shared" si="2"/>
        <v>40</v>
      </c>
      <c r="W25" s="86">
        <f t="shared" si="3"/>
        <v>717</v>
      </c>
      <c r="X25" s="86">
        <f t="shared" si="4"/>
        <v>860</v>
      </c>
      <c r="Y25" s="1178" t="s">
        <v>183</v>
      </c>
      <c r="Z25" s="1178"/>
    </row>
    <row r="26" spans="1:26" ht="19.5" customHeight="1">
      <c r="A26" s="1170" t="s">
        <v>71</v>
      </c>
      <c r="B26" s="1170"/>
      <c r="C26" s="86">
        <v>10</v>
      </c>
      <c r="D26" s="86">
        <v>5</v>
      </c>
      <c r="E26" s="86">
        <v>7</v>
      </c>
      <c r="F26" s="86">
        <v>7</v>
      </c>
      <c r="G26" s="86">
        <v>4</v>
      </c>
      <c r="H26" s="86">
        <v>8</v>
      </c>
      <c r="I26" s="86">
        <v>9</v>
      </c>
      <c r="J26" s="86">
        <v>5</v>
      </c>
      <c r="K26" s="86">
        <v>7</v>
      </c>
      <c r="L26" s="86">
        <v>6</v>
      </c>
      <c r="M26" s="86">
        <v>6</v>
      </c>
      <c r="N26" s="86">
        <v>6</v>
      </c>
      <c r="O26" s="86">
        <v>6</v>
      </c>
      <c r="P26" s="86">
        <v>4</v>
      </c>
      <c r="Q26" s="86">
        <v>3</v>
      </c>
      <c r="R26" s="86">
        <v>6</v>
      </c>
      <c r="S26" s="86">
        <v>6</v>
      </c>
      <c r="T26" s="86">
        <v>6</v>
      </c>
      <c r="U26" s="86">
        <f t="shared" si="1"/>
        <v>44</v>
      </c>
      <c r="V26" s="86">
        <f t="shared" si="2"/>
        <v>30</v>
      </c>
      <c r="W26" s="86">
        <f t="shared" si="3"/>
        <v>37</v>
      </c>
      <c r="X26" s="86">
        <f t="shared" si="4"/>
        <v>111</v>
      </c>
      <c r="Y26" s="1178" t="s">
        <v>671</v>
      </c>
      <c r="Z26" s="1178"/>
    </row>
    <row r="27" spans="1:26" ht="19.5" customHeight="1" thickBot="1">
      <c r="A27" s="1191" t="s">
        <v>72</v>
      </c>
      <c r="B27" s="1191"/>
      <c r="C27" s="501">
        <v>55</v>
      </c>
      <c r="D27" s="501">
        <v>38</v>
      </c>
      <c r="E27" s="501">
        <v>440</v>
      </c>
      <c r="F27" s="501">
        <v>56</v>
      </c>
      <c r="G27" s="501">
        <v>38</v>
      </c>
      <c r="H27" s="501">
        <v>377</v>
      </c>
      <c r="I27" s="501">
        <v>59</v>
      </c>
      <c r="J27" s="501">
        <v>41</v>
      </c>
      <c r="K27" s="501">
        <v>339</v>
      </c>
      <c r="L27" s="501">
        <v>67</v>
      </c>
      <c r="M27" s="501">
        <v>42</v>
      </c>
      <c r="N27" s="501">
        <v>298</v>
      </c>
      <c r="O27" s="501">
        <v>63</v>
      </c>
      <c r="P27" s="501">
        <v>43</v>
      </c>
      <c r="Q27" s="501">
        <v>287</v>
      </c>
      <c r="R27" s="501">
        <v>67</v>
      </c>
      <c r="S27" s="501">
        <v>43</v>
      </c>
      <c r="T27" s="501">
        <v>277</v>
      </c>
      <c r="U27" s="501">
        <f t="shared" si="1"/>
        <v>367</v>
      </c>
      <c r="V27" s="501">
        <f t="shared" si="2"/>
        <v>245</v>
      </c>
      <c r="W27" s="501">
        <f t="shared" si="3"/>
        <v>2018</v>
      </c>
      <c r="X27" s="501">
        <f t="shared" si="4"/>
        <v>2630</v>
      </c>
      <c r="Y27" s="1258" t="s">
        <v>282</v>
      </c>
      <c r="Z27" s="1258"/>
    </row>
    <row r="28" spans="1:26" ht="19.5" customHeight="1" thickBot="1">
      <c r="A28" s="1174" t="s">
        <v>32</v>
      </c>
      <c r="B28" s="1174"/>
      <c r="C28" s="203">
        <f>SUM(C8:C27)</f>
        <v>420</v>
      </c>
      <c r="D28" s="203">
        <f t="shared" ref="D28:X28" si="5">SUM(D8:D27)</f>
        <v>256</v>
      </c>
      <c r="E28" s="203">
        <f t="shared" si="5"/>
        <v>2390</v>
      </c>
      <c r="F28" s="203">
        <f t="shared" si="5"/>
        <v>405</v>
      </c>
      <c r="G28" s="203">
        <f t="shared" si="5"/>
        <v>247</v>
      </c>
      <c r="H28" s="203">
        <f t="shared" si="5"/>
        <v>2127</v>
      </c>
      <c r="I28" s="203">
        <f t="shared" si="5"/>
        <v>393</v>
      </c>
      <c r="J28" s="203">
        <f t="shared" si="5"/>
        <v>241</v>
      </c>
      <c r="K28" s="203">
        <f t="shared" si="5"/>
        <v>1914</v>
      </c>
      <c r="L28" s="203">
        <f t="shared" si="5"/>
        <v>397</v>
      </c>
      <c r="M28" s="203">
        <f t="shared" si="5"/>
        <v>248</v>
      </c>
      <c r="N28" s="203">
        <f t="shared" si="5"/>
        <v>1721</v>
      </c>
      <c r="O28" s="203">
        <f t="shared" si="5"/>
        <v>393</v>
      </c>
      <c r="P28" s="203">
        <f t="shared" si="5"/>
        <v>244</v>
      </c>
      <c r="Q28" s="203">
        <f t="shared" si="5"/>
        <v>1623</v>
      </c>
      <c r="R28" s="203">
        <f t="shared" si="5"/>
        <v>382</v>
      </c>
      <c r="S28" s="203">
        <f t="shared" si="5"/>
        <v>234</v>
      </c>
      <c r="T28" s="203">
        <f t="shared" si="5"/>
        <v>1502</v>
      </c>
      <c r="U28" s="203">
        <f t="shared" si="5"/>
        <v>2390</v>
      </c>
      <c r="V28" s="203">
        <f t="shared" si="5"/>
        <v>1470</v>
      </c>
      <c r="W28" s="203">
        <f t="shared" si="5"/>
        <v>11277</v>
      </c>
      <c r="X28" s="203">
        <f t="shared" si="5"/>
        <v>15137</v>
      </c>
      <c r="Y28" s="1190" t="s">
        <v>169</v>
      </c>
      <c r="Z28" s="1190"/>
    </row>
    <row r="29" spans="1:26" ht="13.5" thickTop="1">
      <c r="C29" s="334"/>
      <c r="D29" s="334"/>
      <c r="E29" s="334"/>
      <c r="F29" s="334"/>
      <c r="G29" s="334"/>
      <c r="H29" s="334"/>
      <c r="I29" s="334"/>
      <c r="J29" s="334"/>
      <c r="K29" s="334"/>
      <c r="L29" s="334"/>
      <c r="M29" s="334"/>
      <c r="N29" s="334"/>
      <c r="O29" s="334"/>
      <c r="P29" s="334"/>
      <c r="Q29" s="334"/>
      <c r="R29" s="334"/>
      <c r="S29" s="334"/>
      <c r="T29" s="334"/>
      <c r="U29" s="334"/>
      <c r="V29" s="334"/>
      <c r="W29" s="334"/>
      <c r="X29" s="334"/>
    </row>
    <row r="30" spans="1:26">
      <c r="C30" s="334"/>
      <c r="D30" s="334"/>
      <c r="E30" s="334"/>
      <c r="F30" s="334"/>
      <c r="G30" s="334"/>
      <c r="H30" s="334"/>
      <c r="I30" s="334"/>
      <c r="J30" s="334"/>
      <c r="K30" s="334"/>
      <c r="L30" s="334"/>
      <c r="M30" s="334"/>
      <c r="N30" s="334"/>
      <c r="O30" s="334"/>
      <c r="P30" s="334"/>
      <c r="Q30" s="334"/>
      <c r="R30" s="334"/>
      <c r="S30" s="334"/>
      <c r="T30" s="334"/>
      <c r="U30" s="334"/>
      <c r="V30" s="334"/>
      <c r="W30" s="334"/>
      <c r="X30" s="334"/>
    </row>
    <row r="116" spans="3:15">
      <c r="C116" s="167"/>
      <c r="D116" s="167"/>
      <c r="E116" s="167"/>
      <c r="F116" s="167"/>
      <c r="G116" s="167"/>
      <c r="H116" s="167"/>
      <c r="I116" s="167"/>
      <c r="J116" s="167"/>
      <c r="K116" s="167"/>
      <c r="L116" s="167"/>
      <c r="M116" s="167"/>
      <c r="N116" s="167"/>
      <c r="O116" s="167"/>
    </row>
    <row r="117" spans="3:15">
      <c r="C117" s="167"/>
      <c r="D117" s="167"/>
      <c r="E117" s="167"/>
      <c r="F117" s="167"/>
      <c r="G117" s="167"/>
      <c r="H117" s="167"/>
      <c r="I117" s="167"/>
      <c r="J117" s="167"/>
      <c r="K117" s="167"/>
      <c r="L117" s="167"/>
      <c r="M117" s="167"/>
      <c r="N117" s="167"/>
      <c r="O117" s="167"/>
    </row>
    <row r="118" spans="3:15">
      <c r="C118" s="167"/>
      <c r="D118" s="167"/>
      <c r="E118" s="167"/>
      <c r="F118" s="167"/>
      <c r="G118" s="167"/>
      <c r="H118" s="167"/>
      <c r="I118" s="167"/>
      <c r="J118" s="167"/>
      <c r="K118" s="167"/>
      <c r="L118" s="167"/>
      <c r="M118" s="167"/>
      <c r="N118" s="167"/>
      <c r="O118" s="167"/>
    </row>
    <row r="119" spans="3:15">
      <c r="C119" s="167"/>
      <c r="D119" s="167"/>
      <c r="E119" s="167"/>
      <c r="F119" s="167"/>
      <c r="G119" s="167"/>
      <c r="H119" s="167"/>
      <c r="I119" s="167"/>
      <c r="J119" s="167"/>
      <c r="K119" s="167"/>
      <c r="L119" s="167"/>
      <c r="M119" s="167"/>
      <c r="N119" s="167"/>
      <c r="O119" s="167"/>
    </row>
  </sheetData>
  <protectedRanges>
    <protectedRange sqref="F18:N18" name="نطاق1"/>
  </protectedRanges>
  <mergeCells count="51">
    <mergeCell ref="Y21:Z21"/>
    <mergeCell ref="A22:B22"/>
    <mergeCell ref="Y22:Z22"/>
    <mergeCell ref="A20:B20"/>
    <mergeCell ref="Y20:Z20"/>
    <mergeCell ref="A21:B21"/>
    <mergeCell ref="A12:A17"/>
    <mergeCell ref="Z12:Z17"/>
    <mergeCell ref="A18:B18"/>
    <mergeCell ref="Y18:Z18"/>
    <mergeCell ref="A19:B19"/>
    <mergeCell ref="Y19:Z19"/>
    <mergeCell ref="A1:Z1"/>
    <mergeCell ref="A2:Z2"/>
    <mergeCell ref="Y8:Z8"/>
    <mergeCell ref="Y9:Z9"/>
    <mergeCell ref="A10:B10"/>
    <mergeCell ref="Y10:Z10"/>
    <mergeCell ref="A3:C3"/>
    <mergeCell ref="Y3:Z3"/>
    <mergeCell ref="I5:K5"/>
    <mergeCell ref="L5:N5"/>
    <mergeCell ref="O5:Q5"/>
    <mergeCell ref="A11:B11"/>
    <mergeCell ref="Y11:Z11"/>
    <mergeCell ref="R5:T5"/>
    <mergeCell ref="V5:W5"/>
    <mergeCell ref="A9:B9"/>
    <mergeCell ref="A4:B7"/>
    <mergeCell ref="C4:E4"/>
    <mergeCell ref="F4:H4"/>
    <mergeCell ref="I4:K4"/>
    <mergeCell ref="L4:N4"/>
    <mergeCell ref="O4:Q4"/>
    <mergeCell ref="R4:T4"/>
    <mergeCell ref="U4:X4"/>
    <mergeCell ref="Y4:Z7"/>
    <mergeCell ref="C5:E5"/>
    <mergeCell ref="F5:H5"/>
    <mergeCell ref="A28:B28"/>
    <mergeCell ref="Y28:Z28"/>
    <mergeCell ref="A23:B23"/>
    <mergeCell ref="Y23:Z23"/>
    <mergeCell ref="A24:B24"/>
    <mergeCell ref="Y24:Z24"/>
    <mergeCell ref="A25:B25"/>
    <mergeCell ref="Y25:Z25"/>
    <mergeCell ref="A27:B27"/>
    <mergeCell ref="Y27:Z27"/>
    <mergeCell ref="A26:B26"/>
    <mergeCell ref="Y26:Z26"/>
  </mergeCells>
  <printOptions horizontalCentered="1"/>
  <pageMargins left="1" right="1" top="1" bottom="1" header="1" footer="1"/>
  <pageSetup paperSize="9" scale="75" firstPageNumber="63" orientation="landscape" useFirstPageNumber="1"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3:AB22"/>
  <sheetViews>
    <sheetView rightToLeft="1" view="pageBreakPreview" zoomScale="60" zoomScaleNormal="100" workbookViewId="0">
      <selection activeCell="O4" sqref="O4:Q4"/>
    </sheetView>
  </sheetViews>
  <sheetFormatPr defaultRowHeight="12.75"/>
  <cols>
    <col min="1" max="4" width="16.42578125" customWidth="1"/>
    <col min="5" max="5" width="13.5703125" customWidth="1"/>
    <col min="6" max="6" width="0.7109375" customWidth="1"/>
    <col min="7" max="9" width="4.7109375" hidden="1" customWidth="1"/>
  </cols>
  <sheetData>
    <row r="3" spans="1:9" ht="33.75" customHeight="1"/>
    <row r="4" spans="1:9" ht="46.5" customHeight="1"/>
    <row r="5" spans="1:9" ht="27.75" customHeight="1"/>
    <row r="6" spans="1:9" ht="11.25" customHeight="1"/>
    <row r="7" spans="1:9" ht="24.75" customHeight="1"/>
    <row r="10" spans="1:9" ht="31.5" customHeight="1"/>
    <row r="12" spans="1:9" ht="12.75" customHeight="1">
      <c r="A12" s="1102" t="s">
        <v>1002</v>
      </c>
      <c r="B12" s="1102"/>
      <c r="C12" s="1102"/>
      <c r="D12" s="1102"/>
      <c r="E12" s="1102"/>
      <c r="F12" s="1102"/>
      <c r="G12" s="1102"/>
      <c r="H12" s="1102"/>
      <c r="I12" s="1102"/>
    </row>
    <row r="13" spans="1:9" ht="12.75" customHeight="1">
      <c r="A13" s="1102"/>
      <c r="B13" s="1102"/>
      <c r="C13" s="1102"/>
      <c r="D13" s="1102"/>
      <c r="E13" s="1102"/>
      <c r="F13" s="1102"/>
      <c r="G13" s="1102"/>
      <c r="H13" s="1102"/>
      <c r="I13" s="1102"/>
    </row>
    <row r="14" spans="1:9" ht="12.75" customHeight="1">
      <c r="A14" s="1102"/>
      <c r="B14" s="1102"/>
      <c r="C14" s="1102"/>
      <c r="D14" s="1102"/>
      <c r="E14" s="1102"/>
      <c r="F14" s="1102"/>
      <c r="G14" s="1102"/>
      <c r="H14" s="1102"/>
      <c r="I14" s="1102"/>
    </row>
    <row r="15" spans="1:9" ht="27.75" customHeight="1">
      <c r="A15" s="1102"/>
      <c r="B15" s="1102"/>
      <c r="C15" s="1102"/>
      <c r="D15" s="1102"/>
      <c r="E15" s="1102"/>
      <c r="F15" s="1102"/>
      <c r="G15" s="1102"/>
      <c r="H15" s="1102"/>
      <c r="I15" s="1102"/>
    </row>
    <row r="16" spans="1:9" ht="12.75" customHeight="1">
      <c r="A16" s="1001"/>
      <c r="B16" s="1001"/>
      <c r="C16" s="1001"/>
      <c r="D16" s="1001"/>
      <c r="E16" s="1001"/>
      <c r="F16" s="1001"/>
      <c r="G16" s="1001"/>
      <c r="H16" s="1001"/>
    </row>
    <row r="17" spans="1:28" ht="12.75" customHeight="1">
      <c r="A17" s="1001"/>
      <c r="B17" s="1001"/>
      <c r="C17" s="1001"/>
      <c r="D17" s="1001"/>
      <c r="E17" s="1001"/>
      <c r="F17" s="1001"/>
      <c r="G17" s="1001"/>
      <c r="H17" s="1001"/>
    </row>
    <row r="18" spans="1:28" ht="65.25" customHeight="1">
      <c r="A18" s="1103" t="s">
        <v>1116</v>
      </c>
      <c r="B18" s="1103"/>
      <c r="C18" s="1103"/>
      <c r="D18" s="1103"/>
      <c r="E18" s="1103"/>
      <c r="F18" s="1103"/>
      <c r="G18" s="1103"/>
      <c r="H18" s="1103"/>
      <c r="AB18" s="833"/>
    </row>
    <row r="19" spans="1:28">
      <c r="A19" s="1103"/>
      <c r="B19" s="1103"/>
      <c r="C19" s="1103"/>
      <c r="D19" s="1103"/>
      <c r="E19" s="1103"/>
      <c r="F19" s="1103"/>
      <c r="G19" s="1103"/>
      <c r="H19" s="1103"/>
    </row>
    <row r="20" spans="1:28">
      <c r="A20" s="1103"/>
      <c r="B20" s="1103"/>
      <c r="C20" s="1103"/>
      <c r="D20" s="1103"/>
      <c r="E20" s="1103"/>
      <c r="F20" s="1103"/>
      <c r="G20" s="1103"/>
      <c r="H20" s="1103"/>
    </row>
    <row r="22" spans="1:28" ht="60">
      <c r="A22" s="1103"/>
      <c r="B22" s="1103"/>
      <c r="C22" s="1103"/>
      <c r="D22" s="1103"/>
      <c r="E22" s="1103"/>
      <c r="F22" s="1103"/>
      <c r="G22" s="1103"/>
      <c r="H22" s="1103"/>
    </row>
  </sheetData>
  <mergeCells count="3">
    <mergeCell ref="A12:I15"/>
    <mergeCell ref="A18:H20"/>
    <mergeCell ref="A22:H22"/>
  </mergeCells>
  <printOptions horizontalCentered="1"/>
  <pageMargins left="0.78740157480314965" right="0.78740157480314965" top="0.78740157480314965" bottom="0.78740157480314965" header="0.78740157480314965" footer="0.78740157480314965"/>
  <pageSetup paperSize="9"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tabColor theme="7" tint="-0.249977111117893"/>
  </sheetPr>
  <dimension ref="A1:AE117"/>
  <sheetViews>
    <sheetView rightToLeft="1" view="pageBreakPreview" zoomScale="75" zoomScaleNormal="75" zoomScaleSheetLayoutView="75" workbookViewId="0">
      <selection activeCell="R109" sqref="R109"/>
    </sheetView>
  </sheetViews>
  <sheetFormatPr defaultRowHeight="12.75"/>
  <cols>
    <col min="1" max="1" width="4.140625" style="82" customWidth="1"/>
    <col min="2" max="2" width="11.28515625" style="82" customWidth="1"/>
    <col min="3" max="3" width="5.5703125" style="82" customWidth="1"/>
    <col min="4" max="4" width="4.85546875" style="82" customWidth="1"/>
    <col min="5" max="6" width="7.7109375" style="82" customWidth="1"/>
    <col min="7" max="7" width="5.140625" style="82" customWidth="1"/>
    <col min="8" max="8" width="5.42578125" style="82" customWidth="1"/>
    <col min="9" max="9" width="9" style="82" customWidth="1"/>
    <col min="10" max="10" width="6.85546875" style="82" customWidth="1"/>
    <col min="11" max="11" width="7.140625" style="82" customWidth="1"/>
    <col min="12" max="12" width="7.5703125" style="82" customWidth="1"/>
    <col min="13" max="13" width="6.28515625" style="82" customWidth="1"/>
    <col min="14" max="14" width="7.5703125" style="82" customWidth="1"/>
    <col min="15" max="15" width="7.7109375" style="82" customWidth="1"/>
    <col min="16" max="17" width="5.7109375" style="82" customWidth="1"/>
    <col min="18" max="18" width="8.5703125" style="82" customWidth="1"/>
    <col min="19" max="19" width="10" style="82" customWidth="1"/>
    <col min="20" max="20" width="7.7109375" style="82" customWidth="1"/>
    <col min="21" max="21" width="12.140625" style="82" customWidth="1"/>
    <col min="22" max="22" width="9.42578125" style="82" customWidth="1"/>
    <col min="23" max="23" width="6.85546875" style="82" customWidth="1"/>
    <col min="24" max="24" width="14.5703125" style="82" customWidth="1"/>
    <col min="25" max="25" width="4.7109375" style="82" customWidth="1"/>
    <col min="26" max="16384" width="9.140625" style="82"/>
  </cols>
  <sheetData>
    <row r="1" spans="1:31" ht="24" customHeight="1">
      <c r="A1" s="1509" t="s">
        <v>1350</v>
      </c>
      <c r="B1" s="1509"/>
      <c r="C1" s="1509"/>
      <c r="D1" s="1509"/>
      <c r="E1" s="1509"/>
      <c r="F1" s="1509"/>
      <c r="G1" s="1509"/>
      <c r="H1" s="1509"/>
      <c r="I1" s="1509"/>
      <c r="J1" s="1509"/>
      <c r="K1" s="1509"/>
      <c r="L1" s="1509"/>
      <c r="M1" s="1509"/>
      <c r="N1" s="1509"/>
      <c r="O1" s="1509"/>
      <c r="P1" s="1509"/>
      <c r="Q1" s="1509"/>
      <c r="R1" s="1509"/>
      <c r="S1" s="1509"/>
      <c r="T1" s="1509"/>
      <c r="U1" s="1509"/>
      <c r="V1" s="1509"/>
      <c r="W1" s="1509"/>
      <c r="X1" s="1509"/>
      <c r="Y1" s="1509"/>
      <c r="Z1" s="81"/>
      <c r="AA1" s="81"/>
      <c r="AB1" s="81"/>
      <c r="AC1" s="81"/>
      <c r="AD1" s="81"/>
      <c r="AE1" s="81"/>
    </row>
    <row r="2" spans="1:31" ht="36" customHeight="1">
      <c r="A2" s="1193" t="s">
        <v>825</v>
      </c>
      <c r="B2" s="1193"/>
      <c r="C2" s="1193"/>
      <c r="D2" s="1193"/>
      <c r="E2" s="1193"/>
      <c r="F2" s="1193"/>
      <c r="G2" s="1193"/>
      <c r="H2" s="1193"/>
      <c r="I2" s="1193"/>
      <c r="J2" s="1193"/>
      <c r="K2" s="1193"/>
      <c r="L2" s="1193"/>
      <c r="M2" s="1193"/>
      <c r="N2" s="1193"/>
      <c r="O2" s="1193"/>
      <c r="P2" s="1193"/>
      <c r="Q2" s="1193"/>
      <c r="R2" s="1193"/>
      <c r="S2" s="1193"/>
      <c r="T2" s="1193"/>
      <c r="U2" s="1193"/>
      <c r="V2" s="1193"/>
      <c r="W2" s="1193"/>
      <c r="X2" s="1193"/>
      <c r="Y2" s="1193"/>
      <c r="Z2" s="81"/>
      <c r="AA2" s="81"/>
      <c r="AB2" s="81"/>
      <c r="AC2" s="81"/>
      <c r="AD2" s="81"/>
      <c r="AE2" s="81"/>
    </row>
    <row r="3" spans="1:31" ht="21" customHeight="1" thickBot="1">
      <c r="A3" s="1153" t="s">
        <v>1117</v>
      </c>
      <c r="B3" s="1153"/>
      <c r="C3" s="1153"/>
      <c r="D3" s="257"/>
      <c r="E3" s="257"/>
      <c r="F3" s="257"/>
      <c r="G3" s="257"/>
      <c r="H3" s="257"/>
      <c r="I3" s="257"/>
      <c r="J3" s="257"/>
      <c r="K3" s="257"/>
      <c r="L3" s="257"/>
      <c r="M3" s="257"/>
      <c r="N3" s="257"/>
      <c r="O3" s="257"/>
      <c r="P3" s="257"/>
      <c r="Q3" s="257"/>
      <c r="R3" s="257"/>
      <c r="S3" s="257"/>
      <c r="T3" s="257"/>
      <c r="U3" s="257"/>
      <c r="V3" s="257"/>
      <c r="W3" s="257"/>
      <c r="X3" s="1154" t="s">
        <v>820</v>
      </c>
      <c r="Y3" s="1154"/>
      <c r="Z3" s="81"/>
      <c r="AA3" s="81"/>
      <c r="AB3" s="81"/>
      <c r="AC3" s="81"/>
      <c r="AD3" s="81"/>
      <c r="AE3" s="81"/>
    </row>
    <row r="4" spans="1:31" ht="21.75" customHeight="1" thickTop="1">
      <c r="A4" s="1140" t="s">
        <v>40</v>
      </c>
      <c r="B4" s="1140"/>
      <c r="C4" s="1155" t="s">
        <v>107</v>
      </c>
      <c r="D4" s="1155"/>
      <c r="E4" s="1155"/>
      <c r="F4" s="1155"/>
      <c r="G4" s="1155" t="s">
        <v>128</v>
      </c>
      <c r="H4" s="1155"/>
      <c r="I4" s="1155"/>
      <c r="J4" s="1155" t="s">
        <v>108</v>
      </c>
      <c r="K4" s="1155"/>
      <c r="L4" s="1155"/>
      <c r="M4" s="1140" t="s">
        <v>129</v>
      </c>
      <c r="N4" s="1140"/>
      <c r="O4" s="1140"/>
      <c r="P4" s="1140" t="s">
        <v>306</v>
      </c>
      <c r="Q4" s="1140"/>
      <c r="R4" s="1156"/>
      <c r="S4" s="1140" t="s">
        <v>307</v>
      </c>
      <c r="T4" s="1140"/>
      <c r="U4" s="1140"/>
      <c r="V4" s="1140"/>
      <c r="W4" s="1140"/>
      <c r="X4" s="1164" t="s">
        <v>168</v>
      </c>
      <c r="Y4" s="1164"/>
    </row>
    <row r="5" spans="1:31" ht="32.25" customHeight="1">
      <c r="A5" s="1141"/>
      <c r="B5" s="1141"/>
      <c r="C5" s="1167" t="s">
        <v>303</v>
      </c>
      <c r="D5" s="1167"/>
      <c r="E5" s="1167"/>
      <c r="F5" s="1167"/>
      <c r="G5" s="1167" t="s">
        <v>856</v>
      </c>
      <c r="H5" s="1167"/>
      <c r="I5" s="1167"/>
      <c r="J5" s="1167" t="s">
        <v>309</v>
      </c>
      <c r="K5" s="1167"/>
      <c r="L5" s="1167"/>
      <c r="M5" s="1168" t="s">
        <v>310</v>
      </c>
      <c r="N5" s="1168"/>
      <c r="O5" s="1168"/>
      <c r="P5" s="1168" t="s">
        <v>311</v>
      </c>
      <c r="Q5" s="1168"/>
      <c r="R5" s="1169"/>
      <c r="S5" s="1165" t="s">
        <v>312</v>
      </c>
      <c r="T5" s="1165"/>
      <c r="U5" s="1165"/>
      <c r="V5" s="1165"/>
      <c r="W5" s="1165"/>
      <c r="X5" s="1165"/>
      <c r="Y5" s="1165"/>
    </row>
    <row r="6" spans="1:31" s="83" customFormat="1" ht="27.75" customHeight="1">
      <c r="A6" s="1141"/>
      <c r="B6" s="1141"/>
      <c r="C6" s="340" t="s">
        <v>127</v>
      </c>
      <c r="D6" s="320" t="s">
        <v>34</v>
      </c>
      <c r="E6" s="320" t="s">
        <v>109</v>
      </c>
      <c r="F6" s="320" t="s">
        <v>35</v>
      </c>
      <c r="G6" s="340" t="s">
        <v>127</v>
      </c>
      <c r="H6" s="320" t="s">
        <v>34</v>
      </c>
      <c r="I6" s="320" t="s">
        <v>35</v>
      </c>
      <c r="J6" s="340" t="s">
        <v>127</v>
      </c>
      <c r="K6" s="320" t="s">
        <v>34</v>
      </c>
      <c r="L6" s="320" t="s">
        <v>35</v>
      </c>
      <c r="M6" s="340" t="s">
        <v>102</v>
      </c>
      <c r="N6" s="320" t="s">
        <v>103</v>
      </c>
      <c r="O6" s="320" t="s">
        <v>35</v>
      </c>
      <c r="P6" s="320" t="s">
        <v>313</v>
      </c>
      <c r="Q6" s="320" t="s">
        <v>314</v>
      </c>
      <c r="R6" s="320" t="s">
        <v>35</v>
      </c>
      <c r="S6" s="320" t="s">
        <v>120</v>
      </c>
      <c r="T6" s="320" t="s">
        <v>315</v>
      </c>
      <c r="U6" s="340" t="s">
        <v>316</v>
      </c>
      <c r="V6" s="320" t="s">
        <v>317</v>
      </c>
      <c r="W6" s="320" t="s">
        <v>32</v>
      </c>
      <c r="X6" s="1165"/>
      <c r="Y6" s="1165"/>
    </row>
    <row r="7" spans="1:31" s="83" customFormat="1" ht="57.75" customHeight="1" thickBot="1">
      <c r="A7" s="1142"/>
      <c r="B7" s="1142"/>
      <c r="C7" s="882" t="s">
        <v>173</v>
      </c>
      <c r="D7" s="882" t="s">
        <v>172</v>
      </c>
      <c r="E7" s="882" t="s">
        <v>208</v>
      </c>
      <c r="F7" s="882" t="s">
        <v>169</v>
      </c>
      <c r="G7" s="882" t="s">
        <v>173</v>
      </c>
      <c r="H7" s="882" t="s">
        <v>172</v>
      </c>
      <c r="I7" s="882" t="s">
        <v>169</v>
      </c>
      <c r="J7" s="882" t="s">
        <v>173</v>
      </c>
      <c r="K7" s="882" t="s">
        <v>172</v>
      </c>
      <c r="L7" s="882" t="s">
        <v>169</v>
      </c>
      <c r="M7" s="882" t="s">
        <v>318</v>
      </c>
      <c r="N7" s="882" t="s">
        <v>319</v>
      </c>
      <c r="O7" s="882" t="s">
        <v>169</v>
      </c>
      <c r="P7" s="882" t="s">
        <v>320</v>
      </c>
      <c r="Q7" s="882" t="s">
        <v>321</v>
      </c>
      <c r="R7" s="882" t="s">
        <v>169</v>
      </c>
      <c r="S7" s="883" t="s">
        <v>322</v>
      </c>
      <c r="T7" s="884" t="s">
        <v>641</v>
      </c>
      <c r="U7" s="884" t="s">
        <v>621</v>
      </c>
      <c r="V7" s="883" t="s">
        <v>325</v>
      </c>
      <c r="W7" s="883" t="s">
        <v>169</v>
      </c>
      <c r="X7" s="1166"/>
      <c r="Y7" s="1166"/>
    </row>
    <row r="8" spans="1:31" s="83" customFormat="1" ht="18.95" customHeight="1">
      <c r="A8" s="1157" t="s">
        <v>52</v>
      </c>
      <c r="B8" s="1157"/>
      <c r="C8" s="815">
        <f>C36+C64</f>
        <v>0</v>
      </c>
      <c r="D8" s="604">
        <f t="shared" ref="D8:W8" si="0">D36+D64</f>
        <v>0</v>
      </c>
      <c r="E8" s="815">
        <f t="shared" si="0"/>
        <v>0</v>
      </c>
      <c r="F8" s="604">
        <f t="shared" si="0"/>
        <v>0</v>
      </c>
      <c r="G8" s="815">
        <f t="shared" si="0"/>
        <v>0</v>
      </c>
      <c r="H8" s="604">
        <f t="shared" si="0"/>
        <v>0</v>
      </c>
      <c r="I8" s="815">
        <f t="shared" si="0"/>
        <v>0</v>
      </c>
      <c r="J8" s="604">
        <f t="shared" si="0"/>
        <v>0</v>
      </c>
      <c r="K8" s="815">
        <f t="shared" si="0"/>
        <v>0</v>
      </c>
      <c r="L8" s="604">
        <f t="shared" si="0"/>
        <v>0</v>
      </c>
      <c r="M8" s="815">
        <f t="shared" si="0"/>
        <v>0</v>
      </c>
      <c r="N8" s="604">
        <f t="shared" si="0"/>
        <v>0</v>
      </c>
      <c r="O8" s="815">
        <f t="shared" si="0"/>
        <v>0</v>
      </c>
      <c r="P8" s="604">
        <f t="shared" si="0"/>
        <v>0</v>
      </c>
      <c r="Q8" s="815">
        <f t="shared" si="0"/>
        <v>0</v>
      </c>
      <c r="R8" s="604">
        <f t="shared" si="0"/>
        <v>0</v>
      </c>
      <c r="S8" s="815">
        <f t="shared" si="0"/>
        <v>0</v>
      </c>
      <c r="T8" s="604">
        <f t="shared" si="0"/>
        <v>0</v>
      </c>
      <c r="U8" s="815">
        <f t="shared" si="0"/>
        <v>0</v>
      </c>
      <c r="V8" s="604">
        <f t="shared" si="0"/>
        <v>0</v>
      </c>
      <c r="W8" s="815">
        <f t="shared" si="0"/>
        <v>0</v>
      </c>
      <c r="X8" s="1158" t="s">
        <v>583</v>
      </c>
      <c r="Y8" s="1158"/>
    </row>
    <row r="9" spans="1:31" ht="18.95" customHeight="1">
      <c r="A9" s="487" t="s">
        <v>53</v>
      </c>
      <c r="B9" s="487"/>
      <c r="C9" s="604">
        <f t="shared" ref="C9:W9" si="1">C37+C65</f>
        <v>0</v>
      </c>
      <c r="D9" s="604">
        <f t="shared" si="1"/>
        <v>0</v>
      </c>
      <c r="E9" s="604">
        <f t="shared" si="1"/>
        <v>0</v>
      </c>
      <c r="F9" s="604">
        <f t="shared" si="1"/>
        <v>0</v>
      </c>
      <c r="G9" s="604">
        <f t="shared" si="1"/>
        <v>0</v>
      </c>
      <c r="H9" s="604">
        <f t="shared" si="1"/>
        <v>0</v>
      </c>
      <c r="I9" s="604">
        <f t="shared" si="1"/>
        <v>0</v>
      </c>
      <c r="J9" s="604">
        <f t="shared" si="1"/>
        <v>0</v>
      </c>
      <c r="K9" s="604">
        <f t="shared" si="1"/>
        <v>0</v>
      </c>
      <c r="L9" s="604">
        <f t="shared" si="1"/>
        <v>0</v>
      </c>
      <c r="M9" s="604">
        <f t="shared" si="1"/>
        <v>0</v>
      </c>
      <c r="N9" s="604">
        <f t="shared" si="1"/>
        <v>0</v>
      </c>
      <c r="O9" s="604">
        <f t="shared" si="1"/>
        <v>0</v>
      </c>
      <c r="P9" s="604">
        <f t="shared" si="1"/>
        <v>0</v>
      </c>
      <c r="Q9" s="604">
        <f t="shared" si="1"/>
        <v>0</v>
      </c>
      <c r="R9" s="604">
        <f t="shared" si="1"/>
        <v>0</v>
      </c>
      <c r="S9" s="604">
        <f t="shared" si="1"/>
        <v>0</v>
      </c>
      <c r="T9" s="604">
        <f t="shared" si="1"/>
        <v>0</v>
      </c>
      <c r="U9" s="604">
        <f t="shared" si="1"/>
        <v>0</v>
      </c>
      <c r="V9" s="604">
        <f t="shared" si="1"/>
        <v>0</v>
      </c>
      <c r="W9" s="604">
        <f t="shared" si="1"/>
        <v>0</v>
      </c>
      <c r="X9" s="1159" t="s">
        <v>284</v>
      </c>
      <c r="Y9" s="1159"/>
      <c r="Z9" s="83"/>
      <c r="AA9" s="83"/>
    </row>
    <row r="10" spans="1:31" ht="18.95" customHeight="1">
      <c r="A10" s="487" t="s">
        <v>54</v>
      </c>
      <c r="B10" s="487"/>
      <c r="C10" s="885">
        <f t="shared" ref="C10:W10" si="2">C38+C66</f>
        <v>0</v>
      </c>
      <c r="D10" s="885">
        <f t="shared" si="2"/>
        <v>1</v>
      </c>
      <c r="E10" s="885">
        <f t="shared" si="2"/>
        <v>1</v>
      </c>
      <c r="F10" s="885">
        <f t="shared" si="2"/>
        <v>2</v>
      </c>
      <c r="G10" s="885">
        <f t="shared" si="2"/>
        <v>2</v>
      </c>
      <c r="H10" s="885">
        <f t="shared" si="2"/>
        <v>92</v>
      </c>
      <c r="I10" s="885">
        <f t="shared" si="2"/>
        <v>94</v>
      </c>
      <c r="J10" s="885">
        <f t="shared" si="2"/>
        <v>4</v>
      </c>
      <c r="K10" s="885">
        <f t="shared" si="2"/>
        <v>502</v>
      </c>
      <c r="L10" s="885">
        <f t="shared" si="2"/>
        <v>506</v>
      </c>
      <c r="M10" s="885">
        <f t="shared" si="2"/>
        <v>0</v>
      </c>
      <c r="N10" s="885">
        <f t="shared" si="2"/>
        <v>22</v>
      </c>
      <c r="O10" s="885">
        <f t="shared" si="2"/>
        <v>22</v>
      </c>
      <c r="P10" s="885">
        <f t="shared" si="2"/>
        <v>0</v>
      </c>
      <c r="Q10" s="885">
        <f t="shared" si="2"/>
        <v>2</v>
      </c>
      <c r="R10" s="885">
        <f t="shared" si="2"/>
        <v>2</v>
      </c>
      <c r="S10" s="885">
        <f t="shared" si="2"/>
        <v>0</v>
      </c>
      <c r="T10" s="885">
        <f t="shared" si="2"/>
        <v>0</v>
      </c>
      <c r="U10" s="885">
        <f t="shared" si="2"/>
        <v>2</v>
      </c>
      <c r="V10" s="885">
        <f t="shared" si="2"/>
        <v>0</v>
      </c>
      <c r="W10" s="885">
        <f t="shared" si="2"/>
        <v>2</v>
      </c>
      <c r="X10" s="1159" t="s">
        <v>175</v>
      </c>
      <c r="Y10" s="1159"/>
      <c r="Z10" s="83"/>
      <c r="AA10" s="83"/>
    </row>
    <row r="11" spans="1:31" ht="18.95" customHeight="1">
      <c r="A11" s="487" t="s">
        <v>55</v>
      </c>
      <c r="B11" s="487"/>
      <c r="C11" s="885">
        <f t="shared" ref="C11:W11" si="3">C39+C67</f>
        <v>1</v>
      </c>
      <c r="D11" s="885">
        <f t="shared" si="3"/>
        <v>1</v>
      </c>
      <c r="E11" s="885">
        <f t="shared" si="3"/>
        <v>0</v>
      </c>
      <c r="F11" s="885">
        <f t="shared" si="3"/>
        <v>2</v>
      </c>
      <c r="G11" s="885">
        <f t="shared" si="3"/>
        <v>20</v>
      </c>
      <c r="H11" s="885">
        <f t="shared" si="3"/>
        <v>20</v>
      </c>
      <c r="I11" s="885">
        <f t="shared" si="3"/>
        <v>40</v>
      </c>
      <c r="J11" s="885">
        <f t="shared" si="3"/>
        <v>125</v>
      </c>
      <c r="K11" s="885">
        <f t="shared" si="3"/>
        <v>114</v>
      </c>
      <c r="L11" s="885">
        <f t="shared" si="3"/>
        <v>239</v>
      </c>
      <c r="M11" s="885">
        <f t="shared" si="3"/>
        <v>11</v>
      </c>
      <c r="N11" s="885">
        <f t="shared" si="3"/>
        <v>17</v>
      </c>
      <c r="O11" s="885">
        <f t="shared" si="3"/>
        <v>28</v>
      </c>
      <c r="P11" s="885">
        <f t="shared" si="3"/>
        <v>0</v>
      </c>
      <c r="Q11" s="885">
        <f t="shared" si="3"/>
        <v>2</v>
      </c>
      <c r="R11" s="885">
        <f t="shared" si="3"/>
        <v>2</v>
      </c>
      <c r="S11" s="885">
        <f t="shared" si="3"/>
        <v>0</v>
      </c>
      <c r="T11" s="885">
        <f t="shared" si="3"/>
        <v>2</v>
      </c>
      <c r="U11" s="885">
        <f t="shared" si="3"/>
        <v>0</v>
      </c>
      <c r="V11" s="885">
        <f t="shared" si="3"/>
        <v>0</v>
      </c>
      <c r="W11" s="885">
        <f t="shared" si="3"/>
        <v>2</v>
      </c>
      <c r="X11" s="1159" t="s">
        <v>176</v>
      </c>
      <c r="Y11" s="1159"/>
      <c r="Z11" s="83"/>
      <c r="AA11" s="83"/>
    </row>
    <row r="12" spans="1:31" ht="18.95" customHeight="1">
      <c r="A12" s="1313" t="s">
        <v>326</v>
      </c>
      <c r="B12" s="490" t="s">
        <v>261</v>
      </c>
      <c r="C12" s="885">
        <f t="shared" ref="C12:W12" si="4">C40+C68</f>
        <v>0</v>
      </c>
      <c r="D12" s="885">
        <f t="shared" si="4"/>
        <v>1</v>
      </c>
      <c r="E12" s="885">
        <f t="shared" si="4"/>
        <v>0</v>
      </c>
      <c r="F12" s="885">
        <f t="shared" si="4"/>
        <v>1</v>
      </c>
      <c r="G12" s="885">
        <f t="shared" si="4"/>
        <v>0</v>
      </c>
      <c r="H12" s="885">
        <f t="shared" si="4"/>
        <v>39</v>
      </c>
      <c r="I12" s="885">
        <f t="shared" si="4"/>
        <v>39</v>
      </c>
      <c r="J12" s="885">
        <f t="shared" si="4"/>
        <v>0</v>
      </c>
      <c r="K12" s="885">
        <f t="shared" si="4"/>
        <v>195</v>
      </c>
      <c r="L12" s="885">
        <f t="shared" si="4"/>
        <v>195</v>
      </c>
      <c r="M12" s="885">
        <f t="shared" si="4"/>
        <v>0</v>
      </c>
      <c r="N12" s="885">
        <f t="shared" si="4"/>
        <v>12</v>
      </c>
      <c r="O12" s="885">
        <f t="shared" si="4"/>
        <v>12</v>
      </c>
      <c r="P12" s="885">
        <f t="shared" si="4"/>
        <v>0</v>
      </c>
      <c r="Q12" s="885">
        <f t="shared" si="4"/>
        <v>1</v>
      </c>
      <c r="R12" s="885">
        <f t="shared" si="4"/>
        <v>1</v>
      </c>
      <c r="S12" s="885">
        <f t="shared" si="4"/>
        <v>0</v>
      </c>
      <c r="T12" s="885">
        <f t="shared" si="4"/>
        <v>0</v>
      </c>
      <c r="U12" s="885">
        <f t="shared" si="4"/>
        <v>1</v>
      </c>
      <c r="V12" s="885">
        <f t="shared" si="4"/>
        <v>0</v>
      </c>
      <c r="W12" s="885">
        <f t="shared" si="4"/>
        <v>1</v>
      </c>
      <c r="X12" s="502" t="s">
        <v>288</v>
      </c>
      <c r="Y12" s="1163" t="s">
        <v>167</v>
      </c>
      <c r="Z12" s="83"/>
      <c r="AA12" s="83"/>
    </row>
    <row r="13" spans="1:31" ht="18.95" customHeight="1">
      <c r="A13" s="1313"/>
      <c r="B13" s="490" t="s">
        <v>263</v>
      </c>
      <c r="C13" s="885">
        <f t="shared" ref="C13:W13" si="5">C41+C69</f>
        <v>0</v>
      </c>
      <c r="D13" s="885">
        <f t="shared" si="5"/>
        <v>0</v>
      </c>
      <c r="E13" s="885">
        <f t="shared" si="5"/>
        <v>1</v>
      </c>
      <c r="F13" s="885">
        <f t="shared" si="5"/>
        <v>1</v>
      </c>
      <c r="G13" s="885">
        <f t="shared" si="5"/>
        <v>3</v>
      </c>
      <c r="H13" s="885">
        <f t="shared" si="5"/>
        <v>58</v>
      </c>
      <c r="I13" s="885">
        <f t="shared" si="5"/>
        <v>61</v>
      </c>
      <c r="J13" s="885">
        <f t="shared" si="5"/>
        <v>8</v>
      </c>
      <c r="K13" s="885">
        <f t="shared" si="5"/>
        <v>287</v>
      </c>
      <c r="L13" s="885">
        <f t="shared" si="5"/>
        <v>295</v>
      </c>
      <c r="M13" s="885">
        <f t="shared" si="5"/>
        <v>0</v>
      </c>
      <c r="N13" s="885">
        <f t="shared" si="5"/>
        <v>20</v>
      </c>
      <c r="O13" s="885">
        <f t="shared" si="5"/>
        <v>20</v>
      </c>
      <c r="P13" s="885">
        <f t="shared" si="5"/>
        <v>1</v>
      </c>
      <c r="Q13" s="885">
        <f t="shared" si="5"/>
        <v>0</v>
      </c>
      <c r="R13" s="885">
        <f t="shared" si="5"/>
        <v>1</v>
      </c>
      <c r="S13" s="885">
        <f t="shared" si="5"/>
        <v>1</v>
      </c>
      <c r="T13" s="885">
        <f t="shared" si="5"/>
        <v>0</v>
      </c>
      <c r="U13" s="885">
        <f t="shared" si="5"/>
        <v>0</v>
      </c>
      <c r="V13" s="885">
        <f t="shared" si="5"/>
        <v>0</v>
      </c>
      <c r="W13" s="885">
        <f t="shared" si="5"/>
        <v>1</v>
      </c>
      <c r="X13" s="502" t="s">
        <v>289</v>
      </c>
      <c r="Y13" s="1163"/>
      <c r="Z13" s="83"/>
      <c r="AA13" s="83"/>
    </row>
    <row r="14" spans="1:31" ht="18.95" customHeight="1">
      <c r="A14" s="1313"/>
      <c r="B14" s="490" t="s">
        <v>262</v>
      </c>
      <c r="C14" s="885">
        <f t="shared" ref="C14:W14" si="6">C42+C70</f>
        <v>2</v>
      </c>
      <c r="D14" s="885">
        <f t="shared" si="6"/>
        <v>1</v>
      </c>
      <c r="E14" s="885">
        <f t="shared" si="6"/>
        <v>0</v>
      </c>
      <c r="F14" s="885">
        <f t="shared" si="6"/>
        <v>3</v>
      </c>
      <c r="G14" s="885">
        <f t="shared" si="6"/>
        <v>70</v>
      </c>
      <c r="H14" s="885">
        <f t="shared" si="6"/>
        <v>26</v>
      </c>
      <c r="I14" s="885">
        <f t="shared" si="6"/>
        <v>96</v>
      </c>
      <c r="J14" s="885">
        <f t="shared" si="6"/>
        <v>428</v>
      </c>
      <c r="K14" s="885">
        <f t="shared" si="6"/>
        <v>104</v>
      </c>
      <c r="L14" s="885">
        <f t="shared" si="6"/>
        <v>532</v>
      </c>
      <c r="M14" s="885">
        <f t="shared" si="6"/>
        <v>29</v>
      </c>
      <c r="N14" s="885">
        <f t="shared" si="6"/>
        <v>30</v>
      </c>
      <c r="O14" s="885">
        <f t="shared" si="6"/>
        <v>59</v>
      </c>
      <c r="P14" s="885">
        <f t="shared" si="6"/>
        <v>0</v>
      </c>
      <c r="Q14" s="885">
        <f t="shared" si="6"/>
        <v>3</v>
      </c>
      <c r="R14" s="885">
        <f t="shared" si="6"/>
        <v>3</v>
      </c>
      <c r="S14" s="885">
        <f t="shared" si="6"/>
        <v>0</v>
      </c>
      <c r="T14" s="885">
        <f t="shared" si="6"/>
        <v>3</v>
      </c>
      <c r="U14" s="885">
        <f t="shared" si="6"/>
        <v>0</v>
      </c>
      <c r="V14" s="885">
        <f t="shared" si="6"/>
        <v>0</v>
      </c>
      <c r="W14" s="885">
        <f t="shared" si="6"/>
        <v>3</v>
      </c>
      <c r="X14" s="502" t="s">
        <v>290</v>
      </c>
      <c r="Y14" s="1163"/>
      <c r="Z14" s="83"/>
      <c r="AA14" s="83"/>
    </row>
    <row r="15" spans="1:31" ht="18.95" customHeight="1">
      <c r="A15" s="1313"/>
      <c r="B15" s="490" t="s">
        <v>264</v>
      </c>
      <c r="C15" s="885">
        <f t="shared" ref="C15:W15" si="7">C43+C71</f>
        <v>0</v>
      </c>
      <c r="D15" s="885">
        <f t="shared" si="7"/>
        <v>0</v>
      </c>
      <c r="E15" s="885">
        <f t="shared" si="7"/>
        <v>0</v>
      </c>
      <c r="F15" s="885">
        <f t="shared" si="7"/>
        <v>0</v>
      </c>
      <c r="G15" s="885">
        <f t="shared" si="7"/>
        <v>0</v>
      </c>
      <c r="H15" s="885">
        <f t="shared" si="7"/>
        <v>0</v>
      </c>
      <c r="I15" s="885">
        <f t="shared" si="7"/>
        <v>0</v>
      </c>
      <c r="J15" s="885">
        <f t="shared" si="7"/>
        <v>0</v>
      </c>
      <c r="K15" s="885">
        <f t="shared" si="7"/>
        <v>0</v>
      </c>
      <c r="L15" s="885">
        <f t="shared" si="7"/>
        <v>0</v>
      </c>
      <c r="M15" s="885">
        <f t="shared" si="7"/>
        <v>0</v>
      </c>
      <c r="N15" s="885">
        <f t="shared" si="7"/>
        <v>0</v>
      </c>
      <c r="O15" s="885">
        <f t="shared" si="7"/>
        <v>0</v>
      </c>
      <c r="P15" s="885">
        <f t="shared" si="7"/>
        <v>0</v>
      </c>
      <c r="Q15" s="885">
        <f t="shared" si="7"/>
        <v>0</v>
      </c>
      <c r="R15" s="885">
        <f t="shared" si="7"/>
        <v>0</v>
      </c>
      <c r="S15" s="885">
        <f t="shared" si="7"/>
        <v>0</v>
      </c>
      <c r="T15" s="885">
        <f t="shared" si="7"/>
        <v>0</v>
      </c>
      <c r="U15" s="885">
        <f t="shared" si="7"/>
        <v>0</v>
      </c>
      <c r="V15" s="885">
        <f t="shared" si="7"/>
        <v>0</v>
      </c>
      <c r="W15" s="885">
        <f t="shared" si="7"/>
        <v>0</v>
      </c>
      <c r="X15" s="502" t="s">
        <v>291</v>
      </c>
      <c r="Y15" s="1163"/>
      <c r="Z15" s="83"/>
      <c r="AA15" s="83"/>
    </row>
    <row r="16" spans="1:31" ht="18.95" customHeight="1">
      <c r="A16" s="1313"/>
      <c r="B16" s="490" t="s">
        <v>266</v>
      </c>
      <c r="C16" s="885">
        <f t="shared" ref="C16:W16" si="8">C44+C72</f>
        <v>1</v>
      </c>
      <c r="D16" s="885">
        <f t="shared" si="8"/>
        <v>1</v>
      </c>
      <c r="E16" s="885">
        <f t="shared" si="8"/>
        <v>0</v>
      </c>
      <c r="F16" s="885">
        <f t="shared" si="8"/>
        <v>2</v>
      </c>
      <c r="G16" s="885">
        <f t="shared" si="8"/>
        <v>34</v>
      </c>
      <c r="H16" s="885">
        <f t="shared" si="8"/>
        <v>31</v>
      </c>
      <c r="I16" s="885">
        <f t="shared" si="8"/>
        <v>65</v>
      </c>
      <c r="J16" s="885">
        <f t="shared" si="8"/>
        <v>204</v>
      </c>
      <c r="K16" s="885">
        <f t="shared" si="8"/>
        <v>165</v>
      </c>
      <c r="L16" s="885">
        <f t="shared" si="8"/>
        <v>369</v>
      </c>
      <c r="M16" s="885">
        <f t="shared" si="8"/>
        <v>9</v>
      </c>
      <c r="N16" s="885">
        <f t="shared" si="8"/>
        <v>19</v>
      </c>
      <c r="O16" s="885">
        <f t="shared" si="8"/>
        <v>28</v>
      </c>
      <c r="P16" s="885">
        <f t="shared" si="8"/>
        <v>0</v>
      </c>
      <c r="Q16" s="885">
        <f t="shared" si="8"/>
        <v>2</v>
      </c>
      <c r="R16" s="885">
        <f t="shared" si="8"/>
        <v>2</v>
      </c>
      <c r="S16" s="885">
        <f t="shared" si="8"/>
        <v>0</v>
      </c>
      <c r="T16" s="885">
        <f t="shared" si="8"/>
        <v>2</v>
      </c>
      <c r="U16" s="885">
        <f t="shared" si="8"/>
        <v>0</v>
      </c>
      <c r="V16" s="885">
        <f t="shared" si="8"/>
        <v>0</v>
      </c>
      <c r="W16" s="885">
        <f t="shared" si="8"/>
        <v>2</v>
      </c>
      <c r="X16" s="502" t="s">
        <v>292</v>
      </c>
      <c r="Y16" s="1163"/>
      <c r="Z16" s="83"/>
      <c r="AA16" s="83"/>
    </row>
    <row r="17" spans="1:27" ht="18.95" customHeight="1">
      <c r="A17" s="1313"/>
      <c r="B17" s="490" t="s">
        <v>265</v>
      </c>
      <c r="C17" s="885">
        <f t="shared" ref="C17:W17" si="9">C45+C73</f>
        <v>1</v>
      </c>
      <c r="D17" s="885">
        <f t="shared" si="9"/>
        <v>2</v>
      </c>
      <c r="E17" s="885">
        <f t="shared" si="9"/>
        <v>0</v>
      </c>
      <c r="F17" s="885">
        <f t="shared" si="9"/>
        <v>3</v>
      </c>
      <c r="G17" s="885">
        <f t="shared" si="9"/>
        <v>29</v>
      </c>
      <c r="H17" s="885">
        <f t="shared" si="9"/>
        <v>93</v>
      </c>
      <c r="I17" s="885">
        <f t="shared" si="9"/>
        <v>122</v>
      </c>
      <c r="J17" s="885">
        <f t="shared" si="9"/>
        <v>206</v>
      </c>
      <c r="K17" s="885">
        <f t="shared" si="9"/>
        <v>640</v>
      </c>
      <c r="L17" s="885">
        <f t="shared" si="9"/>
        <v>846</v>
      </c>
      <c r="M17" s="885">
        <f t="shared" si="9"/>
        <v>8</v>
      </c>
      <c r="N17" s="885">
        <f t="shared" si="9"/>
        <v>39</v>
      </c>
      <c r="O17" s="885">
        <f t="shared" si="9"/>
        <v>47</v>
      </c>
      <c r="P17" s="885">
        <f t="shared" si="9"/>
        <v>0</v>
      </c>
      <c r="Q17" s="885">
        <f t="shared" si="9"/>
        <v>3</v>
      </c>
      <c r="R17" s="885">
        <f t="shared" si="9"/>
        <v>3</v>
      </c>
      <c r="S17" s="885">
        <f t="shared" si="9"/>
        <v>0</v>
      </c>
      <c r="T17" s="885">
        <f t="shared" si="9"/>
        <v>2</v>
      </c>
      <c r="U17" s="885">
        <f t="shared" si="9"/>
        <v>1</v>
      </c>
      <c r="V17" s="885">
        <f t="shared" si="9"/>
        <v>0</v>
      </c>
      <c r="W17" s="885">
        <f t="shared" si="9"/>
        <v>3</v>
      </c>
      <c r="X17" s="502" t="s">
        <v>293</v>
      </c>
      <c r="Y17" s="1163"/>
      <c r="Z17" s="83"/>
      <c r="AA17" s="83"/>
    </row>
    <row r="18" spans="1:27" ht="18.95" customHeight="1">
      <c r="A18" s="1171" t="s">
        <v>63</v>
      </c>
      <c r="B18" s="1171"/>
      <c r="C18" s="885">
        <f t="shared" ref="C18:W18" si="10">C46+C74</f>
        <v>0</v>
      </c>
      <c r="D18" s="885">
        <f t="shared" si="10"/>
        <v>0</v>
      </c>
      <c r="E18" s="885">
        <f t="shared" si="10"/>
        <v>0</v>
      </c>
      <c r="F18" s="885">
        <f t="shared" si="10"/>
        <v>0</v>
      </c>
      <c r="G18" s="885">
        <f t="shared" si="10"/>
        <v>0</v>
      </c>
      <c r="H18" s="885">
        <f t="shared" si="10"/>
        <v>0</v>
      </c>
      <c r="I18" s="885">
        <f t="shared" si="10"/>
        <v>0</v>
      </c>
      <c r="J18" s="885">
        <f t="shared" si="10"/>
        <v>0</v>
      </c>
      <c r="K18" s="885">
        <f t="shared" si="10"/>
        <v>0</v>
      </c>
      <c r="L18" s="885">
        <f t="shared" si="10"/>
        <v>0</v>
      </c>
      <c r="M18" s="885">
        <f t="shared" si="10"/>
        <v>0</v>
      </c>
      <c r="N18" s="885">
        <f t="shared" si="10"/>
        <v>0</v>
      </c>
      <c r="O18" s="885">
        <f t="shared" si="10"/>
        <v>0</v>
      </c>
      <c r="P18" s="885">
        <f t="shared" si="10"/>
        <v>0</v>
      </c>
      <c r="Q18" s="885">
        <f t="shared" si="10"/>
        <v>0</v>
      </c>
      <c r="R18" s="885">
        <f t="shared" si="10"/>
        <v>0</v>
      </c>
      <c r="S18" s="885">
        <f t="shared" si="10"/>
        <v>0</v>
      </c>
      <c r="T18" s="885">
        <f t="shared" si="10"/>
        <v>0</v>
      </c>
      <c r="U18" s="885">
        <f t="shared" si="10"/>
        <v>0</v>
      </c>
      <c r="V18" s="885">
        <f t="shared" si="10"/>
        <v>0</v>
      </c>
      <c r="W18" s="885">
        <f t="shared" si="10"/>
        <v>0</v>
      </c>
      <c r="X18" s="1159" t="s">
        <v>281</v>
      </c>
      <c r="Y18" s="1159"/>
      <c r="Z18" s="83"/>
      <c r="AA18" s="83"/>
    </row>
    <row r="19" spans="1:27" ht="18.95" customHeight="1">
      <c r="A19" s="1170" t="s">
        <v>64</v>
      </c>
      <c r="B19" s="1170"/>
      <c r="C19" s="885">
        <f t="shared" ref="C19:W19" si="11">C47+C75</f>
        <v>1</v>
      </c>
      <c r="D19" s="885">
        <f t="shared" si="11"/>
        <v>1</v>
      </c>
      <c r="E19" s="885">
        <f t="shared" si="11"/>
        <v>0</v>
      </c>
      <c r="F19" s="885">
        <f t="shared" si="11"/>
        <v>2</v>
      </c>
      <c r="G19" s="885">
        <f t="shared" si="11"/>
        <v>18</v>
      </c>
      <c r="H19" s="885">
        <f t="shared" si="11"/>
        <v>35</v>
      </c>
      <c r="I19" s="885">
        <f t="shared" si="11"/>
        <v>53</v>
      </c>
      <c r="J19" s="885">
        <f t="shared" si="11"/>
        <v>91</v>
      </c>
      <c r="K19" s="885">
        <f t="shared" si="11"/>
        <v>253</v>
      </c>
      <c r="L19" s="885">
        <f t="shared" si="11"/>
        <v>344</v>
      </c>
      <c r="M19" s="885">
        <f t="shared" si="11"/>
        <v>9</v>
      </c>
      <c r="N19" s="885">
        <f t="shared" si="11"/>
        <v>18</v>
      </c>
      <c r="O19" s="885">
        <f t="shared" si="11"/>
        <v>27</v>
      </c>
      <c r="P19" s="885">
        <f t="shared" si="11"/>
        <v>1</v>
      </c>
      <c r="Q19" s="885">
        <f t="shared" si="11"/>
        <v>1</v>
      </c>
      <c r="R19" s="885">
        <f t="shared" si="11"/>
        <v>2</v>
      </c>
      <c r="S19" s="885">
        <f t="shared" si="11"/>
        <v>1</v>
      </c>
      <c r="T19" s="885">
        <f t="shared" si="11"/>
        <v>0</v>
      </c>
      <c r="U19" s="885">
        <f t="shared" si="11"/>
        <v>1</v>
      </c>
      <c r="V19" s="885">
        <f t="shared" si="11"/>
        <v>0</v>
      </c>
      <c r="W19" s="885">
        <f t="shared" si="11"/>
        <v>2</v>
      </c>
      <c r="X19" s="1159" t="s">
        <v>177</v>
      </c>
      <c r="Y19" s="1159"/>
      <c r="Z19" s="83"/>
      <c r="AA19" s="83"/>
    </row>
    <row r="20" spans="1:27" ht="18.95" customHeight="1">
      <c r="A20" s="1170" t="s">
        <v>65</v>
      </c>
      <c r="B20" s="1170"/>
      <c r="C20" s="885">
        <f t="shared" ref="C20:W20" si="12">C48+C76</f>
        <v>0</v>
      </c>
      <c r="D20" s="885">
        <f t="shared" si="12"/>
        <v>1</v>
      </c>
      <c r="E20" s="885">
        <f t="shared" si="12"/>
        <v>0</v>
      </c>
      <c r="F20" s="885">
        <f t="shared" si="12"/>
        <v>1</v>
      </c>
      <c r="G20" s="885">
        <f t="shared" si="12"/>
        <v>0</v>
      </c>
      <c r="H20" s="885">
        <f t="shared" si="12"/>
        <v>59</v>
      </c>
      <c r="I20" s="885">
        <f t="shared" si="12"/>
        <v>59</v>
      </c>
      <c r="J20" s="885">
        <f t="shared" si="12"/>
        <v>0</v>
      </c>
      <c r="K20" s="885">
        <f t="shared" si="12"/>
        <v>262</v>
      </c>
      <c r="L20" s="885">
        <f t="shared" si="12"/>
        <v>262</v>
      </c>
      <c r="M20" s="885">
        <f t="shared" si="12"/>
        <v>0</v>
      </c>
      <c r="N20" s="885">
        <f t="shared" si="12"/>
        <v>0</v>
      </c>
      <c r="O20" s="885">
        <f t="shared" si="12"/>
        <v>0</v>
      </c>
      <c r="P20" s="885">
        <f t="shared" si="12"/>
        <v>0</v>
      </c>
      <c r="Q20" s="885">
        <f t="shared" si="12"/>
        <v>1</v>
      </c>
      <c r="R20" s="885">
        <f t="shared" si="12"/>
        <v>1</v>
      </c>
      <c r="S20" s="885">
        <f t="shared" si="12"/>
        <v>0</v>
      </c>
      <c r="T20" s="885">
        <f t="shared" si="12"/>
        <v>1</v>
      </c>
      <c r="U20" s="885">
        <f t="shared" si="12"/>
        <v>0</v>
      </c>
      <c r="V20" s="885">
        <f t="shared" si="12"/>
        <v>0</v>
      </c>
      <c r="W20" s="885">
        <f t="shared" si="12"/>
        <v>1</v>
      </c>
      <c r="X20" s="1159" t="s">
        <v>178</v>
      </c>
      <c r="Y20" s="1159"/>
      <c r="Z20" s="83"/>
      <c r="AA20" s="83"/>
    </row>
    <row r="21" spans="1:27" ht="18.95" customHeight="1">
      <c r="A21" s="1170" t="s">
        <v>66</v>
      </c>
      <c r="B21" s="1170"/>
      <c r="C21" s="886">
        <f t="shared" ref="C21:W21" si="13">C49+C77</f>
        <v>1</v>
      </c>
      <c r="D21" s="885">
        <f t="shared" si="13"/>
        <v>2</v>
      </c>
      <c r="E21" s="886">
        <f t="shared" si="13"/>
        <v>1</v>
      </c>
      <c r="F21" s="885">
        <f t="shared" si="13"/>
        <v>4</v>
      </c>
      <c r="G21" s="886">
        <f t="shared" si="13"/>
        <v>100</v>
      </c>
      <c r="H21" s="885">
        <f t="shared" si="13"/>
        <v>184</v>
      </c>
      <c r="I21" s="886">
        <f t="shared" si="13"/>
        <v>284</v>
      </c>
      <c r="J21" s="885">
        <f t="shared" si="13"/>
        <v>609</v>
      </c>
      <c r="K21" s="886">
        <f t="shared" si="13"/>
        <v>1020</v>
      </c>
      <c r="L21" s="885">
        <f t="shared" si="13"/>
        <v>1629</v>
      </c>
      <c r="M21" s="886">
        <f t="shared" si="13"/>
        <v>28</v>
      </c>
      <c r="N21" s="885">
        <f t="shared" si="13"/>
        <v>49</v>
      </c>
      <c r="O21" s="886">
        <f t="shared" si="13"/>
        <v>77</v>
      </c>
      <c r="P21" s="885">
        <f t="shared" si="13"/>
        <v>3</v>
      </c>
      <c r="Q21" s="886">
        <f t="shared" si="13"/>
        <v>1</v>
      </c>
      <c r="R21" s="885">
        <f t="shared" si="13"/>
        <v>4</v>
      </c>
      <c r="S21" s="886">
        <f t="shared" si="13"/>
        <v>3</v>
      </c>
      <c r="T21" s="885">
        <f t="shared" si="13"/>
        <v>1</v>
      </c>
      <c r="U21" s="886">
        <f t="shared" si="13"/>
        <v>0</v>
      </c>
      <c r="V21" s="885">
        <f t="shared" si="13"/>
        <v>0</v>
      </c>
      <c r="W21" s="886">
        <f t="shared" si="13"/>
        <v>4</v>
      </c>
      <c r="X21" s="1159" t="s">
        <v>285</v>
      </c>
      <c r="Y21" s="1159"/>
      <c r="Z21" s="83"/>
      <c r="AA21" s="83"/>
    </row>
    <row r="22" spans="1:27" ht="18.95" customHeight="1">
      <c r="A22" s="1170" t="s">
        <v>133</v>
      </c>
      <c r="B22" s="1170"/>
      <c r="C22" s="885">
        <f t="shared" ref="C22:W22" si="14">C50+C78</f>
        <v>2</v>
      </c>
      <c r="D22" s="885">
        <f t="shared" si="14"/>
        <v>0</v>
      </c>
      <c r="E22" s="885">
        <f t="shared" si="14"/>
        <v>0</v>
      </c>
      <c r="F22" s="885">
        <f t="shared" si="14"/>
        <v>2</v>
      </c>
      <c r="G22" s="885">
        <f t="shared" si="14"/>
        <v>126</v>
      </c>
      <c r="H22" s="885">
        <f t="shared" si="14"/>
        <v>1</v>
      </c>
      <c r="I22" s="885">
        <f t="shared" si="14"/>
        <v>127</v>
      </c>
      <c r="J22" s="885">
        <f t="shared" si="14"/>
        <v>859</v>
      </c>
      <c r="K22" s="885">
        <f t="shared" si="14"/>
        <v>3</v>
      </c>
      <c r="L22" s="885">
        <f t="shared" si="14"/>
        <v>862</v>
      </c>
      <c r="M22" s="885">
        <f t="shared" si="14"/>
        <v>21</v>
      </c>
      <c r="N22" s="885">
        <f t="shared" si="14"/>
        <v>28</v>
      </c>
      <c r="O22" s="885">
        <f t="shared" si="14"/>
        <v>49</v>
      </c>
      <c r="P22" s="885">
        <f t="shared" si="14"/>
        <v>1</v>
      </c>
      <c r="Q22" s="885">
        <f t="shared" si="14"/>
        <v>1</v>
      </c>
      <c r="R22" s="885">
        <f t="shared" si="14"/>
        <v>2</v>
      </c>
      <c r="S22" s="885">
        <f t="shared" si="14"/>
        <v>1</v>
      </c>
      <c r="T22" s="885">
        <f t="shared" si="14"/>
        <v>0</v>
      </c>
      <c r="U22" s="885">
        <f t="shared" si="14"/>
        <v>1</v>
      </c>
      <c r="V22" s="885">
        <f t="shared" si="14"/>
        <v>0</v>
      </c>
      <c r="W22" s="885">
        <f t="shared" si="14"/>
        <v>2</v>
      </c>
      <c r="X22" s="1178" t="s">
        <v>286</v>
      </c>
      <c r="Y22" s="1178"/>
      <c r="Z22" s="83"/>
      <c r="AA22" s="83"/>
    </row>
    <row r="23" spans="1:27" ht="18.95" customHeight="1">
      <c r="A23" s="1170" t="s">
        <v>68</v>
      </c>
      <c r="B23" s="1170"/>
      <c r="C23" s="885">
        <f t="shared" ref="C23:W23" si="15">C51+C79</f>
        <v>0</v>
      </c>
      <c r="D23" s="885">
        <f t="shared" si="15"/>
        <v>1</v>
      </c>
      <c r="E23" s="885">
        <f t="shared" si="15"/>
        <v>0</v>
      </c>
      <c r="F23" s="885">
        <f t="shared" si="15"/>
        <v>1</v>
      </c>
      <c r="G23" s="885">
        <f t="shared" si="15"/>
        <v>2</v>
      </c>
      <c r="H23" s="885">
        <f t="shared" si="15"/>
        <v>32</v>
      </c>
      <c r="I23" s="885">
        <f t="shared" si="15"/>
        <v>34</v>
      </c>
      <c r="J23" s="885">
        <f t="shared" si="15"/>
        <v>4</v>
      </c>
      <c r="K23" s="885">
        <f t="shared" si="15"/>
        <v>175</v>
      </c>
      <c r="L23" s="885">
        <f t="shared" si="15"/>
        <v>179</v>
      </c>
      <c r="M23" s="885">
        <f t="shared" si="15"/>
        <v>0</v>
      </c>
      <c r="N23" s="885">
        <f t="shared" si="15"/>
        <v>9</v>
      </c>
      <c r="O23" s="885">
        <f t="shared" si="15"/>
        <v>9</v>
      </c>
      <c r="P23" s="885">
        <f t="shared" si="15"/>
        <v>1</v>
      </c>
      <c r="Q23" s="885">
        <f t="shared" si="15"/>
        <v>0</v>
      </c>
      <c r="R23" s="885">
        <f t="shared" si="15"/>
        <v>1</v>
      </c>
      <c r="S23" s="885">
        <f t="shared" si="15"/>
        <v>1</v>
      </c>
      <c r="T23" s="885">
        <f t="shared" si="15"/>
        <v>0</v>
      </c>
      <c r="U23" s="885">
        <f t="shared" si="15"/>
        <v>0</v>
      </c>
      <c r="V23" s="885">
        <f t="shared" si="15"/>
        <v>0</v>
      </c>
      <c r="W23" s="885">
        <f t="shared" si="15"/>
        <v>1</v>
      </c>
      <c r="X23" s="1178" t="s">
        <v>287</v>
      </c>
      <c r="Y23" s="1178"/>
      <c r="Z23" s="83"/>
      <c r="AA23" s="83"/>
    </row>
    <row r="24" spans="1:27" ht="18.95" customHeight="1">
      <c r="A24" s="1170" t="s">
        <v>69</v>
      </c>
      <c r="B24" s="1170"/>
      <c r="C24" s="885">
        <f t="shared" ref="C24:W24" si="16">C52+C80</f>
        <v>1</v>
      </c>
      <c r="D24" s="885">
        <f t="shared" si="16"/>
        <v>1</v>
      </c>
      <c r="E24" s="885">
        <f t="shared" si="16"/>
        <v>0</v>
      </c>
      <c r="F24" s="885">
        <f t="shared" si="16"/>
        <v>2</v>
      </c>
      <c r="G24" s="885">
        <f t="shared" si="16"/>
        <v>31</v>
      </c>
      <c r="H24" s="885">
        <f t="shared" si="16"/>
        <v>41</v>
      </c>
      <c r="I24" s="885">
        <f t="shared" si="16"/>
        <v>72</v>
      </c>
      <c r="J24" s="885">
        <f t="shared" si="16"/>
        <v>166</v>
      </c>
      <c r="K24" s="885">
        <f t="shared" si="16"/>
        <v>211</v>
      </c>
      <c r="L24" s="885">
        <f t="shared" si="16"/>
        <v>377</v>
      </c>
      <c r="M24" s="885">
        <f t="shared" si="16"/>
        <v>6</v>
      </c>
      <c r="N24" s="885">
        <f t="shared" si="16"/>
        <v>17</v>
      </c>
      <c r="O24" s="885">
        <f t="shared" si="16"/>
        <v>23</v>
      </c>
      <c r="P24" s="885">
        <f t="shared" si="16"/>
        <v>1</v>
      </c>
      <c r="Q24" s="885">
        <f t="shared" si="16"/>
        <v>1</v>
      </c>
      <c r="R24" s="885">
        <f t="shared" si="16"/>
        <v>2</v>
      </c>
      <c r="S24" s="885">
        <f t="shared" si="16"/>
        <v>1</v>
      </c>
      <c r="T24" s="885">
        <f t="shared" si="16"/>
        <v>1</v>
      </c>
      <c r="U24" s="885">
        <f t="shared" si="16"/>
        <v>0</v>
      </c>
      <c r="V24" s="885">
        <f t="shared" si="16"/>
        <v>0</v>
      </c>
      <c r="W24" s="885">
        <f t="shared" si="16"/>
        <v>2</v>
      </c>
      <c r="X24" s="1178" t="s">
        <v>182</v>
      </c>
      <c r="Y24" s="1178"/>
      <c r="Z24" s="83"/>
      <c r="AA24" s="83"/>
    </row>
    <row r="25" spans="1:27" ht="18.95" customHeight="1">
      <c r="A25" s="1170" t="s">
        <v>70</v>
      </c>
      <c r="B25" s="1170"/>
      <c r="C25" s="885">
        <f t="shared" ref="C25:W25" si="17">C53+C81</f>
        <v>0</v>
      </c>
      <c r="D25" s="885">
        <f t="shared" si="17"/>
        <v>1</v>
      </c>
      <c r="E25" s="885">
        <f t="shared" si="17"/>
        <v>0</v>
      </c>
      <c r="F25" s="885">
        <f t="shared" si="17"/>
        <v>1</v>
      </c>
      <c r="G25" s="885">
        <f t="shared" si="17"/>
        <v>0</v>
      </c>
      <c r="H25" s="885">
        <f t="shared" si="17"/>
        <v>38</v>
      </c>
      <c r="I25" s="885">
        <f t="shared" si="17"/>
        <v>38</v>
      </c>
      <c r="J25" s="885">
        <f t="shared" si="17"/>
        <v>0</v>
      </c>
      <c r="K25" s="885">
        <f t="shared" si="17"/>
        <v>239</v>
      </c>
      <c r="L25" s="885">
        <f t="shared" si="17"/>
        <v>239</v>
      </c>
      <c r="M25" s="885">
        <f t="shared" si="17"/>
        <v>0</v>
      </c>
      <c r="N25" s="885">
        <f t="shared" si="17"/>
        <v>17</v>
      </c>
      <c r="O25" s="885">
        <f t="shared" si="17"/>
        <v>17</v>
      </c>
      <c r="P25" s="885">
        <f t="shared" si="17"/>
        <v>1</v>
      </c>
      <c r="Q25" s="885">
        <f t="shared" si="17"/>
        <v>0</v>
      </c>
      <c r="R25" s="885">
        <f t="shared" si="17"/>
        <v>1</v>
      </c>
      <c r="S25" s="885">
        <f t="shared" si="17"/>
        <v>0</v>
      </c>
      <c r="T25" s="885">
        <f t="shared" si="17"/>
        <v>0</v>
      </c>
      <c r="U25" s="885">
        <f t="shared" si="17"/>
        <v>1</v>
      </c>
      <c r="V25" s="885">
        <f t="shared" si="17"/>
        <v>0</v>
      </c>
      <c r="W25" s="885">
        <f t="shared" si="17"/>
        <v>1</v>
      </c>
      <c r="X25" s="1178" t="s">
        <v>183</v>
      </c>
      <c r="Y25" s="1178"/>
      <c r="Z25" s="83"/>
      <c r="AA25" s="83"/>
    </row>
    <row r="26" spans="1:27" ht="18.95" customHeight="1">
      <c r="A26" s="1170" t="s">
        <v>71</v>
      </c>
      <c r="B26" s="1170"/>
      <c r="C26" s="885">
        <f t="shared" ref="C26:W26" si="18">C54+C82</f>
        <v>1</v>
      </c>
      <c r="D26" s="885">
        <f t="shared" si="18"/>
        <v>1</v>
      </c>
      <c r="E26" s="885">
        <f t="shared" si="18"/>
        <v>0</v>
      </c>
      <c r="F26" s="885">
        <f t="shared" si="18"/>
        <v>2</v>
      </c>
      <c r="G26" s="885">
        <f t="shared" si="18"/>
        <v>31</v>
      </c>
      <c r="H26" s="885">
        <f t="shared" si="18"/>
        <v>47</v>
      </c>
      <c r="I26" s="885">
        <f t="shared" si="18"/>
        <v>78</v>
      </c>
      <c r="J26" s="885">
        <f t="shared" si="18"/>
        <v>191</v>
      </c>
      <c r="K26" s="885">
        <f t="shared" si="18"/>
        <v>294</v>
      </c>
      <c r="L26" s="885">
        <f t="shared" si="18"/>
        <v>485</v>
      </c>
      <c r="M26" s="885">
        <f t="shared" si="18"/>
        <v>12</v>
      </c>
      <c r="N26" s="885">
        <f t="shared" si="18"/>
        <v>22</v>
      </c>
      <c r="O26" s="885">
        <f t="shared" si="18"/>
        <v>34</v>
      </c>
      <c r="P26" s="885">
        <f t="shared" si="18"/>
        <v>0</v>
      </c>
      <c r="Q26" s="885">
        <f t="shared" si="18"/>
        <v>2</v>
      </c>
      <c r="R26" s="885">
        <f t="shared" si="18"/>
        <v>2</v>
      </c>
      <c r="S26" s="885">
        <f t="shared" si="18"/>
        <v>0</v>
      </c>
      <c r="T26" s="885">
        <f t="shared" si="18"/>
        <v>0</v>
      </c>
      <c r="U26" s="885">
        <f t="shared" si="18"/>
        <v>2</v>
      </c>
      <c r="V26" s="885">
        <f t="shared" si="18"/>
        <v>0</v>
      </c>
      <c r="W26" s="885">
        <f t="shared" si="18"/>
        <v>2</v>
      </c>
      <c r="X26" s="1178" t="s">
        <v>184</v>
      </c>
      <c r="Y26" s="1178"/>
      <c r="Z26" s="83"/>
      <c r="AA26" s="83"/>
    </row>
    <row r="27" spans="1:27" ht="18.95" customHeight="1" thickBot="1">
      <c r="A27" s="1172" t="s">
        <v>72</v>
      </c>
      <c r="B27" s="1172"/>
      <c r="C27" s="816">
        <f t="shared" ref="C27:W27" si="19">C55+C83</f>
        <v>1</v>
      </c>
      <c r="D27" s="816">
        <f t="shared" si="19"/>
        <v>1</v>
      </c>
      <c r="E27" s="816">
        <f t="shared" si="19"/>
        <v>0</v>
      </c>
      <c r="F27" s="816">
        <f t="shared" si="19"/>
        <v>2</v>
      </c>
      <c r="G27" s="816">
        <f t="shared" si="19"/>
        <v>34</v>
      </c>
      <c r="H27" s="816">
        <f t="shared" si="19"/>
        <v>35</v>
      </c>
      <c r="I27" s="816">
        <f t="shared" si="19"/>
        <v>69</v>
      </c>
      <c r="J27" s="816">
        <f t="shared" si="19"/>
        <v>363</v>
      </c>
      <c r="K27" s="816">
        <f t="shared" si="19"/>
        <v>185</v>
      </c>
      <c r="L27" s="816">
        <f t="shared" si="19"/>
        <v>548</v>
      </c>
      <c r="M27" s="816">
        <f t="shared" si="19"/>
        <v>10</v>
      </c>
      <c r="N27" s="816">
        <f t="shared" si="19"/>
        <v>22</v>
      </c>
      <c r="O27" s="816">
        <f t="shared" si="19"/>
        <v>32</v>
      </c>
      <c r="P27" s="816">
        <f t="shared" si="19"/>
        <v>0</v>
      </c>
      <c r="Q27" s="816">
        <f t="shared" si="19"/>
        <v>2</v>
      </c>
      <c r="R27" s="816">
        <f t="shared" si="19"/>
        <v>2</v>
      </c>
      <c r="S27" s="816">
        <f t="shared" si="19"/>
        <v>0</v>
      </c>
      <c r="T27" s="816">
        <f t="shared" si="19"/>
        <v>1</v>
      </c>
      <c r="U27" s="816">
        <f t="shared" si="19"/>
        <v>1</v>
      </c>
      <c r="V27" s="816">
        <f t="shared" si="19"/>
        <v>0</v>
      </c>
      <c r="W27" s="816">
        <f t="shared" si="19"/>
        <v>2</v>
      </c>
      <c r="X27" s="1267" t="s">
        <v>282</v>
      </c>
      <c r="Y27" s="1267"/>
      <c r="Z27" s="83"/>
      <c r="AA27" s="83"/>
    </row>
    <row r="28" spans="1:27" ht="21" customHeight="1" thickBot="1">
      <c r="A28" s="1174" t="s">
        <v>32</v>
      </c>
      <c r="B28" s="1174"/>
      <c r="C28" s="819">
        <f t="shared" ref="C28:W28" si="20">C56+C84</f>
        <v>12</v>
      </c>
      <c r="D28" s="819">
        <f t="shared" si="20"/>
        <v>16</v>
      </c>
      <c r="E28" s="819">
        <f t="shared" si="20"/>
        <v>3</v>
      </c>
      <c r="F28" s="819">
        <f t="shared" si="20"/>
        <v>31</v>
      </c>
      <c r="G28" s="819">
        <f t="shared" si="20"/>
        <v>500</v>
      </c>
      <c r="H28" s="819">
        <f t="shared" si="20"/>
        <v>831</v>
      </c>
      <c r="I28" s="819">
        <f t="shared" si="20"/>
        <v>1331</v>
      </c>
      <c r="J28" s="819">
        <f t="shared" si="20"/>
        <v>3258</v>
      </c>
      <c r="K28" s="819">
        <f t="shared" si="20"/>
        <v>4649</v>
      </c>
      <c r="L28" s="819">
        <f t="shared" si="20"/>
        <v>7907</v>
      </c>
      <c r="M28" s="819">
        <f t="shared" si="20"/>
        <v>143</v>
      </c>
      <c r="N28" s="819">
        <f t="shared" si="20"/>
        <v>341</v>
      </c>
      <c r="O28" s="819">
        <f t="shared" si="20"/>
        <v>484</v>
      </c>
      <c r="P28" s="819">
        <f t="shared" si="20"/>
        <v>9</v>
      </c>
      <c r="Q28" s="819">
        <f t="shared" si="20"/>
        <v>22</v>
      </c>
      <c r="R28" s="819">
        <f t="shared" si="20"/>
        <v>31</v>
      </c>
      <c r="S28" s="819">
        <f t="shared" si="20"/>
        <v>8</v>
      </c>
      <c r="T28" s="819">
        <f t="shared" si="20"/>
        <v>13</v>
      </c>
      <c r="U28" s="819">
        <f t="shared" si="20"/>
        <v>10</v>
      </c>
      <c r="V28" s="819">
        <f t="shared" si="20"/>
        <v>0</v>
      </c>
      <c r="W28" s="819">
        <f t="shared" si="20"/>
        <v>31</v>
      </c>
      <c r="X28" s="1175" t="s">
        <v>169</v>
      </c>
      <c r="Y28" s="1175"/>
      <c r="Z28" s="83"/>
      <c r="AA28" s="83"/>
    </row>
    <row r="29" spans="1:27" ht="21" customHeight="1" thickTop="1">
      <c r="A29" s="1152" t="s">
        <v>1351</v>
      </c>
      <c r="B29" s="1152"/>
      <c r="C29" s="1152"/>
      <c r="D29" s="1152"/>
      <c r="E29" s="1152"/>
      <c r="F29" s="1152"/>
      <c r="G29" s="1152"/>
      <c r="H29" s="1152"/>
      <c r="I29" s="1152"/>
      <c r="J29" s="1152"/>
      <c r="K29" s="1152"/>
      <c r="L29" s="1152"/>
      <c r="M29" s="1152"/>
      <c r="N29" s="1152"/>
      <c r="O29" s="1152"/>
      <c r="P29" s="1152"/>
      <c r="Q29" s="1152"/>
      <c r="R29" s="1152"/>
      <c r="S29" s="1152"/>
      <c r="T29" s="1152"/>
      <c r="U29" s="1152"/>
      <c r="V29" s="1152"/>
      <c r="W29" s="1152"/>
      <c r="X29" s="1152"/>
      <c r="Y29" s="1152"/>
    </row>
    <row r="30" spans="1:27" ht="35.25" customHeight="1">
      <c r="A30" s="1193" t="s">
        <v>824</v>
      </c>
      <c r="B30" s="1193"/>
      <c r="C30" s="1193"/>
      <c r="D30" s="1193"/>
      <c r="E30" s="1193"/>
      <c r="F30" s="1193"/>
      <c r="G30" s="1193"/>
      <c r="H30" s="1193"/>
      <c r="I30" s="1193"/>
      <c r="J30" s="1193"/>
      <c r="K30" s="1193"/>
      <c r="L30" s="1193"/>
      <c r="M30" s="1193"/>
      <c r="N30" s="1193"/>
      <c r="O30" s="1193"/>
      <c r="P30" s="1193"/>
      <c r="Q30" s="1193"/>
      <c r="R30" s="1193"/>
      <c r="S30" s="1193"/>
      <c r="T30" s="1193"/>
      <c r="U30" s="1193"/>
      <c r="V30" s="1193"/>
      <c r="W30" s="1193"/>
      <c r="X30" s="1193"/>
      <c r="Y30" s="1193"/>
    </row>
    <row r="31" spans="1:27" ht="17.25" customHeight="1" thickBot="1">
      <c r="A31" s="1176" t="s">
        <v>1118</v>
      </c>
      <c r="B31" s="1176"/>
      <c r="C31" s="261"/>
      <c r="D31" s="261"/>
      <c r="E31" s="261"/>
      <c r="F31" s="261"/>
      <c r="G31" s="261"/>
      <c r="H31" s="261"/>
      <c r="I31" s="261"/>
      <c r="J31" s="261"/>
      <c r="K31" s="261"/>
      <c r="L31" s="261"/>
      <c r="M31" s="261"/>
      <c r="N31" s="261"/>
      <c r="O31" s="261"/>
      <c r="P31" s="261"/>
      <c r="Q31" s="261"/>
      <c r="R31" s="261"/>
      <c r="S31" s="261"/>
      <c r="T31" s="261"/>
      <c r="U31" s="261"/>
      <c r="V31" s="84"/>
      <c r="W31" s="1177" t="s">
        <v>960</v>
      </c>
      <c r="X31" s="1177"/>
      <c r="Y31" s="1177"/>
    </row>
    <row r="32" spans="1:27" ht="21" customHeight="1" thickTop="1">
      <c r="A32" s="1140" t="s">
        <v>40</v>
      </c>
      <c r="B32" s="1140"/>
      <c r="C32" s="1155" t="s">
        <v>107</v>
      </c>
      <c r="D32" s="1155"/>
      <c r="E32" s="1155"/>
      <c r="F32" s="1155"/>
      <c r="G32" s="1155" t="s">
        <v>128</v>
      </c>
      <c r="H32" s="1155"/>
      <c r="I32" s="1155"/>
      <c r="J32" s="1155" t="s">
        <v>108</v>
      </c>
      <c r="K32" s="1155"/>
      <c r="L32" s="1155"/>
      <c r="M32" s="1140" t="s">
        <v>129</v>
      </c>
      <c r="N32" s="1140"/>
      <c r="O32" s="1140"/>
      <c r="P32" s="1140" t="s">
        <v>306</v>
      </c>
      <c r="Q32" s="1140"/>
      <c r="R32" s="1156"/>
      <c r="S32" s="1140" t="s">
        <v>307</v>
      </c>
      <c r="T32" s="1140"/>
      <c r="U32" s="1140"/>
      <c r="V32" s="1140"/>
      <c r="W32" s="1140"/>
      <c r="X32" s="1164" t="s">
        <v>168</v>
      </c>
      <c r="Y32" s="1164"/>
    </row>
    <row r="33" spans="1:25" ht="36" customHeight="1">
      <c r="A33" s="1141"/>
      <c r="B33" s="1141"/>
      <c r="C33" s="1167" t="s">
        <v>303</v>
      </c>
      <c r="D33" s="1167"/>
      <c r="E33" s="1167"/>
      <c r="F33" s="1167"/>
      <c r="G33" s="1167" t="s">
        <v>856</v>
      </c>
      <c r="H33" s="1167"/>
      <c r="I33" s="1167"/>
      <c r="J33" s="1167" t="s">
        <v>309</v>
      </c>
      <c r="K33" s="1167"/>
      <c r="L33" s="1167"/>
      <c r="M33" s="1168" t="s">
        <v>310</v>
      </c>
      <c r="N33" s="1168"/>
      <c r="O33" s="1168"/>
      <c r="P33" s="1168" t="s">
        <v>311</v>
      </c>
      <c r="Q33" s="1168"/>
      <c r="R33" s="1169"/>
      <c r="S33" s="1165" t="s">
        <v>312</v>
      </c>
      <c r="T33" s="1165"/>
      <c r="U33" s="1165"/>
      <c r="V33" s="1165"/>
      <c r="W33" s="1165"/>
      <c r="X33" s="1165"/>
      <c r="Y33" s="1165"/>
    </row>
    <row r="34" spans="1:25" ht="22.5" customHeight="1">
      <c r="A34" s="1141"/>
      <c r="B34" s="1141"/>
      <c r="C34" s="390" t="s">
        <v>127</v>
      </c>
      <c r="D34" s="489" t="s">
        <v>34</v>
      </c>
      <c r="E34" s="489" t="s">
        <v>109</v>
      </c>
      <c r="F34" s="489" t="s">
        <v>35</v>
      </c>
      <c r="G34" s="390" t="s">
        <v>127</v>
      </c>
      <c r="H34" s="489" t="s">
        <v>34</v>
      </c>
      <c r="I34" s="489" t="s">
        <v>35</v>
      </c>
      <c r="J34" s="390" t="s">
        <v>127</v>
      </c>
      <c r="K34" s="489" t="s">
        <v>34</v>
      </c>
      <c r="L34" s="489" t="s">
        <v>35</v>
      </c>
      <c r="M34" s="390" t="s">
        <v>102</v>
      </c>
      <c r="N34" s="489" t="s">
        <v>103</v>
      </c>
      <c r="O34" s="489" t="s">
        <v>35</v>
      </c>
      <c r="P34" s="489" t="s">
        <v>313</v>
      </c>
      <c r="Q34" s="489" t="s">
        <v>314</v>
      </c>
      <c r="R34" s="489" t="s">
        <v>35</v>
      </c>
      <c r="S34" s="489" t="s">
        <v>120</v>
      </c>
      <c r="T34" s="489" t="s">
        <v>315</v>
      </c>
      <c r="U34" s="390" t="s">
        <v>316</v>
      </c>
      <c r="V34" s="489" t="s">
        <v>317</v>
      </c>
      <c r="W34" s="489" t="s">
        <v>32</v>
      </c>
      <c r="X34" s="1165"/>
      <c r="Y34" s="1165"/>
    </row>
    <row r="35" spans="1:25" ht="43.5" customHeight="1" thickBot="1">
      <c r="A35" s="1142"/>
      <c r="B35" s="1142"/>
      <c r="C35" s="882" t="s">
        <v>173</v>
      </c>
      <c r="D35" s="882" t="s">
        <v>172</v>
      </c>
      <c r="E35" s="882" t="s">
        <v>208</v>
      </c>
      <c r="F35" s="882" t="s">
        <v>169</v>
      </c>
      <c r="G35" s="882" t="s">
        <v>173</v>
      </c>
      <c r="H35" s="882" t="s">
        <v>172</v>
      </c>
      <c r="I35" s="882" t="s">
        <v>169</v>
      </c>
      <c r="J35" s="882" t="s">
        <v>173</v>
      </c>
      <c r="K35" s="882" t="s">
        <v>172</v>
      </c>
      <c r="L35" s="882" t="s">
        <v>169</v>
      </c>
      <c r="M35" s="882" t="s">
        <v>318</v>
      </c>
      <c r="N35" s="882" t="s">
        <v>319</v>
      </c>
      <c r="O35" s="882" t="s">
        <v>169</v>
      </c>
      <c r="P35" s="882" t="s">
        <v>320</v>
      </c>
      <c r="Q35" s="882" t="s">
        <v>321</v>
      </c>
      <c r="R35" s="882" t="s">
        <v>169</v>
      </c>
      <c r="S35" s="883" t="s">
        <v>322</v>
      </c>
      <c r="T35" s="884" t="s">
        <v>641</v>
      </c>
      <c r="U35" s="884" t="s">
        <v>621</v>
      </c>
      <c r="V35" s="883" t="s">
        <v>325</v>
      </c>
      <c r="W35" s="883" t="s">
        <v>169</v>
      </c>
      <c r="X35" s="1166"/>
      <c r="Y35" s="1166"/>
    </row>
    <row r="36" spans="1:25" ht="21" customHeight="1">
      <c r="A36" s="1183" t="s">
        <v>52</v>
      </c>
      <c r="B36" s="1183"/>
      <c r="C36" s="815">
        <v>0</v>
      </c>
      <c r="D36" s="604">
        <v>0</v>
      </c>
      <c r="E36" s="604">
        <v>0</v>
      </c>
      <c r="F36" s="604">
        <f>SUM(C36:E36)</f>
        <v>0</v>
      </c>
      <c r="G36" s="604">
        <v>0</v>
      </c>
      <c r="H36" s="604">
        <v>0</v>
      </c>
      <c r="I36" s="604">
        <f>SUM(G36:H36)</f>
        <v>0</v>
      </c>
      <c r="J36" s="604">
        <v>0</v>
      </c>
      <c r="K36" s="604">
        <v>0</v>
      </c>
      <c r="L36" s="604">
        <f>SUM(J36:K36)</f>
        <v>0</v>
      </c>
      <c r="M36" s="604">
        <v>0</v>
      </c>
      <c r="N36" s="604">
        <v>0</v>
      </c>
      <c r="O36" s="604">
        <f>SUM(M36:N36)</f>
        <v>0</v>
      </c>
      <c r="P36" s="604">
        <v>0</v>
      </c>
      <c r="Q36" s="604">
        <v>0</v>
      </c>
      <c r="R36" s="604">
        <f>SUM(P36:Q36)</f>
        <v>0</v>
      </c>
      <c r="S36" s="604">
        <v>0</v>
      </c>
      <c r="T36" s="604">
        <v>0</v>
      </c>
      <c r="U36" s="604">
        <v>0</v>
      </c>
      <c r="V36" s="604">
        <v>0</v>
      </c>
      <c r="W36" s="604">
        <f>SUM(S36:V36)</f>
        <v>0</v>
      </c>
      <c r="X36" s="1216" t="s">
        <v>583</v>
      </c>
      <c r="Y36" s="1216"/>
    </row>
    <row r="37" spans="1:25" ht="21" customHeight="1">
      <c r="A37" s="1183" t="s">
        <v>53</v>
      </c>
      <c r="B37" s="1183"/>
      <c r="C37" s="604">
        <v>0</v>
      </c>
      <c r="D37" s="604">
        <v>0</v>
      </c>
      <c r="E37" s="604">
        <v>0</v>
      </c>
      <c r="F37" s="604">
        <f t="shared" ref="F37:F55" si="21">SUM(C37:E37)</f>
        <v>0</v>
      </c>
      <c r="G37" s="604">
        <v>0</v>
      </c>
      <c r="H37" s="604">
        <v>0</v>
      </c>
      <c r="I37" s="604">
        <f t="shared" ref="I37:I55" si="22">SUM(G37:H37)</f>
        <v>0</v>
      </c>
      <c r="J37" s="604">
        <v>0</v>
      </c>
      <c r="K37" s="604">
        <v>0</v>
      </c>
      <c r="L37" s="604">
        <f t="shared" ref="L37:L55" si="23">SUM(J37:K37)</f>
        <v>0</v>
      </c>
      <c r="M37" s="604">
        <v>0</v>
      </c>
      <c r="N37" s="604">
        <v>0</v>
      </c>
      <c r="O37" s="604">
        <f t="shared" ref="O37:O55" si="24">SUM(M37:N37)</f>
        <v>0</v>
      </c>
      <c r="P37" s="604">
        <v>0</v>
      </c>
      <c r="Q37" s="604">
        <v>0</v>
      </c>
      <c r="R37" s="604">
        <f t="shared" ref="R37:R55" si="25">SUM(P37:Q37)</f>
        <v>0</v>
      </c>
      <c r="S37" s="604">
        <v>0</v>
      </c>
      <c r="T37" s="604">
        <v>0</v>
      </c>
      <c r="U37" s="604">
        <v>0</v>
      </c>
      <c r="V37" s="604">
        <v>0</v>
      </c>
      <c r="W37" s="604">
        <f t="shared" ref="W37:W55" si="26">SUM(S37:V37)</f>
        <v>0</v>
      </c>
      <c r="X37" s="1216" t="s">
        <v>284</v>
      </c>
      <c r="Y37" s="1216"/>
    </row>
    <row r="38" spans="1:25" ht="21" customHeight="1">
      <c r="A38" s="1170" t="s">
        <v>54</v>
      </c>
      <c r="B38" s="1170"/>
      <c r="C38" s="885">
        <v>0</v>
      </c>
      <c r="D38" s="885">
        <v>1</v>
      </c>
      <c r="E38" s="885">
        <v>1</v>
      </c>
      <c r="F38" s="604">
        <f t="shared" si="21"/>
        <v>2</v>
      </c>
      <c r="G38" s="885">
        <v>2</v>
      </c>
      <c r="H38" s="885">
        <v>92</v>
      </c>
      <c r="I38" s="604">
        <f t="shared" si="22"/>
        <v>94</v>
      </c>
      <c r="J38" s="885">
        <v>4</v>
      </c>
      <c r="K38" s="885">
        <v>502</v>
      </c>
      <c r="L38" s="604">
        <f t="shared" si="23"/>
        <v>506</v>
      </c>
      <c r="M38" s="885">
        <v>0</v>
      </c>
      <c r="N38" s="885">
        <v>22</v>
      </c>
      <c r="O38" s="604">
        <f t="shared" si="24"/>
        <v>22</v>
      </c>
      <c r="P38" s="885">
        <v>0</v>
      </c>
      <c r="Q38" s="885">
        <v>2</v>
      </c>
      <c r="R38" s="604">
        <f t="shared" si="25"/>
        <v>2</v>
      </c>
      <c r="S38" s="885">
        <v>0</v>
      </c>
      <c r="T38" s="885">
        <v>0</v>
      </c>
      <c r="U38" s="885">
        <v>2</v>
      </c>
      <c r="V38" s="885">
        <v>0</v>
      </c>
      <c r="W38" s="604">
        <f t="shared" si="26"/>
        <v>2</v>
      </c>
      <c r="X38" s="1178" t="s">
        <v>175</v>
      </c>
      <c r="Y38" s="1178"/>
    </row>
    <row r="39" spans="1:25" ht="21" customHeight="1">
      <c r="A39" s="1170" t="s">
        <v>55</v>
      </c>
      <c r="B39" s="1170"/>
      <c r="C39" s="885">
        <v>1</v>
      </c>
      <c r="D39" s="885">
        <v>1</v>
      </c>
      <c r="E39" s="885">
        <v>0</v>
      </c>
      <c r="F39" s="604">
        <f t="shared" si="21"/>
        <v>2</v>
      </c>
      <c r="G39" s="885">
        <v>20</v>
      </c>
      <c r="H39" s="885">
        <v>20</v>
      </c>
      <c r="I39" s="604">
        <f t="shared" si="22"/>
        <v>40</v>
      </c>
      <c r="J39" s="885">
        <v>125</v>
      </c>
      <c r="K39" s="885">
        <v>114</v>
      </c>
      <c r="L39" s="604">
        <f t="shared" si="23"/>
        <v>239</v>
      </c>
      <c r="M39" s="885">
        <v>11</v>
      </c>
      <c r="N39" s="885">
        <v>17</v>
      </c>
      <c r="O39" s="604">
        <f t="shared" si="24"/>
        <v>28</v>
      </c>
      <c r="P39" s="885">
        <v>0</v>
      </c>
      <c r="Q39" s="885">
        <v>2</v>
      </c>
      <c r="R39" s="604">
        <f t="shared" si="25"/>
        <v>2</v>
      </c>
      <c r="S39" s="885">
        <v>0</v>
      </c>
      <c r="T39" s="885">
        <v>2</v>
      </c>
      <c r="U39" s="885">
        <v>0</v>
      </c>
      <c r="V39" s="885">
        <v>0</v>
      </c>
      <c r="W39" s="604">
        <f t="shared" si="26"/>
        <v>2</v>
      </c>
      <c r="X39" s="1178" t="s">
        <v>176</v>
      </c>
      <c r="Y39" s="1178"/>
    </row>
    <row r="40" spans="1:25" ht="21" customHeight="1">
      <c r="A40" s="1160" t="s">
        <v>279</v>
      </c>
      <c r="B40" s="258" t="s">
        <v>261</v>
      </c>
      <c r="C40" s="885">
        <v>0</v>
      </c>
      <c r="D40" s="885">
        <v>1</v>
      </c>
      <c r="E40" s="885">
        <v>0</v>
      </c>
      <c r="F40" s="604">
        <f t="shared" si="21"/>
        <v>1</v>
      </c>
      <c r="G40" s="885">
        <v>0</v>
      </c>
      <c r="H40" s="885">
        <v>39</v>
      </c>
      <c r="I40" s="604">
        <f t="shared" si="22"/>
        <v>39</v>
      </c>
      <c r="J40" s="885">
        <v>0</v>
      </c>
      <c r="K40" s="885">
        <v>195</v>
      </c>
      <c r="L40" s="604">
        <f t="shared" si="23"/>
        <v>195</v>
      </c>
      <c r="M40" s="885">
        <v>0</v>
      </c>
      <c r="N40" s="885">
        <v>12</v>
      </c>
      <c r="O40" s="604">
        <f t="shared" si="24"/>
        <v>12</v>
      </c>
      <c r="P40" s="885">
        <v>0</v>
      </c>
      <c r="Q40" s="885">
        <v>1</v>
      </c>
      <c r="R40" s="604">
        <f t="shared" si="25"/>
        <v>1</v>
      </c>
      <c r="S40" s="885">
        <v>0</v>
      </c>
      <c r="T40" s="885">
        <v>0</v>
      </c>
      <c r="U40" s="885">
        <v>1</v>
      </c>
      <c r="V40" s="885">
        <v>0</v>
      </c>
      <c r="W40" s="604">
        <f t="shared" si="26"/>
        <v>1</v>
      </c>
      <c r="X40" s="502" t="s">
        <v>288</v>
      </c>
      <c r="Y40" s="1179" t="s">
        <v>167</v>
      </c>
    </row>
    <row r="41" spans="1:25" ht="21" customHeight="1">
      <c r="A41" s="1161"/>
      <c r="B41" s="258" t="s">
        <v>263</v>
      </c>
      <c r="C41" s="885">
        <v>0</v>
      </c>
      <c r="D41" s="885">
        <v>0</v>
      </c>
      <c r="E41" s="885">
        <v>1</v>
      </c>
      <c r="F41" s="604">
        <f t="shared" si="21"/>
        <v>1</v>
      </c>
      <c r="G41" s="885">
        <v>3</v>
      </c>
      <c r="H41" s="885">
        <v>58</v>
      </c>
      <c r="I41" s="604">
        <f t="shared" si="22"/>
        <v>61</v>
      </c>
      <c r="J41" s="885">
        <v>8</v>
      </c>
      <c r="K41" s="885">
        <v>287</v>
      </c>
      <c r="L41" s="604">
        <f t="shared" si="23"/>
        <v>295</v>
      </c>
      <c r="M41" s="885">
        <v>0</v>
      </c>
      <c r="N41" s="885">
        <v>20</v>
      </c>
      <c r="O41" s="604">
        <f t="shared" si="24"/>
        <v>20</v>
      </c>
      <c r="P41" s="885">
        <v>1</v>
      </c>
      <c r="Q41" s="885">
        <v>0</v>
      </c>
      <c r="R41" s="604">
        <f t="shared" si="25"/>
        <v>1</v>
      </c>
      <c r="S41" s="885">
        <v>1</v>
      </c>
      <c r="T41" s="885">
        <v>0</v>
      </c>
      <c r="U41" s="885">
        <v>0</v>
      </c>
      <c r="V41" s="885">
        <v>0</v>
      </c>
      <c r="W41" s="604">
        <f t="shared" si="26"/>
        <v>1</v>
      </c>
      <c r="X41" s="502" t="s">
        <v>289</v>
      </c>
      <c r="Y41" s="1180"/>
    </row>
    <row r="42" spans="1:25" ht="21" customHeight="1">
      <c r="A42" s="1161"/>
      <c r="B42" s="258" t="s">
        <v>262</v>
      </c>
      <c r="C42" s="885">
        <v>2</v>
      </c>
      <c r="D42" s="885">
        <v>1</v>
      </c>
      <c r="E42" s="885">
        <v>0</v>
      </c>
      <c r="F42" s="604">
        <f t="shared" si="21"/>
        <v>3</v>
      </c>
      <c r="G42" s="885">
        <v>70</v>
      </c>
      <c r="H42" s="885">
        <v>26</v>
      </c>
      <c r="I42" s="604">
        <f t="shared" si="22"/>
        <v>96</v>
      </c>
      <c r="J42" s="885">
        <v>428</v>
      </c>
      <c r="K42" s="885">
        <v>104</v>
      </c>
      <c r="L42" s="604">
        <f t="shared" si="23"/>
        <v>532</v>
      </c>
      <c r="M42" s="885">
        <v>29</v>
      </c>
      <c r="N42" s="885">
        <v>30</v>
      </c>
      <c r="O42" s="604">
        <f t="shared" si="24"/>
        <v>59</v>
      </c>
      <c r="P42" s="885">
        <v>0</v>
      </c>
      <c r="Q42" s="885">
        <v>3</v>
      </c>
      <c r="R42" s="604">
        <f t="shared" si="25"/>
        <v>3</v>
      </c>
      <c r="S42" s="885">
        <v>0</v>
      </c>
      <c r="T42" s="885">
        <v>3</v>
      </c>
      <c r="U42" s="885">
        <v>0</v>
      </c>
      <c r="V42" s="885">
        <v>0</v>
      </c>
      <c r="W42" s="604">
        <f t="shared" si="26"/>
        <v>3</v>
      </c>
      <c r="X42" s="502" t="s">
        <v>290</v>
      </c>
      <c r="Y42" s="1180"/>
    </row>
    <row r="43" spans="1:25" ht="21" customHeight="1">
      <c r="A43" s="1161"/>
      <c r="B43" s="258" t="s">
        <v>264</v>
      </c>
      <c r="C43" s="885">
        <v>0</v>
      </c>
      <c r="D43" s="885">
        <v>0</v>
      </c>
      <c r="E43" s="885">
        <v>0</v>
      </c>
      <c r="F43" s="604">
        <f t="shared" si="21"/>
        <v>0</v>
      </c>
      <c r="G43" s="885">
        <v>0</v>
      </c>
      <c r="H43" s="885">
        <v>0</v>
      </c>
      <c r="I43" s="604">
        <f t="shared" si="22"/>
        <v>0</v>
      </c>
      <c r="J43" s="885">
        <v>0</v>
      </c>
      <c r="K43" s="885">
        <v>0</v>
      </c>
      <c r="L43" s="604">
        <f t="shared" si="23"/>
        <v>0</v>
      </c>
      <c r="M43" s="885">
        <v>0</v>
      </c>
      <c r="N43" s="885">
        <v>0</v>
      </c>
      <c r="O43" s="604">
        <f t="shared" si="24"/>
        <v>0</v>
      </c>
      <c r="P43" s="885">
        <v>0</v>
      </c>
      <c r="Q43" s="885">
        <v>0</v>
      </c>
      <c r="R43" s="604">
        <f t="shared" si="25"/>
        <v>0</v>
      </c>
      <c r="S43" s="885">
        <v>0</v>
      </c>
      <c r="T43" s="885">
        <v>0</v>
      </c>
      <c r="U43" s="885">
        <v>0</v>
      </c>
      <c r="V43" s="885">
        <v>0</v>
      </c>
      <c r="W43" s="604">
        <f t="shared" si="26"/>
        <v>0</v>
      </c>
      <c r="X43" s="502" t="s">
        <v>291</v>
      </c>
      <c r="Y43" s="1180"/>
    </row>
    <row r="44" spans="1:25" ht="21" customHeight="1">
      <c r="A44" s="1161"/>
      <c r="B44" s="258" t="s">
        <v>266</v>
      </c>
      <c r="C44" s="885">
        <v>1</v>
      </c>
      <c r="D44" s="885">
        <v>1</v>
      </c>
      <c r="E44" s="885">
        <v>0</v>
      </c>
      <c r="F44" s="604">
        <f t="shared" si="21"/>
        <v>2</v>
      </c>
      <c r="G44" s="885">
        <v>34</v>
      </c>
      <c r="H44" s="885">
        <v>31</v>
      </c>
      <c r="I44" s="604">
        <f t="shared" si="22"/>
        <v>65</v>
      </c>
      <c r="J44" s="885">
        <v>204</v>
      </c>
      <c r="K44" s="885">
        <v>165</v>
      </c>
      <c r="L44" s="604">
        <f t="shared" si="23"/>
        <v>369</v>
      </c>
      <c r="M44" s="885">
        <v>9</v>
      </c>
      <c r="N44" s="885">
        <v>19</v>
      </c>
      <c r="O44" s="604">
        <f t="shared" si="24"/>
        <v>28</v>
      </c>
      <c r="P44" s="885">
        <v>0</v>
      </c>
      <c r="Q44" s="885">
        <v>2</v>
      </c>
      <c r="R44" s="604">
        <f t="shared" si="25"/>
        <v>2</v>
      </c>
      <c r="S44" s="885">
        <v>0</v>
      </c>
      <c r="T44" s="885">
        <v>2</v>
      </c>
      <c r="U44" s="885">
        <v>0</v>
      </c>
      <c r="V44" s="885">
        <v>0</v>
      </c>
      <c r="W44" s="604">
        <f t="shared" si="26"/>
        <v>2</v>
      </c>
      <c r="X44" s="502" t="s">
        <v>292</v>
      </c>
      <c r="Y44" s="1180"/>
    </row>
    <row r="45" spans="1:25" ht="18" customHeight="1">
      <c r="A45" s="1162"/>
      <c r="B45" s="258" t="s">
        <v>265</v>
      </c>
      <c r="C45" s="885">
        <v>1</v>
      </c>
      <c r="D45" s="885">
        <v>2</v>
      </c>
      <c r="E45" s="885">
        <v>0</v>
      </c>
      <c r="F45" s="604">
        <f t="shared" si="21"/>
        <v>3</v>
      </c>
      <c r="G45" s="885">
        <v>29</v>
      </c>
      <c r="H45" s="885">
        <v>93</v>
      </c>
      <c r="I45" s="604">
        <f t="shared" si="22"/>
        <v>122</v>
      </c>
      <c r="J45" s="885">
        <v>206</v>
      </c>
      <c r="K45" s="885">
        <v>640</v>
      </c>
      <c r="L45" s="604">
        <f t="shared" si="23"/>
        <v>846</v>
      </c>
      <c r="M45" s="885">
        <v>8</v>
      </c>
      <c r="N45" s="885">
        <v>39</v>
      </c>
      <c r="O45" s="604">
        <f t="shared" si="24"/>
        <v>47</v>
      </c>
      <c r="P45" s="885">
        <v>0</v>
      </c>
      <c r="Q45" s="885">
        <v>3</v>
      </c>
      <c r="R45" s="604">
        <f t="shared" si="25"/>
        <v>3</v>
      </c>
      <c r="S45" s="885">
        <v>0</v>
      </c>
      <c r="T45" s="885">
        <v>2</v>
      </c>
      <c r="U45" s="885">
        <v>1</v>
      </c>
      <c r="V45" s="885">
        <v>0</v>
      </c>
      <c r="W45" s="604">
        <f t="shared" si="26"/>
        <v>3</v>
      </c>
      <c r="X45" s="502" t="s">
        <v>293</v>
      </c>
      <c r="Y45" s="1180"/>
    </row>
    <row r="46" spans="1:25" ht="21" customHeight="1">
      <c r="A46" s="1182" t="s">
        <v>63</v>
      </c>
      <c r="B46" s="1182"/>
      <c r="C46" s="885">
        <v>0</v>
      </c>
      <c r="D46" s="885">
        <v>0</v>
      </c>
      <c r="E46" s="885">
        <v>0</v>
      </c>
      <c r="F46" s="604">
        <f t="shared" si="21"/>
        <v>0</v>
      </c>
      <c r="G46" s="885">
        <v>0</v>
      </c>
      <c r="H46" s="885">
        <v>0</v>
      </c>
      <c r="I46" s="604">
        <f t="shared" si="22"/>
        <v>0</v>
      </c>
      <c r="J46" s="885">
        <v>0</v>
      </c>
      <c r="K46" s="885">
        <v>0</v>
      </c>
      <c r="L46" s="604">
        <f t="shared" si="23"/>
        <v>0</v>
      </c>
      <c r="M46" s="885">
        <v>0</v>
      </c>
      <c r="N46" s="885">
        <v>0</v>
      </c>
      <c r="O46" s="604">
        <f t="shared" si="24"/>
        <v>0</v>
      </c>
      <c r="P46" s="885">
        <v>0</v>
      </c>
      <c r="Q46" s="885">
        <v>0</v>
      </c>
      <c r="R46" s="604">
        <f t="shared" si="25"/>
        <v>0</v>
      </c>
      <c r="S46" s="885">
        <v>0</v>
      </c>
      <c r="T46" s="885">
        <v>0</v>
      </c>
      <c r="U46" s="885">
        <v>0</v>
      </c>
      <c r="V46" s="885">
        <v>0</v>
      </c>
      <c r="W46" s="604">
        <f t="shared" si="26"/>
        <v>0</v>
      </c>
      <c r="X46" s="1178" t="s">
        <v>281</v>
      </c>
      <c r="Y46" s="1178"/>
    </row>
    <row r="47" spans="1:25" ht="21" customHeight="1">
      <c r="A47" s="1170" t="s">
        <v>64</v>
      </c>
      <c r="B47" s="1170"/>
      <c r="C47" s="885">
        <v>1</v>
      </c>
      <c r="D47" s="885">
        <v>1</v>
      </c>
      <c r="E47" s="885">
        <v>0</v>
      </c>
      <c r="F47" s="604">
        <f t="shared" si="21"/>
        <v>2</v>
      </c>
      <c r="G47" s="885">
        <v>18</v>
      </c>
      <c r="H47" s="885">
        <v>35</v>
      </c>
      <c r="I47" s="604">
        <f t="shared" si="22"/>
        <v>53</v>
      </c>
      <c r="J47" s="885">
        <v>91</v>
      </c>
      <c r="K47" s="885">
        <v>253</v>
      </c>
      <c r="L47" s="604">
        <f t="shared" si="23"/>
        <v>344</v>
      </c>
      <c r="M47" s="885">
        <v>9</v>
      </c>
      <c r="N47" s="885">
        <v>18</v>
      </c>
      <c r="O47" s="604">
        <f t="shared" si="24"/>
        <v>27</v>
      </c>
      <c r="P47" s="885">
        <v>1</v>
      </c>
      <c r="Q47" s="885">
        <v>1</v>
      </c>
      <c r="R47" s="604">
        <f t="shared" si="25"/>
        <v>2</v>
      </c>
      <c r="S47" s="885">
        <v>1</v>
      </c>
      <c r="T47" s="885">
        <v>0</v>
      </c>
      <c r="U47" s="885">
        <v>1</v>
      </c>
      <c r="V47" s="885">
        <v>0</v>
      </c>
      <c r="W47" s="604">
        <f t="shared" si="26"/>
        <v>2</v>
      </c>
      <c r="X47" s="1178" t="s">
        <v>177</v>
      </c>
      <c r="Y47" s="1178"/>
    </row>
    <row r="48" spans="1:25" ht="21" customHeight="1">
      <c r="A48" s="1170" t="s">
        <v>65</v>
      </c>
      <c r="B48" s="1170"/>
      <c r="C48" s="885">
        <v>0</v>
      </c>
      <c r="D48" s="885">
        <v>0</v>
      </c>
      <c r="E48" s="885">
        <v>0</v>
      </c>
      <c r="F48" s="604">
        <f t="shared" si="21"/>
        <v>0</v>
      </c>
      <c r="G48" s="885">
        <v>0</v>
      </c>
      <c r="H48" s="885">
        <v>0</v>
      </c>
      <c r="I48" s="604">
        <f t="shared" si="22"/>
        <v>0</v>
      </c>
      <c r="J48" s="885">
        <v>0</v>
      </c>
      <c r="K48" s="885">
        <v>0</v>
      </c>
      <c r="L48" s="604">
        <f t="shared" si="23"/>
        <v>0</v>
      </c>
      <c r="M48" s="885">
        <v>0</v>
      </c>
      <c r="N48" s="885">
        <v>0</v>
      </c>
      <c r="O48" s="604">
        <f t="shared" si="24"/>
        <v>0</v>
      </c>
      <c r="P48" s="885">
        <v>0</v>
      </c>
      <c r="Q48" s="885">
        <v>0</v>
      </c>
      <c r="R48" s="604">
        <f t="shared" si="25"/>
        <v>0</v>
      </c>
      <c r="S48" s="885">
        <v>0</v>
      </c>
      <c r="T48" s="885">
        <v>0</v>
      </c>
      <c r="U48" s="885">
        <v>0</v>
      </c>
      <c r="V48" s="885">
        <v>0</v>
      </c>
      <c r="W48" s="604">
        <f t="shared" si="26"/>
        <v>0</v>
      </c>
      <c r="X48" s="1178" t="s">
        <v>178</v>
      </c>
      <c r="Y48" s="1178"/>
    </row>
    <row r="49" spans="1:25" ht="21" customHeight="1">
      <c r="A49" s="1170" t="s">
        <v>66</v>
      </c>
      <c r="B49" s="1170"/>
      <c r="C49" s="886">
        <v>1</v>
      </c>
      <c r="D49" s="885">
        <v>2</v>
      </c>
      <c r="E49" s="885">
        <v>0</v>
      </c>
      <c r="F49" s="604">
        <f t="shared" si="21"/>
        <v>3</v>
      </c>
      <c r="G49" s="885">
        <v>82</v>
      </c>
      <c r="H49" s="885">
        <v>167</v>
      </c>
      <c r="I49" s="604">
        <f t="shared" si="22"/>
        <v>249</v>
      </c>
      <c r="J49" s="885">
        <v>511</v>
      </c>
      <c r="K49" s="885">
        <v>943</v>
      </c>
      <c r="L49" s="604">
        <f t="shared" si="23"/>
        <v>1454</v>
      </c>
      <c r="M49" s="885">
        <v>21</v>
      </c>
      <c r="N49" s="885">
        <v>41</v>
      </c>
      <c r="O49" s="604">
        <f t="shared" si="24"/>
        <v>62</v>
      </c>
      <c r="P49" s="885">
        <v>2</v>
      </c>
      <c r="Q49" s="885">
        <v>1</v>
      </c>
      <c r="R49" s="604">
        <f t="shared" si="25"/>
        <v>3</v>
      </c>
      <c r="S49" s="885">
        <v>2</v>
      </c>
      <c r="T49" s="885">
        <v>1</v>
      </c>
      <c r="U49" s="885">
        <v>0</v>
      </c>
      <c r="V49" s="885">
        <v>0</v>
      </c>
      <c r="W49" s="604">
        <f t="shared" si="26"/>
        <v>3</v>
      </c>
      <c r="X49" s="1178" t="s">
        <v>285</v>
      </c>
      <c r="Y49" s="1178"/>
    </row>
    <row r="50" spans="1:25" ht="21" customHeight="1">
      <c r="A50" s="1170" t="s">
        <v>133</v>
      </c>
      <c r="B50" s="1170"/>
      <c r="C50" s="885">
        <v>2</v>
      </c>
      <c r="D50" s="885">
        <v>0</v>
      </c>
      <c r="E50" s="885">
        <v>0</v>
      </c>
      <c r="F50" s="604">
        <f t="shared" si="21"/>
        <v>2</v>
      </c>
      <c r="G50" s="885">
        <v>126</v>
      </c>
      <c r="H50" s="885">
        <v>1</v>
      </c>
      <c r="I50" s="604">
        <f t="shared" si="22"/>
        <v>127</v>
      </c>
      <c r="J50" s="885">
        <v>859</v>
      </c>
      <c r="K50" s="885">
        <v>3</v>
      </c>
      <c r="L50" s="604">
        <f t="shared" si="23"/>
        <v>862</v>
      </c>
      <c r="M50" s="885">
        <v>21</v>
      </c>
      <c r="N50" s="885">
        <v>28</v>
      </c>
      <c r="O50" s="604">
        <f t="shared" si="24"/>
        <v>49</v>
      </c>
      <c r="P50" s="885">
        <v>1</v>
      </c>
      <c r="Q50" s="885">
        <v>1</v>
      </c>
      <c r="R50" s="604">
        <f t="shared" si="25"/>
        <v>2</v>
      </c>
      <c r="S50" s="885">
        <v>1</v>
      </c>
      <c r="T50" s="885">
        <v>0</v>
      </c>
      <c r="U50" s="885">
        <v>1</v>
      </c>
      <c r="V50" s="885">
        <v>0</v>
      </c>
      <c r="W50" s="604">
        <f t="shared" si="26"/>
        <v>2</v>
      </c>
      <c r="X50" s="1178" t="s">
        <v>286</v>
      </c>
      <c r="Y50" s="1178"/>
    </row>
    <row r="51" spans="1:25" ht="21" customHeight="1">
      <c r="A51" s="1170" t="s">
        <v>68</v>
      </c>
      <c r="B51" s="1170"/>
      <c r="C51" s="885">
        <v>0</v>
      </c>
      <c r="D51" s="885">
        <v>1</v>
      </c>
      <c r="E51" s="885">
        <v>0</v>
      </c>
      <c r="F51" s="604">
        <f t="shared" si="21"/>
        <v>1</v>
      </c>
      <c r="G51" s="885">
        <v>2</v>
      </c>
      <c r="H51" s="885">
        <v>32</v>
      </c>
      <c r="I51" s="604">
        <f t="shared" si="22"/>
        <v>34</v>
      </c>
      <c r="J51" s="885">
        <v>4</v>
      </c>
      <c r="K51" s="885">
        <v>175</v>
      </c>
      <c r="L51" s="604">
        <f t="shared" si="23"/>
        <v>179</v>
      </c>
      <c r="M51" s="885">
        <v>0</v>
      </c>
      <c r="N51" s="885">
        <v>9</v>
      </c>
      <c r="O51" s="604">
        <f t="shared" si="24"/>
        <v>9</v>
      </c>
      <c r="P51" s="885">
        <v>1</v>
      </c>
      <c r="Q51" s="885">
        <v>0</v>
      </c>
      <c r="R51" s="604">
        <f t="shared" si="25"/>
        <v>1</v>
      </c>
      <c r="S51" s="885">
        <v>1</v>
      </c>
      <c r="T51" s="885">
        <v>0</v>
      </c>
      <c r="U51" s="885">
        <v>0</v>
      </c>
      <c r="V51" s="885">
        <v>0</v>
      </c>
      <c r="W51" s="604">
        <f t="shared" si="26"/>
        <v>1</v>
      </c>
      <c r="X51" s="1178" t="s">
        <v>287</v>
      </c>
      <c r="Y51" s="1178"/>
    </row>
    <row r="52" spans="1:25" ht="21" customHeight="1">
      <c r="A52" s="1170" t="s">
        <v>69</v>
      </c>
      <c r="B52" s="1170"/>
      <c r="C52" s="885">
        <v>1</v>
      </c>
      <c r="D52" s="885">
        <v>1</v>
      </c>
      <c r="E52" s="885">
        <v>0</v>
      </c>
      <c r="F52" s="604">
        <f t="shared" si="21"/>
        <v>2</v>
      </c>
      <c r="G52" s="885">
        <v>31</v>
      </c>
      <c r="H52" s="885">
        <v>41</v>
      </c>
      <c r="I52" s="604">
        <f t="shared" si="22"/>
        <v>72</v>
      </c>
      <c r="J52" s="885">
        <v>166</v>
      </c>
      <c r="K52" s="885">
        <v>211</v>
      </c>
      <c r="L52" s="604">
        <f t="shared" si="23"/>
        <v>377</v>
      </c>
      <c r="M52" s="885">
        <v>6</v>
      </c>
      <c r="N52" s="885">
        <v>17</v>
      </c>
      <c r="O52" s="604">
        <f t="shared" si="24"/>
        <v>23</v>
      </c>
      <c r="P52" s="885">
        <v>1</v>
      </c>
      <c r="Q52" s="885">
        <v>1</v>
      </c>
      <c r="R52" s="604">
        <f t="shared" si="25"/>
        <v>2</v>
      </c>
      <c r="S52" s="885">
        <v>1</v>
      </c>
      <c r="T52" s="885">
        <v>1</v>
      </c>
      <c r="U52" s="885">
        <v>0</v>
      </c>
      <c r="V52" s="885">
        <v>0</v>
      </c>
      <c r="W52" s="604">
        <f t="shared" si="26"/>
        <v>2</v>
      </c>
      <c r="X52" s="1178" t="s">
        <v>182</v>
      </c>
      <c r="Y52" s="1178"/>
    </row>
    <row r="53" spans="1:25" ht="21" customHeight="1">
      <c r="A53" s="1170" t="s">
        <v>70</v>
      </c>
      <c r="B53" s="1170"/>
      <c r="C53" s="885">
        <v>0</v>
      </c>
      <c r="D53" s="885">
        <v>1</v>
      </c>
      <c r="E53" s="885">
        <v>0</v>
      </c>
      <c r="F53" s="604">
        <f t="shared" si="21"/>
        <v>1</v>
      </c>
      <c r="G53" s="885">
        <v>0</v>
      </c>
      <c r="H53" s="885">
        <v>38</v>
      </c>
      <c r="I53" s="604">
        <f t="shared" si="22"/>
        <v>38</v>
      </c>
      <c r="J53" s="885">
        <v>0</v>
      </c>
      <c r="K53" s="885">
        <v>239</v>
      </c>
      <c r="L53" s="604">
        <f t="shared" si="23"/>
        <v>239</v>
      </c>
      <c r="M53" s="885">
        <v>0</v>
      </c>
      <c r="N53" s="885">
        <v>17</v>
      </c>
      <c r="O53" s="604">
        <f t="shared" si="24"/>
        <v>17</v>
      </c>
      <c r="P53" s="885">
        <v>1</v>
      </c>
      <c r="Q53" s="885">
        <v>0</v>
      </c>
      <c r="R53" s="604">
        <f t="shared" si="25"/>
        <v>1</v>
      </c>
      <c r="S53" s="885">
        <v>0</v>
      </c>
      <c r="T53" s="885">
        <v>0</v>
      </c>
      <c r="U53" s="885">
        <v>1</v>
      </c>
      <c r="V53" s="885">
        <v>0</v>
      </c>
      <c r="W53" s="604">
        <f t="shared" si="26"/>
        <v>1</v>
      </c>
      <c r="X53" s="1178" t="s">
        <v>183</v>
      </c>
      <c r="Y53" s="1178"/>
    </row>
    <row r="54" spans="1:25" ht="21" customHeight="1">
      <c r="A54" s="1170" t="s">
        <v>71</v>
      </c>
      <c r="B54" s="1170"/>
      <c r="C54" s="885">
        <v>1</v>
      </c>
      <c r="D54" s="885">
        <v>1</v>
      </c>
      <c r="E54" s="885">
        <v>0</v>
      </c>
      <c r="F54" s="604">
        <f t="shared" si="21"/>
        <v>2</v>
      </c>
      <c r="G54" s="885">
        <v>31</v>
      </c>
      <c r="H54" s="885">
        <v>47</v>
      </c>
      <c r="I54" s="604">
        <f t="shared" si="22"/>
        <v>78</v>
      </c>
      <c r="J54" s="885">
        <v>191</v>
      </c>
      <c r="K54" s="885">
        <v>294</v>
      </c>
      <c r="L54" s="604">
        <f t="shared" si="23"/>
        <v>485</v>
      </c>
      <c r="M54" s="885">
        <v>12</v>
      </c>
      <c r="N54" s="885">
        <v>22</v>
      </c>
      <c r="O54" s="604">
        <f t="shared" si="24"/>
        <v>34</v>
      </c>
      <c r="P54" s="885">
        <v>0</v>
      </c>
      <c r="Q54" s="885">
        <v>2</v>
      </c>
      <c r="R54" s="604">
        <f t="shared" si="25"/>
        <v>2</v>
      </c>
      <c r="S54" s="885">
        <v>0</v>
      </c>
      <c r="T54" s="885">
        <v>0</v>
      </c>
      <c r="U54" s="885">
        <v>2</v>
      </c>
      <c r="V54" s="885">
        <v>0</v>
      </c>
      <c r="W54" s="604">
        <f t="shared" si="26"/>
        <v>2</v>
      </c>
      <c r="X54" s="1178" t="s">
        <v>184</v>
      </c>
      <c r="Y54" s="1178"/>
    </row>
    <row r="55" spans="1:25" ht="21" customHeight="1" thickBot="1">
      <c r="A55" s="1172" t="s">
        <v>72</v>
      </c>
      <c r="B55" s="1172"/>
      <c r="C55" s="816">
        <v>1</v>
      </c>
      <c r="D55" s="816">
        <v>1</v>
      </c>
      <c r="E55" s="816">
        <v>0</v>
      </c>
      <c r="F55" s="604">
        <f t="shared" si="21"/>
        <v>2</v>
      </c>
      <c r="G55" s="816">
        <v>34</v>
      </c>
      <c r="H55" s="816">
        <v>35</v>
      </c>
      <c r="I55" s="604">
        <f t="shared" si="22"/>
        <v>69</v>
      </c>
      <c r="J55" s="816">
        <v>363</v>
      </c>
      <c r="K55" s="816">
        <v>185</v>
      </c>
      <c r="L55" s="604">
        <f t="shared" si="23"/>
        <v>548</v>
      </c>
      <c r="M55" s="816">
        <v>10</v>
      </c>
      <c r="N55" s="816">
        <v>22</v>
      </c>
      <c r="O55" s="604">
        <f t="shared" si="24"/>
        <v>32</v>
      </c>
      <c r="P55" s="816">
        <v>0</v>
      </c>
      <c r="Q55" s="816">
        <v>2</v>
      </c>
      <c r="R55" s="604">
        <f t="shared" si="25"/>
        <v>2</v>
      </c>
      <c r="S55" s="816">
        <v>0</v>
      </c>
      <c r="T55" s="816">
        <v>1</v>
      </c>
      <c r="U55" s="816">
        <v>1</v>
      </c>
      <c r="V55" s="816">
        <v>0</v>
      </c>
      <c r="W55" s="604">
        <f t="shared" si="26"/>
        <v>2</v>
      </c>
      <c r="X55" s="1267" t="s">
        <v>282</v>
      </c>
      <c r="Y55" s="1267"/>
    </row>
    <row r="56" spans="1:25" ht="27" customHeight="1" thickBot="1">
      <c r="A56" s="1174" t="s">
        <v>32</v>
      </c>
      <c r="B56" s="1174"/>
      <c r="C56" s="819">
        <f>SUM(C36:C55)</f>
        <v>12</v>
      </c>
      <c r="D56" s="819">
        <f t="shared" ref="D56:W56" si="27">SUM(D36:D55)</f>
        <v>15</v>
      </c>
      <c r="E56" s="819">
        <f t="shared" si="27"/>
        <v>2</v>
      </c>
      <c r="F56" s="819">
        <f t="shared" si="27"/>
        <v>29</v>
      </c>
      <c r="G56" s="819">
        <f t="shared" si="27"/>
        <v>482</v>
      </c>
      <c r="H56" s="819">
        <f t="shared" si="27"/>
        <v>755</v>
      </c>
      <c r="I56" s="819">
        <f t="shared" si="27"/>
        <v>1237</v>
      </c>
      <c r="J56" s="819">
        <f t="shared" si="27"/>
        <v>3160</v>
      </c>
      <c r="K56" s="819">
        <f t="shared" si="27"/>
        <v>4310</v>
      </c>
      <c r="L56" s="819">
        <f t="shared" si="27"/>
        <v>7470</v>
      </c>
      <c r="M56" s="819">
        <f t="shared" si="27"/>
        <v>136</v>
      </c>
      <c r="N56" s="819">
        <f t="shared" si="27"/>
        <v>333</v>
      </c>
      <c r="O56" s="819">
        <f t="shared" si="27"/>
        <v>469</v>
      </c>
      <c r="P56" s="819">
        <f t="shared" si="27"/>
        <v>8</v>
      </c>
      <c r="Q56" s="819">
        <f t="shared" si="27"/>
        <v>21</v>
      </c>
      <c r="R56" s="819">
        <f t="shared" si="27"/>
        <v>29</v>
      </c>
      <c r="S56" s="819">
        <f t="shared" si="27"/>
        <v>7</v>
      </c>
      <c r="T56" s="819">
        <f t="shared" si="27"/>
        <v>12</v>
      </c>
      <c r="U56" s="819">
        <f t="shared" si="27"/>
        <v>10</v>
      </c>
      <c r="V56" s="819">
        <f t="shared" si="27"/>
        <v>0</v>
      </c>
      <c r="W56" s="819">
        <f t="shared" si="27"/>
        <v>29</v>
      </c>
      <c r="X56" s="488" t="s">
        <v>169</v>
      </c>
      <c r="Y56" s="529"/>
    </row>
    <row r="57" spans="1:25" ht="33.75" customHeight="1" thickTop="1">
      <c r="A57" s="1152" t="s">
        <v>1352</v>
      </c>
      <c r="B57" s="1152"/>
      <c r="C57" s="1152"/>
      <c r="D57" s="1152"/>
      <c r="E57" s="1152"/>
      <c r="F57" s="1152"/>
      <c r="G57" s="1152"/>
      <c r="H57" s="1152"/>
      <c r="I57" s="1152"/>
      <c r="J57" s="1152"/>
      <c r="K57" s="1152"/>
      <c r="L57" s="1152"/>
      <c r="M57" s="1152"/>
      <c r="N57" s="1152"/>
      <c r="O57" s="1152"/>
      <c r="P57" s="1152"/>
      <c r="Q57" s="1152"/>
      <c r="R57" s="1152"/>
      <c r="S57" s="1152"/>
      <c r="T57" s="1152"/>
      <c r="U57" s="1152"/>
      <c r="V57" s="1152"/>
      <c r="W57" s="1152"/>
      <c r="X57" s="1152"/>
      <c r="Y57" s="1152"/>
    </row>
    <row r="58" spans="1:25" ht="41.25" customHeight="1">
      <c r="A58" s="1193" t="s">
        <v>826</v>
      </c>
      <c r="B58" s="1193"/>
      <c r="C58" s="1193"/>
      <c r="D58" s="1193"/>
      <c r="E58" s="1193"/>
      <c r="F58" s="1193"/>
      <c r="G58" s="1193"/>
      <c r="H58" s="1193"/>
      <c r="I58" s="1193"/>
      <c r="J58" s="1193"/>
      <c r="K58" s="1193"/>
      <c r="L58" s="1193"/>
      <c r="M58" s="1193"/>
      <c r="N58" s="1193"/>
      <c r="O58" s="1193"/>
      <c r="P58" s="1193"/>
      <c r="Q58" s="1193"/>
      <c r="R58" s="1193"/>
      <c r="S58" s="1193"/>
      <c r="T58" s="1193"/>
      <c r="U58" s="1193"/>
      <c r="V58" s="1193"/>
      <c r="W58" s="1193"/>
      <c r="X58" s="1193"/>
      <c r="Y58" s="1193"/>
    </row>
    <row r="59" spans="1:25" ht="21" customHeight="1" thickBot="1">
      <c r="A59" s="1176" t="s">
        <v>1119</v>
      </c>
      <c r="B59" s="1176"/>
      <c r="C59" s="261"/>
      <c r="D59" s="261"/>
      <c r="E59" s="261"/>
      <c r="F59" s="261"/>
      <c r="G59" s="261"/>
      <c r="H59" s="261"/>
      <c r="I59" s="261"/>
      <c r="J59" s="261"/>
      <c r="K59" s="261"/>
      <c r="L59" s="261"/>
      <c r="M59" s="261"/>
      <c r="N59" s="261"/>
      <c r="O59" s="261"/>
      <c r="P59" s="261"/>
      <c r="Q59" s="261"/>
      <c r="R59" s="261"/>
      <c r="S59" s="261"/>
      <c r="T59" s="261"/>
      <c r="U59" s="261"/>
      <c r="V59" s="84"/>
      <c r="W59" s="1177" t="s">
        <v>1120</v>
      </c>
      <c r="X59" s="1177"/>
      <c r="Y59" s="1177"/>
    </row>
    <row r="60" spans="1:25" ht="19.5" customHeight="1" thickTop="1">
      <c r="A60" s="1140" t="s">
        <v>40</v>
      </c>
      <c r="B60" s="1140"/>
      <c r="C60" s="1188" t="s">
        <v>107</v>
      </c>
      <c r="D60" s="1188"/>
      <c r="E60" s="1188"/>
      <c r="F60" s="1188"/>
      <c r="G60" s="1155" t="s">
        <v>128</v>
      </c>
      <c r="H60" s="1155"/>
      <c r="I60" s="1155"/>
      <c r="J60" s="1155" t="s">
        <v>108</v>
      </c>
      <c r="K60" s="1155"/>
      <c r="L60" s="1155"/>
      <c r="M60" s="1140" t="s">
        <v>129</v>
      </c>
      <c r="N60" s="1140"/>
      <c r="O60" s="1140"/>
      <c r="P60" s="1140" t="s">
        <v>306</v>
      </c>
      <c r="Q60" s="1140"/>
      <c r="R60" s="1140"/>
      <c r="S60" s="1140" t="s">
        <v>307</v>
      </c>
      <c r="T60" s="1140"/>
      <c r="U60" s="1140"/>
      <c r="V60" s="1140"/>
      <c r="W60" s="1140"/>
      <c r="X60" s="1164" t="s">
        <v>168</v>
      </c>
      <c r="Y60" s="1164"/>
    </row>
    <row r="61" spans="1:25" ht="34.5" customHeight="1">
      <c r="A61" s="1141"/>
      <c r="B61" s="1141"/>
      <c r="C61" s="1168" t="s">
        <v>303</v>
      </c>
      <c r="D61" s="1168"/>
      <c r="E61" s="1168"/>
      <c r="F61" s="1168"/>
      <c r="G61" s="1167" t="s">
        <v>856</v>
      </c>
      <c r="H61" s="1167"/>
      <c r="I61" s="1167"/>
      <c r="J61" s="1167" t="s">
        <v>309</v>
      </c>
      <c r="K61" s="1167"/>
      <c r="L61" s="1167"/>
      <c r="M61" s="1165" t="s">
        <v>310</v>
      </c>
      <c r="N61" s="1165"/>
      <c r="O61" s="1165"/>
      <c r="P61" s="1168" t="s">
        <v>311</v>
      </c>
      <c r="Q61" s="1168"/>
      <c r="R61" s="1168"/>
      <c r="S61" s="1165" t="s">
        <v>312</v>
      </c>
      <c r="T61" s="1165"/>
      <c r="U61" s="1165"/>
      <c r="V61" s="1165"/>
      <c r="W61" s="1165"/>
      <c r="X61" s="1165"/>
      <c r="Y61" s="1165"/>
    </row>
    <row r="62" spans="1:25" ht="31.5" customHeight="1">
      <c r="A62" s="1141"/>
      <c r="B62" s="1141"/>
      <c r="C62" s="530" t="s">
        <v>127</v>
      </c>
      <c r="D62" s="307" t="s">
        <v>34</v>
      </c>
      <c r="E62" s="307" t="s">
        <v>109</v>
      </c>
      <c r="F62" s="307" t="s">
        <v>35</v>
      </c>
      <c r="G62" s="530" t="s">
        <v>127</v>
      </c>
      <c r="H62" s="307" t="s">
        <v>34</v>
      </c>
      <c r="I62" s="307" t="s">
        <v>35</v>
      </c>
      <c r="J62" s="530" t="s">
        <v>127</v>
      </c>
      <c r="K62" s="307" t="s">
        <v>34</v>
      </c>
      <c r="L62" s="307" t="s">
        <v>35</v>
      </c>
      <c r="M62" s="530" t="s">
        <v>102</v>
      </c>
      <c r="N62" s="307" t="s">
        <v>103</v>
      </c>
      <c r="O62" s="307" t="s">
        <v>35</v>
      </c>
      <c r="P62" s="307" t="s">
        <v>313</v>
      </c>
      <c r="Q62" s="307" t="s">
        <v>314</v>
      </c>
      <c r="R62" s="307" t="s">
        <v>35</v>
      </c>
      <c r="S62" s="307" t="s">
        <v>120</v>
      </c>
      <c r="T62" s="307" t="s">
        <v>315</v>
      </c>
      <c r="U62" s="530" t="s">
        <v>316</v>
      </c>
      <c r="V62" s="307" t="s">
        <v>317</v>
      </c>
      <c r="W62" s="307" t="s">
        <v>32</v>
      </c>
      <c r="X62" s="1165"/>
      <c r="Y62" s="1165"/>
    </row>
    <row r="63" spans="1:25" ht="53.25" customHeight="1" thickBot="1">
      <c r="A63" s="1142"/>
      <c r="B63" s="1142"/>
      <c r="C63" s="882" t="s">
        <v>173</v>
      </c>
      <c r="D63" s="882" t="s">
        <v>172</v>
      </c>
      <c r="E63" s="882" t="s">
        <v>208</v>
      </c>
      <c r="F63" s="882" t="s">
        <v>169</v>
      </c>
      <c r="G63" s="882" t="s">
        <v>173</v>
      </c>
      <c r="H63" s="882" t="s">
        <v>172</v>
      </c>
      <c r="I63" s="882" t="s">
        <v>169</v>
      </c>
      <c r="J63" s="882" t="s">
        <v>173</v>
      </c>
      <c r="K63" s="882" t="s">
        <v>172</v>
      </c>
      <c r="L63" s="882" t="s">
        <v>169</v>
      </c>
      <c r="M63" s="882" t="s">
        <v>318</v>
      </c>
      <c r="N63" s="882" t="s">
        <v>319</v>
      </c>
      <c r="O63" s="882" t="s">
        <v>169</v>
      </c>
      <c r="P63" s="882" t="s">
        <v>320</v>
      </c>
      <c r="Q63" s="882" t="s">
        <v>321</v>
      </c>
      <c r="R63" s="882" t="s">
        <v>169</v>
      </c>
      <c r="S63" s="883" t="s">
        <v>322</v>
      </c>
      <c r="T63" s="884" t="s">
        <v>641</v>
      </c>
      <c r="U63" s="884" t="s">
        <v>621</v>
      </c>
      <c r="V63" s="883" t="s">
        <v>325</v>
      </c>
      <c r="W63" s="883" t="s">
        <v>169</v>
      </c>
      <c r="X63" s="1166"/>
      <c r="Y63" s="1166"/>
    </row>
    <row r="64" spans="1:25" ht="20.25" customHeight="1">
      <c r="A64" s="1183" t="s">
        <v>52</v>
      </c>
      <c r="B64" s="1183"/>
      <c r="C64" s="823">
        <v>0</v>
      </c>
      <c r="D64" s="817">
        <v>0</v>
      </c>
      <c r="E64" s="823">
        <v>0</v>
      </c>
      <c r="F64" s="823">
        <f>SUM(C64:E64)</f>
        <v>0</v>
      </c>
      <c r="G64" s="817">
        <v>0</v>
      </c>
      <c r="H64" s="823">
        <v>0</v>
      </c>
      <c r="I64" s="823">
        <f>SUM(G64:H64)</f>
        <v>0</v>
      </c>
      <c r="J64" s="817">
        <v>0</v>
      </c>
      <c r="K64" s="823">
        <v>0</v>
      </c>
      <c r="L64" s="823">
        <f>SUM(J64:K64)</f>
        <v>0</v>
      </c>
      <c r="M64" s="817">
        <v>0</v>
      </c>
      <c r="N64" s="823">
        <v>0</v>
      </c>
      <c r="O64" s="823">
        <f>SUM(M64:N64)</f>
        <v>0</v>
      </c>
      <c r="P64" s="817">
        <v>0</v>
      </c>
      <c r="Q64" s="823">
        <v>0</v>
      </c>
      <c r="R64" s="823">
        <f>SUM(P64:Q64)</f>
        <v>0</v>
      </c>
      <c r="S64" s="817">
        <v>0</v>
      </c>
      <c r="T64" s="823">
        <v>0</v>
      </c>
      <c r="U64" s="823">
        <v>0</v>
      </c>
      <c r="V64" s="817">
        <v>0</v>
      </c>
      <c r="W64" s="823">
        <f>SUM(S64:V64)</f>
        <v>0</v>
      </c>
      <c r="X64" s="1488" t="s">
        <v>583</v>
      </c>
      <c r="Y64" s="1488"/>
    </row>
    <row r="65" spans="1:28" ht="20.25" customHeight="1">
      <c r="A65" s="1170" t="s">
        <v>53</v>
      </c>
      <c r="B65" s="1170"/>
      <c r="C65" s="813">
        <v>0</v>
      </c>
      <c r="D65" s="813">
        <v>0</v>
      </c>
      <c r="E65" s="813">
        <v>0</v>
      </c>
      <c r="F65" s="813">
        <f t="shared" ref="F65:F83" si="28">SUM(C65:E65)</f>
        <v>0</v>
      </c>
      <c r="G65" s="813">
        <v>0</v>
      </c>
      <c r="H65" s="813">
        <v>0</v>
      </c>
      <c r="I65" s="813">
        <f t="shared" ref="I65:I83" si="29">SUM(G65:H65)</f>
        <v>0</v>
      </c>
      <c r="J65" s="813">
        <v>0</v>
      </c>
      <c r="K65" s="813">
        <v>0</v>
      </c>
      <c r="L65" s="813">
        <f t="shared" ref="L65:L83" si="30">SUM(J65:K65)</f>
        <v>0</v>
      </c>
      <c r="M65" s="813">
        <v>0</v>
      </c>
      <c r="N65" s="813">
        <v>0</v>
      </c>
      <c r="O65" s="813">
        <f t="shared" ref="O65:O83" si="31">SUM(M65:N65)</f>
        <v>0</v>
      </c>
      <c r="P65" s="813">
        <v>0</v>
      </c>
      <c r="Q65" s="813">
        <v>0</v>
      </c>
      <c r="R65" s="813">
        <f t="shared" ref="R65:R83" si="32">SUM(P65:Q65)</f>
        <v>0</v>
      </c>
      <c r="S65" s="813">
        <v>0</v>
      </c>
      <c r="T65" s="813">
        <v>0</v>
      </c>
      <c r="U65" s="813">
        <v>0</v>
      </c>
      <c r="V65" s="813">
        <v>0</v>
      </c>
      <c r="W65" s="813">
        <f t="shared" ref="W65:W83" si="33">SUM(S65:V65)</f>
        <v>0</v>
      </c>
      <c r="X65" s="1448" t="s">
        <v>284</v>
      </c>
      <c r="Y65" s="1448"/>
    </row>
    <row r="66" spans="1:28" ht="20.25" customHeight="1">
      <c r="A66" s="1170" t="s">
        <v>54</v>
      </c>
      <c r="B66" s="1170"/>
      <c r="C66" s="813">
        <v>0</v>
      </c>
      <c r="D66" s="813">
        <v>0</v>
      </c>
      <c r="E66" s="813">
        <v>0</v>
      </c>
      <c r="F66" s="813">
        <f t="shared" si="28"/>
        <v>0</v>
      </c>
      <c r="G66" s="813">
        <v>0</v>
      </c>
      <c r="H66" s="813">
        <v>0</v>
      </c>
      <c r="I66" s="813">
        <f t="shared" si="29"/>
        <v>0</v>
      </c>
      <c r="J66" s="813">
        <v>0</v>
      </c>
      <c r="K66" s="813">
        <v>0</v>
      </c>
      <c r="L66" s="813">
        <f t="shared" si="30"/>
        <v>0</v>
      </c>
      <c r="M66" s="813">
        <v>0</v>
      </c>
      <c r="N66" s="813">
        <v>0</v>
      </c>
      <c r="O66" s="813">
        <f t="shared" si="31"/>
        <v>0</v>
      </c>
      <c r="P66" s="813">
        <v>0</v>
      </c>
      <c r="Q66" s="813">
        <v>0</v>
      </c>
      <c r="R66" s="813">
        <f t="shared" si="32"/>
        <v>0</v>
      </c>
      <c r="S66" s="813">
        <v>0</v>
      </c>
      <c r="T66" s="813">
        <v>0</v>
      </c>
      <c r="U66" s="813">
        <v>0</v>
      </c>
      <c r="V66" s="813">
        <v>0</v>
      </c>
      <c r="W66" s="813">
        <f t="shared" si="33"/>
        <v>0</v>
      </c>
      <c r="X66" s="1353" t="s">
        <v>175</v>
      </c>
      <c r="Y66" s="1353"/>
    </row>
    <row r="67" spans="1:28" ht="20.25" customHeight="1">
      <c r="A67" s="1170" t="s">
        <v>55</v>
      </c>
      <c r="B67" s="1170"/>
      <c r="C67" s="813">
        <v>0</v>
      </c>
      <c r="D67" s="813">
        <v>0</v>
      </c>
      <c r="E67" s="813">
        <v>0</v>
      </c>
      <c r="F67" s="813">
        <f t="shared" si="28"/>
        <v>0</v>
      </c>
      <c r="G67" s="813">
        <v>0</v>
      </c>
      <c r="H67" s="813">
        <v>0</v>
      </c>
      <c r="I67" s="813">
        <f t="shared" si="29"/>
        <v>0</v>
      </c>
      <c r="J67" s="813">
        <v>0</v>
      </c>
      <c r="K67" s="813">
        <v>0</v>
      </c>
      <c r="L67" s="813">
        <f t="shared" si="30"/>
        <v>0</v>
      </c>
      <c r="M67" s="813">
        <v>0</v>
      </c>
      <c r="N67" s="813">
        <v>0</v>
      </c>
      <c r="O67" s="813">
        <f t="shared" si="31"/>
        <v>0</v>
      </c>
      <c r="P67" s="813">
        <v>0</v>
      </c>
      <c r="Q67" s="813">
        <v>0</v>
      </c>
      <c r="R67" s="813">
        <f t="shared" si="32"/>
        <v>0</v>
      </c>
      <c r="S67" s="813">
        <v>0</v>
      </c>
      <c r="T67" s="813">
        <v>0</v>
      </c>
      <c r="U67" s="813">
        <v>0</v>
      </c>
      <c r="V67" s="813">
        <v>0</v>
      </c>
      <c r="W67" s="813">
        <f t="shared" si="33"/>
        <v>0</v>
      </c>
      <c r="X67" s="1178" t="s">
        <v>676</v>
      </c>
      <c r="Y67" s="1178"/>
    </row>
    <row r="68" spans="1:28" ht="20.25" customHeight="1">
      <c r="A68" s="1189" t="s">
        <v>279</v>
      </c>
      <c r="B68" s="258" t="s">
        <v>261</v>
      </c>
      <c r="C68" s="813">
        <v>0</v>
      </c>
      <c r="D68" s="813">
        <v>0</v>
      </c>
      <c r="E68" s="813">
        <v>0</v>
      </c>
      <c r="F68" s="813">
        <f t="shared" si="28"/>
        <v>0</v>
      </c>
      <c r="G68" s="813">
        <v>0</v>
      </c>
      <c r="H68" s="813">
        <v>0</v>
      </c>
      <c r="I68" s="813">
        <f t="shared" si="29"/>
        <v>0</v>
      </c>
      <c r="J68" s="813">
        <v>0</v>
      </c>
      <c r="K68" s="813">
        <v>0</v>
      </c>
      <c r="L68" s="813">
        <f t="shared" si="30"/>
        <v>0</v>
      </c>
      <c r="M68" s="813">
        <v>0</v>
      </c>
      <c r="N68" s="813">
        <v>0</v>
      </c>
      <c r="O68" s="813">
        <f t="shared" si="31"/>
        <v>0</v>
      </c>
      <c r="P68" s="813">
        <v>0</v>
      </c>
      <c r="Q68" s="813">
        <v>0</v>
      </c>
      <c r="R68" s="813">
        <f t="shared" si="32"/>
        <v>0</v>
      </c>
      <c r="S68" s="813">
        <v>0</v>
      </c>
      <c r="T68" s="813">
        <v>0</v>
      </c>
      <c r="U68" s="813">
        <v>0</v>
      </c>
      <c r="V68" s="813">
        <v>0</v>
      </c>
      <c r="W68" s="813">
        <f t="shared" si="33"/>
        <v>0</v>
      </c>
      <c r="X68" s="514" t="s">
        <v>288</v>
      </c>
      <c r="Y68" s="1220" t="s">
        <v>167</v>
      </c>
      <c r="AB68" s="82" t="s">
        <v>328</v>
      </c>
    </row>
    <row r="69" spans="1:28" ht="20.25" customHeight="1">
      <c r="A69" s="1189"/>
      <c r="B69" s="258" t="s">
        <v>263</v>
      </c>
      <c r="C69" s="813">
        <v>0</v>
      </c>
      <c r="D69" s="813">
        <v>0</v>
      </c>
      <c r="E69" s="813">
        <v>0</v>
      </c>
      <c r="F69" s="813">
        <f t="shared" si="28"/>
        <v>0</v>
      </c>
      <c r="G69" s="813">
        <v>0</v>
      </c>
      <c r="H69" s="813">
        <v>0</v>
      </c>
      <c r="I69" s="813">
        <f t="shared" si="29"/>
        <v>0</v>
      </c>
      <c r="J69" s="813">
        <v>0</v>
      </c>
      <c r="K69" s="813">
        <v>0</v>
      </c>
      <c r="L69" s="813">
        <f t="shared" si="30"/>
        <v>0</v>
      </c>
      <c r="M69" s="813">
        <v>0</v>
      </c>
      <c r="N69" s="813">
        <v>0</v>
      </c>
      <c r="O69" s="813">
        <f t="shared" si="31"/>
        <v>0</v>
      </c>
      <c r="P69" s="813">
        <v>0</v>
      </c>
      <c r="Q69" s="813">
        <v>0</v>
      </c>
      <c r="R69" s="813">
        <f t="shared" si="32"/>
        <v>0</v>
      </c>
      <c r="S69" s="813">
        <v>0</v>
      </c>
      <c r="T69" s="813">
        <v>0</v>
      </c>
      <c r="U69" s="813">
        <v>0</v>
      </c>
      <c r="V69" s="813">
        <v>0</v>
      </c>
      <c r="W69" s="813">
        <f t="shared" si="33"/>
        <v>0</v>
      </c>
      <c r="X69" s="514" t="s">
        <v>289</v>
      </c>
      <c r="Y69" s="1220"/>
    </row>
    <row r="70" spans="1:28" ht="20.25" customHeight="1">
      <c r="A70" s="1189"/>
      <c r="B70" s="258" t="s">
        <v>262</v>
      </c>
      <c r="C70" s="813">
        <v>0</v>
      </c>
      <c r="D70" s="813">
        <v>0</v>
      </c>
      <c r="E70" s="813">
        <v>0</v>
      </c>
      <c r="F70" s="813">
        <f t="shared" si="28"/>
        <v>0</v>
      </c>
      <c r="G70" s="813">
        <v>0</v>
      </c>
      <c r="H70" s="813">
        <v>0</v>
      </c>
      <c r="I70" s="813">
        <f t="shared" si="29"/>
        <v>0</v>
      </c>
      <c r="J70" s="813">
        <v>0</v>
      </c>
      <c r="K70" s="813">
        <v>0</v>
      </c>
      <c r="L70" s="813">
        <f t="shared" si="30"/>
        <v>0</v>
      </c>
      <c r="M70" s="813">
        <v>0</v>
      </c>
      <c r="N70" s="813">
        <v>0</v>
      </c>
      <c r="O70" s="813">
        <f t="shared" si="31"/>
        <v>0</v>
      </c>
      <c r="P70" s="813">
        <v>0</v>
      </c>
      <c r="Q70" s="813">
        <v>0</v>
      </c>
      <c r="R70" s="813">
        <f t="shared" si="32"/>
        <v>0</v>
      </c>
      <c r="S70" s="813">
        <v>0</v>
      </c>
      <c r="T70" s="813">
        <v>0</v>
      </c>
      <c r="U70" s="813">
        <v>0</v>
      </c>
      <c r="V70" s="813">
        <v>0</v>
      </c>
      <c r="W70" s="813">
        <f t="shared" si="33"/>
        <v>0</v>
      </c>
      <c r="X70" s="514" t="s">
        <v>290</v>
      </c>
      <c r="Y70" s="1220"/>
    </row>
    <row r="71" spans="1:28" ht="20.25" customHeight="1">
      <c r="A71" s="1189"/>
      <c r="B71" s="258" t="s">
        <v>264</v>
      </c>
      <c r="C71" s="813">
        <v>0</v>
      </c>
      <c r="D71" s="813">
        <v>0</v>
      </c>
      <c r="E71" s="813">
        <v>0</v>
      </c>
      <c r="F71" s="813">
        <f t="shared" si="28"/>
        <v>0</v>
      </c>
      <c r="G71" s="813">
        <v>0</v>
      </c>
      <c r="H71" s="813">
        <v>0</v>
      </c>
      <c r="I71" s="813">
        <f t="shared" si="29"/>
        <v>0</v>
      </c>
      <c r="J71" s="813">
        <v>0</v>
      </c>
      <c r="K71" s="813">
        <v>0</v>
      </c>
      <c r="L71" s="813">
        <f t="shared" si="30"/>
        <v>0</v>
      </c>
      <c r="M71" s="813">
        <v>0</v>
      </c>
      <c r="N71" s="813">
        <v>0</v>
      </c>
      <c r="O71" s="813">
        <f t="shared" si="31"/>
        <v>0</v>
      </c>
      <c r="P71" s="813">
        <v>0</v>
      </c>
      <c r="Q71" s="813">
        <v>0</v>
      </c>
      <c r="R71" s="813">
        <f t="shared" si="32"/>
        <v>0</v>
      </c>
      <c r="S71" s="813">
        <v>0</v>
      </c>
      <c r="T71" s="813">
        <v>0</v>
      </c>
      <c r="U71" s="813">
        <v>0</v>
      </c>
      <c r="V71" s="813">
        <v>0</v>
      </c>
      <c r="W71" s="813">
        <f t="shared" si="33"/>
        <v>0</v>
      </c>
      <c r="X71" s="514" t="s">
        <v>291</v>
      </c>
      <c r="Y71" s="1220"/>
    </row>
    <row r="72" spans="1:28" ht="20.25" customHeight="1">
      <c r="A72" s="1189"/>
      <c r="B72" s="258" t="s">
        <v>266</v>
      </c>
      <c r="C72" s="813">
        <v>0</v>
      </c>
      <c r="D72" s="813">
        <v>0</v>
      </c>
      <c r="E72" s="813">
        <v>0</v>
      </c>
      <c r="F72" s="813">
        <f t="shared" si="28"/>
        <v>0</v>
      </c>
      <c r="G72" s="813">
        <v>0</v>
      </c>
      <c r="H72" s="813">
        <v>0</v>
      </c>
      <c r="I72" s="813">
        <f t="shared" si="29"/>
        <v>0</v>
      </c>
      <c r="J72" s="813">
        <v>0</v>
      </c>
      <c r="K72" s="813">
        <v>0</v>
      </c>
      <c r="L72" s="813">
        <f t="shared" si="30"/>
        <v>0</v>
      </c>
      <c r="M72" s="813">
        <v>0</v>
      </c>
      <c r="N72" s="813">
        <v>0</v>
      </c>
      <c r="O72" s="813">
        <f t="shared" si="31"/>
        <v>0</v>
      </c>
      <c r="P72" s="813">
        <v>0</v>
      </c>
      <c r="Q72" s="813">
        <v>0</v>
      </c>
      <c r="R72" s="813">
        <f t="shared" si="32"/>
        <v>0</v>
      </c>
      <c r="S72" s="813">
        <v>0</v>
      </c>
      <c r="T72" s="813">
        <v>0</v>
      </c>
      <c r="U72" s="813">
        <v>0</v>
      </c>
      <c r="V72" s="813">
        <v>0</v>
      </c>
      <c r="W72" s="813">
        <f t="shared" si="33"/>
        <v>0</v>
      </c>
      <c r="X72" s="514" t="s">
        <v>292</v>
      </c>
      <c r="Y72" s="1220"/>
    </row>
    <row r="73" spans="1:28" ht="20.25" customHeight="1">
      <c r="A73" s="1189"/>
      <c r="B73" s="258" t="s">
        <v>265</v>
      </c>
      <c r="C73" s="813">
        <v>0</v>
      </c>
      <c r="D73" s="813">
        <v>0</v>
      </c>
      <c r="E73" s="813">
        <v>0</v>
      </c>
      <c r="F73" s="813">
        <f t="shared" si="28"/>
        <v>0</v>
      </c>
      <c r="G73" s="813">
        <v>0</v>
      </c>
      <c r="H73" s="813">
        <v>0</v>
      </c>
      <c r="I73" s="813">
        <f t="shared" si="29"/>
        <v>0</v>
      </c>
      <c r="J73" s="813">
        <v>0</v>
      </c>
      <c r="K73" s="813">
        <v>0</v>
      </c>
      <c r="L73" s="813">
        <f t="shared" si="30"/>
        <v>0</v>
      </c>
      <c r="M73" s="813">
        <v>0</v>
      </c>
      <c r="N73" s="813">
        <v>0</v>
      </c>
      <c r="O73" s="813">
        <f t="shared" si="31"/>
        <v>0</v>
      </c>
      <c r="P73" s="813">
        <v>0</v>
      </c>
      <c r="Q73" s="813">
        <v>0</v>
      </c>
      <c r="R73" s="813">
        <f t="shared" si="32"/>
        <v>0</v>
      </c>
      <c r="S73" s="813">
        <v>0</v>
      </c>
      <c r="T73" s="813">
        <v>0</v>
      </c>
      <c r="U73" s="813">
        <v>0</v>
      </c>
      <c r="V73" s="813">
        <v>0</v>
      </c>
      <c r="W73" s="813">
        <f t="shared" si="33"/>
        <v>0</v>
      </c>
      <c r="X73" s="514" t="s">
        <v>293</v>
      </c>
      <c r="Y73" s="1220"/>
    </row>
    <row r="74" spans="1:28" ht="20.25" customHeight="1">
      <c r="A74" s="1171" t="s">
        <v>63</v>
      </c>
      <c r="B74" s="1171"/>
      <c r="C74" s="885">
        <v>0</v>
      </c>
      <c r="D74" s="885">
        <v>0</v>
      </c>
      <c r="E74" s="885">
        <v>0</v>
      </c>
      <c r="F74" s="885">
        <f t="shared" si="28"/>
        <v>0</v>
      </c>
      <c r="G74" s="885">
        <v>0</v>
      </c>
      <c r="H74" s="885">
        <v>0</v>
      </c>
      <c r="I74" s="885">
        <f t="shared" si="29"/>
        <v>0</v>
      </c>
      <c r="J74" s="885">
        <v>0</v>
      </c>
      <c r="K74" s="885">
        <v>0</v>
      </c>
      <c r="L74" s="885">
        <f t="shared" si="30"/>
        <v>0</v>
      </c>
      <c r="M74" s="885">
        <v>0</v>
      </c>
      <c r="N74" s="885">
        <v>0</v>
      </c>
      <c r="O74" s="885">
        <f t="shared" si="31"/>
        <v>0</v>
      </c>
      <c r="P74" s="885">
        <v>0</v>
      </c>
      <c r="Q74" s="885">
        <v>0</v>
      </c>
      <c r="R74" s="885">
        <f t="shared" si="32"/>
        <v>0</v>
      </c>
      <c r="S74" s="885">
        <v>0</v>
      </c>
      <c r="T74" s="885">
        <v>0</v>
      </c>
      <c r="U74" s="885">
        <v>0</v>
      </c>
      <c r="V74" s="885">
        <v>0</v>
      </c>
      <c r="W74" s="885">
        <f t="shared" si="33"/>
        <v>0</v>
      </c>
      <c r="X74" s="1178" t="s">
        <v>281</v>
      </c>
      <c r="Y74" s="1178"/>
    </row>
    <row r="75" spans="1:28" ht="20.25" customHeight="1">
      <c r="A75" s="1170" t="s">
        <v>64</v>
      </c>
      <c r="B75" s="1170"/>
      <c r="C75" s="813">
        <v>0</v>
      </c>
      <c r="D75" s="813">
        <v>0</v>
      </c>
      <c r="E75" s="813">
        <v>0</v>
      </c>
      <c r="F75" s="813">
        <f t="shared" si="28"/>
        <v>0</v>
      </c>
      <c r="G75" s="813">
        <v>0</v>
      </c>
      <c r="H75" s="813">
        <v>0</v>
      </c>
      <c r="I75" s="813">
        <f t="shared" si="29"/>
        <v>0</v>
      </c>
      <c r="J75" s="813">
        <v>0</v>
      </c>
      <c r="K75" s="813">
        <v>0</v>
      </c>
      <c r="L75" s="813">
        <f t="shared" si="30"/>
        <v>0</v>
      </c>
      <c r="M75" s="813">
        <v>0</v>
      </c>
      <c r="N75" s="813">
        <v>0</v>
      </c>
      <c r="O75" s="813">
        <f t="shared" si="31"/>
        <v>0</v>
      </c>
      <c r="P75" s="813">
        <v>0</v>
      </c>
      <c r="Q75" s="813">
        <v>0</v>
      </c>
      <c r="R75" s="813">
        <f t="shared" si="32"/>
        <v>0</v>
      </c>
      <c r="S75" s="813">
        <v>0</v>
      </c>
      <c r="T75" s="813">
        <v>0</v>
      </c>
      <c r="U75" s="813">
        <v>0</v>
      </c>
      <c r="V75" s="813">
        <v>0</v>
      </c>
      <c r="W75" s="813">
        <f t="shared" si="33"/>
        <v>0</v>
      </c>
      <c r="X75" s="1178" t="s">
        <v>177</v>
      </c>
      <c r="Y75" s="1178"/>
    </row>
    <row r="76" spans="1:28" ht="20.25" customHeight="1">
      <c r="A76" s="1170" t="s">
        <v>65</v>
      </c>
      <c r="B76" s="1170"/>
      <c r="C76" s="813">
        <v>0</v>
      </c>
      <c r="D76" s="813">
        <v>1</v>
      </c>
      <c r="E76" s="813">
        <v>0</v>
      </c>
      <c r="F76" s="813">
        <f t="shared" si="28"/>
        <v>1</v>
      </c>
      <c r="G76" s="813">
        <v>0</v>
      </c>
      <c r="H76" s="813">
        <v>59</v>
      </c>
      <c r="I76" s="813">
        <f t="shared" si="29"/>
        <v>59</v>
      </c>
      <c r="J76" s="813">
        <v>0</v>
      </c>
      <c r="K76" s="813">
        <v>262</v>
      </c>
      <c r="L76" s="813">
        <f t="shared" si="30"/>
        <v>262</v>
      </c>
      <c r="M76" s="813">
        <v>0</v>
      </c>
      <c r="N76" s="813">
        <v>0</v>
      </c>
      <c r="O76" s="813">
        <f t="shared" si="31"/>
        <v>0</v>
      </c>
      <c r="P76" s="813">
        <v>0</v>
      </c>
      <c r="Q76" s="813">
        <v>1</v>
      </c>
      <c r="R76" s="813">
        <f t="shared" si="32"/>
        <v>1</v>
      </c>
      <c r="S76" s="813">
        <v>0</v>
      </c>
      <c r="T76" s="813">
        <v>1</v>
      </c>
      <c r="U76" s="813">
        <v>0</v>
      </c>
      <c r="V76" s="813">
        <v>0</v>
      </c>
      <c r="W76" s="813">
        <f t="shared" si="33"/>
        <v>1</v>
      </c>
      <c r="X76" s="1178" t="s">
        <v>178</v>
      </c>
      <c r="Y76" s="1178"/>
    </row>
    <row r="77" spans="1:28" ht="20.25" customHeight="1">
      <c r="A77" s="1170" t="s">
        <v>66</v>
      </c>
      <c r="B77" s="1170"/>
      <c r="C77" s="86">
        <v>0</v>
      </c>
      <c r="D77" s="813">
        <v>0</v>
      </c>
      <c r="E77" s="86">
        <v>1</v>
      </c>
      <c r="F77" s="86">
        <f t="shared" si="28"/>
        <v>1</v>
      </c>
      <c r="G77" s="813">
        <v>18</v>
      </c>
      <c r="H77" s="86">
        <v>17</v>
      </c>
      <c r="I77" s="86">
        <f t="shared" si="29"/>
        <v>35</v>
      </c>
      <c r="J77" s="813">
        <v>98</v>
      </c>
      <c r="K77" s="86">
        <v>77</v>
      </c>
      <c r="L77" s="86">
        <f t="shared" si="30"/>
        <v>175</v>
      </c>
      <c r="M77" s="813">
        <v>7</v>
      </c>
      <c r="N77" s="86">
        <v>8</v>
      </c>
      <c r="O77" s="86">
        <f t="shared" si="31"/>
        <v>15</v>
      </c>
      <c r="P77" s="813">
        <v>1</v>
      </c>
      <c r="Q77" s="86">
        <v>0</v>
      </c>
      <c r="R77" s="86">
        <f t="shared" si="32"/>
        <v>1</v>
      </c>
      <c r="S77" s="813">
        <v>1</v>
      </c>
      <c r="T77" s="86">
        <v>0</v>
      </c>
      <c r="U77" s="86">
        <v>0</v>
      </c>
      <c r="V77" s="813">
        <v>0</v>
      </c>
      <c r="W77" s="86">
        <f t="shared" si="33"/>
        <v>1</v>
      </c>
      <c r="X77" s="1178" t="s">
        <v>285</v>
      </c>
      <c r="Y77" s="1178"/>
    </row>
    <row r="78" spans="1:28" ht="20.25" customHeight="1">
      <c r="A78" s="1170" t="s">
        <v>133</v>
      </c>
      <c r="B78" s="1170"/>
      <c r="C78" s="813">
        <v>0</v>
      </c>
      <c r="D78" s="813">
        <v>0</v>
      </c>
      <c r="E78" s="813">
        <v>0</v>
      </c>
      <c r="F78" s="813">
        <f t="shared" si="28"/>
        <v>0</v>
      </c>
      <c r="G78" s="813">
        <v>0</v>
      </c>
      <c r="H78" s="813">
        <v>0</v>
      </c>
      <c r="I78" s="813">
        <f t="shared" si="29"/>
        <v>0</v>
      </c>
      <c r="J78" s="813">
        <v>0</v>
      </c>
      <c r="K78" s="813">
        <v>0</v>
      </c>
      <c r="L78" s="813">
        <f t="shared" si="30"/>
        <v>0</v>
      </c>
      <c r="M78" s="813">
        <v>0</v>
      </c>
      <c r="N78" s="813">
        <v>0</v>
      </c>
      <c r="O78" s="813">
        <f t="shared" si="31"/>
        <v>0</v>
      </c>
      <c r="P78" s="813">
        <v>0</v>
      </c>
      <c r="Q78" s="813">
        <v>0</v>
      </c>
      <c r="R78" s="813">
        <f t="shared" si="32"/>
        <v>0</v>
      </c>
      <c r="S78" s="813">
        <v>0</v>
      </c>
      <c r="T78" s="813">
        <v>0</v>
      </c>
      <c r="U78" s="813">
        <v>0</v>
      </c>
      <c r="V78" s="813">
        <v>0</v>
      </c>
      <c r="W78" s="813">
        <f t="shared" si="33"/>
        <v>0</v>
      </c>
      <c r="X78" s="1178" t="s">
        <v>853</v>
      </c>
      <c r="Y78" s="1178"/>
    </row>
    <row r="79" spans="1:28" ht="20.25" customHeight="1">
      <c r="A79" s="1170" t="s">
        <v>68</v>
      </c>
      <c r="B79" s="1170"/>
      <c r="C79" s="813">
        <v>0</v>
      </c>
      <c r="D79" s="813">
        <v>0</v>
      </c>
      <c r="E79" s="813">
        <v>0</v>
      </c>
      <c r="F79" s="813">
        <f t="shared" si="28"/>
        <v>0</v>
      </c>
      <c r="G79" s="813">
        <v>0</v>
      </c>
      <c r="H79" s="813">
        <v>0</v>
      </c>
      <c r="I79" s="813">
        <f t="shared" si="29"/>
        <v>0</v>
      </c>
      <c r="J79" s="813">
        <v>0</v>
      </c>
      <c r="K79" s="813">
        <v>0</v>
      </c>
      <c r="L79" s="813">
        <f t="shared" si="30"/>
        <v>0</v>
      </c>
      <c r="M79" s="813">
        <v>0</v>
      </c>
      <c r="N79" s="813">
        <v>0</v>
      </c>
      <c r="O79" s="813">
        <f t="shared" si="31"/>
        <v>0</v>
      </c>
      <c r="P79" s="813">
        <v>0</v>
      </c>
      <c r="Q79" s="813">
        <v>0</v>
      </c>
      <c r="R79" s="813">
        <f t="shared" si="32"/>
        <v>0</v>
      </c>
      <c r="S79" s="813">
        <v>0</v>
      </c>
      <c r="T79" s="813">
        <v>0</v>
      </c>
      <c r="U79" s="813">
        <v>0</v>
      </c>
      <c r="V79" s="813">
        <v>0</v>
      </c>
      <c r="W79" s="813">
        <f t="shared" si="33"/>
        <v>0</v>
      </c>
      <c r="X79" s="1178" t="s">
        <v>287</v>
      </c>
      <c r="Y79" s="1178"/>
    </row>
    <row r="80" spans="1:28" ht="20.25" customHeight="1">
      <c r="A80" s="1170" t="s">
        <v>69</v>
      </c>
      <c r="B80" s="1170"/>
      <c r="C80" s="813">
        <v>0</v>
      </c>
      <c r="D80" s="813">
        <v>0</v>
      </c>
      <c r="E80" s="813">
        <v>0</v>
      </c>
      <c r="F80" s="813">
        <f t="shared" si="28"/>
        <v>0</v>
      </c>
      <c r="G80" s="813">
        <v>0</v>
      </c>
      <c r="H80" s="813">
        <v>0</v>
      </c>
      <c r="I80" s="813">
        <f t="shared" si="29"/>
        <v>0</v>
      </c>
      <c r="J80" s="813">
        <v>0</v>
      </c>
      <c r="K80" s="813">
        <v>0</v>
      </c>
      <c r="L80" s="813">
        <f t="shared" si="30"/>
        <v>0</v>
      </c>
      <c r="M80" s="813">
        <v>0</v>
      </c>
      <c r="N80" s="813">
        <v>0</v>
      </c>
      <c r="O80" s="813">
        <f t="shared" si="31"/>
        <v>0</v>
      </c>
      <c r="P80" s="813">
        <v>0</v>
      </c>
      <c r="Q80" s="813">
        <v>0</v>
      </c>
      <c r="R80" s="813">
        <f t="shared" si="32"/>
        <v>0</v>
      </c>
      <c r="S80" s="813">
        <v>0</v>
      </c>
      <c r="T80" s="813">
        <v>0</v>
      </c>
      <c r="U80" s="813">
        <v>0</v>
      </c>
      <c r="V80" s="813">
        <v>0</v>
      </c>
      <c r="W80" s="813">
        <f t="shared" si="33"/>
        <v>0</v>
      </c>
      <c r="X80" s="1178" t="s">
        <v>182</v>
      </c>
      <c r="Y80" s="1178"/>
    </row>
    <row r="81" spans="1:25" ht="20.25" customHeight="1">
      <c r="A81" s="1170" t="s">
        <v>70</v>
      </c>
      <c r="B81" s="1170"/>
      <c r="C81" s="813">
        <v>0</v>
      </c>
      <c r="D81" s="813">
        <v>0</v>
      </c>
      <c r="E81" s="813">
        <v>0</v>
      </c>
      <c r="F81" s="813">
        <f t="shared" si="28"/>
        <v>0</v>
      </c>
      <c r="G81" s="813">
        <v>0</v>
      </c>
      <c r="H81" s="813">
        <v>0</v>
      </c>
      <c r="I81" s="813">
        <f t="shared" si="29"/>
        <v>0</v>
      </c>
      <c r="J81" s="813">
        <v>0</v>
      </c>
      <c r="K81" s="813">
        <v>0</v>
      </c>
      <c r="L81" s="813">
        <f t="shared" si="30"/>
        <v>0</v>
      </c>
      <c r="M81" s="813">
        <v>0</v>
      </c>
      <c r="N81" s="813">
        <v>0</v>
      </c>
      <c r="O81" s="813">
        <f t="shared" si="31"/>
        <v>0</v>
      </c>
      <c r="P81" s="813">
        <v>0</v>
      </c>
      <c r="Q81" s="813">
        <v>0</v>
      </c>
      <c r="R81" s="813">
        <f t="shared" si="32"/>
        <v>0</v>
      </c>
      <c r="S81" s="813">
        <v>0</v>
      </c>
      <c r="T81" s="813">
        <v>0</v>
      </c>
      <c r="U81" s="813">
        <v>0</v>
      </c>
      <c r="V81" s="813">
        <v>0</v>
      </c>
      <c r="W81" s="813">
        <f t="shared" si="33"/>
        <v>0</v>
      </c>
      <c r="X81" s="1178" t="s">
        <v>183</v>
      </c>
      <c r="Y81" s="1178"/>
    </row>
    <row r="82" spans="1:25" ht="20.25" customHeight="1">
      <c r="A82" s="1170" t="s">
        <v>71</v>
      </c>
      <c r="B82" s="1170"/>
      <c r="C82" s="813">
        <v>0</v>
      </c>
      <c r="D82" s="813">
        <v>0</v>
      </c>
      <c r="E82" s="813">
        <v>0</v>
      </c>
      <c r="F82" s="813">
        <f t="shared" si="28"/>
        <v>0</v>
      </c>
      <c r="G82" s="813">
        <v>0</v>
      </c>
      <c r="H82" s="813">
        <v>0</v>
      </c>
      <c r="I82" s="813">
        <f t="shared" si="29"/>
        <v>0</v>
      </c>
      <c r="J82" s="813">
        <v>0</v>
      </c>
      <c r="K82" s="813">
        <v>0</v>
      </c>
      <c r="L82" s="813">
        <f t="shared" si="30"/>
        <v>0</v>
      </c>
      <c r="M82" s="813">
        <v>0</v>
      </c>
      <c r="N82" s="813">
        <v>0</v>
      </c>
      <c r="O82" s="813">
        <f t="shared" si="31"/>
        <v>0</v>
      </c>
      <c r="P82" s="813">
        <v>0</v>
      </c>
      <c r="Q82" s="813">
        <v>0</v>
      </c>
      <c r="R82" s="813">
        <f t="shared" si="32"/>
        <v>0</v>
      </c>
      <c r="S82" s="813">
        <v>0</v>
      </c>
      <c r="T82" s="813">
        <v>0</v>
      </c>
      <c r="U82" s="813">
        <v>0</v>
      </c>
      <c r="V82" s="813">
        <v>0</v>
      </c>
      <c r="W82" s="813">
        <f t="shared" si="33"/>
        <v>0</v>
      </c>
      <c r="X82" s="1178" t="s">
        <v>671</v>
      </c>
      <c r="Y82" s="1178"/>
    </row>
    <row r="83" spans="1:25" ht="20.25" customHeight="1" thickBot="1">
      <c r="A83" s="1191" t="s">
        <v>72</v>
      </c>
      <c r="B83" s="1191"/>
      <c r="C83" s="817">
        <v>0</v>
      </c>
      <c r="D83" s="817">
        <v>0</v>
      </c>
      <c r="E83" s="817">
        <v>0</v>
      </c>
      <c r="F83" s="817">
        <f t="shared" si="28"/>
        <v>0</v>
      </c>
      <c r="G83" s="817">
        <v>0</v>
      </c>
      <c r="H83" s="817">
        <v>0</v>
      </c>
      <c r="I83" s="817">
        <f t="shared" si="29"/>
        <v>0</v>
      </c>
      <c r="J83" s="817">
        <v>0</v>
      </c>
      <c r="K83" s="817">
        <v>0</v>
      </c>
      <c r="L83" s="817">
        <f t="shared" si="30"/>
        <v>0</v>
      </c>
      <c r="M83" s="817">
        <v>0</v>
      </c>
      <c r="N83" s="817">
        <v>0</v>
      </c>
      <c r="O83" s="817">
        <f t="shared" si="31"/>
        <v>0</v>
      </c>
      <c r="P83" s="817">
        <v>0</v>
      </c>
      <c r="Q83" s="817">
        <v>0</v>
      </c>
      <c r="R83" s="817">
        <f t="shared" si="32"/>
        <v>0</v>
      </c>
      <c r="S83" s="817">
        <v>0</v>
      </c>
      <c r="T83" s="817">
        <v>0</v>
      </c>
      <c r="U83" s="817">
        <v>0</v>
      </c>
      <c r="V83" s="817">
        <v>0</v>
      </c>
      <c r="W83" s="817">
        <f t="shared" si="33"/>
        <v>0</v>
      </c>
      <c r="X83" s="1258" t="s">
        <v>282</v>
      </c>
      <c r="Y83" s="1258"/>
    </row>
    <row r="84" spans="1:25" ht="20.25" customHeight="1" thickBot="1">
      <c r="A84" s="1174" t="s">
        <v>32</v>
      </c>
      <c r="B84" s="1174"/>
      <c r="C84" s="819">
        <f>SUM(C64:C83)</f>
        <v>0</v>
      </c>
      <c r="D84" s="819">
        <f t="shared" ref="D84:W84" si="34">SUM(D64:D83)</f>
        <v>1</v>
      </c>
      <c r="E84" s="819">
        <f t="shared" si="34"/>
        <v>1</v>
      </c>
      <c r="F84" s="819">
        <f t="shared" si="34"/>
        <v>2</v>
      </c>
      <c r="G84" s="819">
        <f t="shared" si="34"/>
        <v>18</v>
      </c>
      <c r="H84" s="819">
        <f t="shared" si="34"/>
        <v>76</v>
      </c>
      <c r="I84" s="819">
        <f t="shared" si="34"/>
        <v>94</v>
      </c>
      <c r="J84" s="819">
        <f t="shared" si="34"/>
        <v>98</v>
      </c>
      <c r="K84" s="819">
        <f t="shared" si="34"/>
        <v>339</v>
      </c>
      <c r="L84" s="819">
        <f t="shared" si="34"/>
        <v>437</v>
      </c>
      <c r="M84" s="819">
        <f t="shared" si="34"/>
        <v>7</v>
      </c>
      <c r="N84" s="819">
        <f t="shared" si="34"/>
        <v>8</v>
      </c>
      <c r="O84" s="819">
        <f t="shared" si="34"/>
        <v>15</v>
      </c>
      <c r="P84" s="819">
        <f t="shared" si="34"/>
        <v>1</v>
      </c>
      <c r="Q84" s="819">
        <f t="shared" si="34"/>
        <v>1</v>
      </c>
      <c r="R84" s="819">
        <f t="shared" si="34"/>
        <v>2</v>
      </c>
      <c r="S84" s="819">
        <f t="shared" si="34"/>
        <v>1</v>
      </c>
      <c r="T84" s="819">
        <f t="shared" si="34"/>
        <v>1</v>
      </c>
      <c r="U84" s="819">
        <f t="shared" si="34"/>
        <v>0</v>
      </c>
      <c r="V84" s="819">
        <f t="shared" si="34"/>
        <v>0</v>
      </c>
      <c r="W84" s="819">
        <f t="shared" si="34"/>
        <v>2</v>
      </c>
      <c r="X84" s="488" t="s">
        <v>169</v>
      </c>
      <c r="Y84" s="529"/>
    </row>
    <row r="85" spans="1:25" ht="13.5" thickTop="1">
      <c r="X85" s="332"/>
      <c r="Y85" s="332"/>
    </row>
    <row r="90" spans="1:25" ht="21.75" hidden="1" customHeight="1">
      <c r="C90" s="111">
        <f t="shared" ref="C90:W90" si="35">SUM(C56,C84)</f>
        <v>12</v>
      </c>
      <c r="D90" s="111">
        <f t="shared" si="35"/>
        <v>16</v>
      </c>
      <c r="E90" s="111">
        <f t="shared" si="35"/>
        <v>3</v>
      </c>
      <c r="F90" s="111">
        <f t="shared" si="35"/>
        <v>31</v>
      </c>
      <c r="G90" s="111">
        <f t="shared" si="35"/>
        <v>500</v>
      </c>
      <c r="H90" s="111">
        <f t="shared" si="35"/>
        <v>831</v>
      </c>
      <c r="I90" s="111">
        <f t="shared" si="35"/>
        <v>1331</v>
      </c>
      <c r="J90" s="111">
        <f t="shared" si="35"/>
        <v>3258</v>
      </c>
      <c r="K90" s="111">
        <f t="shared" si="35"/>
        <v>4649</v>
      </c>
      <c r="L90" s="111">
        <f t="shared" si="35"/>
        <v>7907</v>
      </c>
      <c r="M90" s="111">
        <f t="shared" si="35"/>
        <v>143</v>
      </c>
      <c r="N90" s="111">
        <f t="shared" si="35"/>
        <v>341</v>
      </c>
      <c r="O90" s="111">
        <f t="shared" si="35"/>
        <v>484</v>
      </c>
      <c r="P90" s="111">
        <f t="shared" si="35"/>
        <v>9</v>
      </c>
      <c r="Q90" s="111">
        <f t="shared" si="35"/>
        <v>22</v>
      </c>
      <c r="R90" s="111">
        <f t="shared" si="35"/>
        <v>31</v>
      </c>
      <c r="S90" s="111">
        <f t="shared" si="35"/>
        <v>8</v>
      </c>
      <c r="T90" s="111">
        <f t="shared" si="35"/>
        <v>13</v>
      </c>
      <c r="U90" s="111">
        <f t="shared" si="35"/>
        <v>10</v>
      </c>
      <c r="V90" s="111">
        <f t="shared" si="35"/>
        <v>0</v>
      </c>
      <c r="W90" s="111">
        <f t="shared" si="35"/>
        <v>31</v>
      </c>
    </row>
    <row r="114" spans="3:15">
      <c r="C114" s="142"/>
      <c r="D114" s="142"/>
      <c r="E114" s="142"/>
      <c r="F114" s="142"/>
      <c r="G114" s="142"/>
      <c r="H114" s="142"/>
      <c r="I114" s="142"/>
      <c r="J114" s="142"/>
      <c r="K114" s="142"/>
      <c r="L114" s="142"/>
      <c r="M114" s="142"/>
      <c r="N114" s="142"/>
      <c r="O114" s="142"/>
    </row>
    <row r="115" spans="3:15">
      <c r="C115" s="142"/>
      <c r="D115" s="142"/>
      <c r="E115" s="142"/>
      <c r="F115" s="142"/>
      <c r="G115" s="142"/>
      <c r="H115" s="142"/>
      <c r="I115" s="142"/>
      <c r="J115" s="142"/>
      <c r="K115" s="142"/>
      <c r="L115" s="142"/>
      <c r="M115" s="142"/>
      <c r="N115" s="142"/>
      <c r="O115" s="142"/>
    </row>
    <row r="116" spans="3:15">
      <c r="C116" s="142"/>
      <c r="D116" s="142"/>
      <c r="E116" s="142"/>
      <c r="F116" s="142"/>
      <c r="G116" s="142"/>
      <c r="H116" s="142"/>
      <c r="I116" s="142"/>
      <c r="J116" s="142"/>
      <c r="K116" s="142"/>
      <c r="L116" s="142"/>
      <c r="M116" s="142"/>
      <c r="N116" s="142"/>
      <c r="O116" s="142"/>
    </row>
    <row r="117" spans="3:15">
      <c r="C117" s="142"/>
      <c r="D117" s="142"/>
      <c r="E117" s="142"/>
      <c r="F117" s="142"/>
      <c r="G117" s="142"/>
      <c r="H117" s="142"/>
      <c r="I117" s="142"/>
      <c r="J117" s="142"/>
      <c r="K117" s="142"/>
      <c r="L117" s="142"/>
      <c r="M117" s="142"/>
      <c r="N117" s="142"/>
      <c r="O117" s="142"/>
    </row>
  </sheetData>
  <mergeCells count="145">
    <mergeCell ref="A30:Y30"/>
    <mergeCell ref="A82:B82"/>
    <mergeCell ref="X82:Y82"/>
    <mergeCell ref="A83:B83"/>
    <mergeCell ref="X83:Y83"/>
    <mergeCell ref="A84:B84"/>
    <mergeCell ref="A79:B79"/>
    <mergeCell ref="X79:Y79"/>
    <mergeCell ref="A80:B80"/>
    <mergeCell ref="X80:Y80"/>
    <mergeCell ref="A81:B81"/>
    <mergeCell ref="X81:Y81"/>
    <mergeCell ref="A76:B76"/>
    <mergeCell ref="X76:Y76"/>
    <mergeCell ref="A77:B77"/>
    <mergeCell ref="X77:Y77"/>
    <mergeCell ref="A78:B78"/>
    <mergeCell ref="X78:Y78"/>
    <mergeCell ref="A68:A73"/>
    <mergeCell ref="Y68:Y73"/>
    <mergeCell ref="A74:B74"/>
    <mergeCell ref="X74:Y74"/>
    <mergeCell ref="A75:B75"/>
    <mergeCell ref="X75:Y75"/>
    <mergeCell ref="X64:Y64"/>
    <mergeCell ref="A65:B65"/>
    <mergeCell ref="X65:Y65"/>
    <mergeCell ref="A66:B66"/>
    <mergeCell ref="X66:Y66"/>
    <mergeCell ref="A67:B67"/>
    <mergeCell ref="X67:Y67"/>
    <mergeCell ref="P60:R60"/>
    <mergeCell ref="S60:W60"/>
    <mergeCell ref="X60:Y63"/>
    <mergeCell ref="C61:F61"/>
    <mergeCell ref="G61:I61"/>
    <mergeCell ref="J61:L61"/>
    <mergeCell ref="M61:O61"/>
    <mergeCell ref="P61:R61"/>
    <mergeCell ref="S61:W61"/>
    <mergeCell ref="A64:B64"/>
    <mergeCell ref="A56:B56"/>
    <mergeCell ref="A57:Y57"/>
    <mergeCell ref="A59:B59"/>
    <mergeCell ref="W59:Y59"/>
    <mergeCell ref="A60:B63"/>
    <mergeCell ref="C60:F60"/>
    <mergeCell ref="G60:I60"/>
    <mergeCell ref="J60:L60"/>
    <mergeCell ref="M60:O60"/>
    <mergeCell ref="A58:Y58"/>
    <mergeCell ref="A53:B53"/>
    <mergeCell ref="X53:Y53"/>
    <mergeCell ref="A54:B54"/>
    <mergeCell ref="X54:Y54"/>
    <mergeCell ref="A55:B55"/>
    <mergeCell ref="X55:Y55"/>
    <mergeCell ref="A50:B50"/>
    <mergeCell ref="X50:Y50"/>
    <mergeCell ref="A51:B51"/>
    <mergeCell ref="X51:Y51"/>
    <mergeCell ref="A52:B52"/>
    <mergeCell ref="X52:Y52"/>
    <mergeCell ref="A47:B47"/>
    <mergeCell ref="X47:Y47"/>
    <mergeCell ref="A48:B48"/>
    <mergeCell ref="X48:Y48"/>
    <mergeCell ref="A49:B49"/>
    <mergeCell ref="X49:Y49"/>
    <mergeCell ref="A39:B39"/>
    <mergeCell ref="X39:Y39"/>
    <mergeCell ref="A40:A45"/>
    <mergeCell ref="Y40:Y45"/>
    <mergeCell ref="A46:B46"/>
    <mergeCell ref="X46:Y46"/>
    <mergeCell ref="A36:B36"/>
    <mergeCell ref="X36:Y36"/>
    <mergeCell ref="A37:B37"/>
    <mergeCell ref="X37:Y37"/>
    <mergeCell ref="A38:B38"/>
    <mergeCell ref="X38:Y38"/>
    <mergeCell ref="C33:F33"/>
    <mergeCell ref="G33:I33"/>
    <mergeCell ref="J33:L33"/>
    <mergeCell ref="M33:O33"/>
    <mergeCell ref="P33:R33"/>
    <mergeCell ref="S33:W33"/>
    <mergeCell ref="A31:B31"/>
    <mergeCell ref="W31:Y31"/>
    <mergeCell ref="A32:B35"/>
    <mergeCell ref="C32:F32"/>
    <mergeCell ref="G32:I32"/>
    <mergeCell ref="J32:L32"/>
    <mergeCell ref="M32:O32"/>
    <mergeCell ref="P32:R32"/>
    <mergeCell ref="S32:W32"/>
    <mergeCell ref="X32:Y35"/>
    <mergeCell ref="A27:B27"/>
    <mergeCell ref="X27:Y27"/>
    <mergeCell ref="A28:B28"/>
    <mergeCell ref="X28:Y28"/>
    <mergeCell ref="A29:Y29"/>
    <mergeCell ref="A24:B24"/>
    <mergeCell ref="X24:Y24"/>
    <mergeCell ref="A25:B25"/>
    <mergeCell ref="X25:Y25"/>
    <mergeCell ref="A26:B26"/>
    <mergeCell ref="X26:Y26"/>
    <mergeCell ref="A21:B21"/>
    <mergeCell ref="X21:Y21"/>
    <mergeCell ref="A22:B22"/>
    <mergeCell ref="X22:Y22"/>
    <mergeCell ref="A23:B23"/>
    <mergeCell ref="X23:Y23"/>
    <mergeCell ref="A18:B18"/>
    <mergeCell ref="X18:Y18"/>
    <mergeCell ref="A19:B19"/>
    <mergeCell ref="X19:Y19"/>
    <mergeCell ref="A20:B20"/>
    <mergeCell ref="X20:Y20"/>
    <mergeCell ref="A8:B8"/>
    <mergeCell ref="X8:Y8"/>
    <mergeCell ref="X9:Y9"/>
    <mergeCell ref="X10:Y10"/>
    <mergeCell ref="X11:Y11"/>
    <mergeCell ref="A12:A17"/>
    <mergeCell ref="Y12:Y17"/>
    <mergeCell ref="S4:W4"/>
    <mergeCell ref="X4:Y7"/>
    <mergeCell ref="C5:F5"/>
    <mergeCell ref="G5:I5"/>
    <mergeCell ref="J5:L5"/>
    <mergeCell ref="M5:O5"/>
    <mergeCell ref="P5:R5"/>
    <mergeCell ref="S5:W5"/>
    <mergeCell ref="A1:Y1"/>
    <mergeCell ref="A3:C3"/>
    <mergeCell ref="X3:Y3"/>
    <mergeCell ref="A4:B7"/>
    <mergeCell ref="C4:F4"/>
    <mergeCell ref="G4:I4"/>
    <mergeCell ref="J4:L4"/>
    <mergeCell ref="M4:O4"/>
    <mergeCell ref="P4:R4"/>
    <mergeCell ref="A2:Y2"/>
  </mergeCells>
  <printOptions horizontalCentered="1"/>
  <pageMargins left="0.39370078740157483" right="0.39370078740157483" top="0.78740157480314965" bottom="0.39370078740157483" header="0.78740157480314965" footer="0.39370078740157483"/>
  <pageSetup paperSize="9" scale="70" firstPageNumber="29" fitToWidth="0" fitToHeight="0" orientation="landscape" useFirstPageNumber="1" r:id="rId1"/>
  <rowBreaks count="2" manualBreakCount="2">
    <brk id="28" max="24" man="1"/>
    <brk id="56" max="24"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tabColor theme="7" tint="-0.249977111117893"/>
  </sheetPr>
  <dimension ref="A1:U120"/>
  <sheetViews>
    <sheetView rightToLeft="1" view="pageBreakPreview" zoomScale="75" zoomScaleSheetLayoutView="75" workbookViewId="0">
      <selection activeCell="AA59" sqref="AA59"/>
    </sheetView>
  </sheetViews>
  <sheetFormatPr defaultRowHeight="12.75"/>
  <cols>
    <col min="1" max="1" width="6" style="82" customWidth="1"/>
    <col min="2" max="2" width="12.5703125" style="82" customWidth="1"/>
    <col min="3" max="6" width="11.28515625" style="81" customWidth="1"/>
    <col min="7" max="12" width="11.28515625" style="82" customWidth="1"/>
    <col min="13" max="13" width="20" style="82" customWidth="1"/>
    <col min="14" max="14" width="4.5703125" style="82" customWidth="1"/>
    <col min="15" max="16384" width="9.140625" style="82"/>
  </cols>
  <sheetData>
    <row r="1" spans="1:21" ht="33" customHeight="1">
      <c r="A1" s="1152" t="s">
        <v>1303</v>
      </c>
      <c r="B1" s="1152"/>
      <c r="C1" s="1152"/>
      <c r="D1" s="1152"/>
      <c r="E1" s="1152"/>
      <c r="F1" s="1152"/>
      <c r="G1" s="1152"/>
      <c r="H1" s="1152"/>
      <c r="I1" s="1152"/>
      <c r="J1" s="1152"/>
      <c r="K1" s="1152"/>
      <c r="L1" s="1152"/>
      <c r="M1" s="1152"/>
      <c r="N1" s="1152"/>
      <c r="O1" s="227"/>
      <c r="P1" s="227"/>
    </row>
    <row r="2" spans="1:21" ht="36" customHeight="1">
      <c r="A2" s="1193" t="s">
        <v>1123</v>
      </c>
      <c r="B2" s="1193"/>
      <c r="C2" s="1193"/>
      <c r="D2" s="1193"/>
      <c r="E2" s="1193"/>
      <c r="F2" s="1193"/>
      <c r="G2" s="1193"/>
      <c r="H2" s="1193"/>
      <c r="I2" s="1193"/>
      <c r="J2" s="1193"/>
      <c r="K2" s="1193"/>
      <c r="L2" s="1193"/>
      <c r="M2" s="1193"/>
      <c r="N2" s="1193"/>
    </row>
    <row r="3" spans="1:21" ht="18" customHeight="1" thickBot="1">
      <c r="A3" s="1176" t="s">
        <v>1121</v>
      </c>
      <c r="B3" s="1176"/>
      <c r="C3" s="261"/>
      <c r="D3" s="261"/>
      <c r="E3" s="261"/>
      <c r="F3" s="261"/>
      <c r="G3" s="261"/>
      <c r="H3" s="261"/>
      <c r="I3" s="261"/>
      <c r="J3" s="261"/>
      <c r="K3" s="261"/>
      <c r="L3" s="261"/>
      <c r="M3" s="1154" t="s">
        <v>1122</v>
      </c>
      <c r="N3" s="1154"/>
    </row>
    <row r="4" spans="1:21" ht="20.25" customHeight="1" thickTop="1">
      <c r="A4" s="1140" t="s">
        <v>40</v>
      </c>
      <c r="B4" s="1140"/>
      <c r="C4" s="1188" t="s">
        <v>1302</v>
      </c>
      <c r="D4" s="1188"/>
      <c r="E4" s="1188"/>
      <c r="F4" s="1188"/>
      <c r="G4" s="1155" t="s">
        <v>329</v>
      </c>
      <c r="H4" s="1155"/>
      <c r="I4" s="1155"/>
      <c r="J4" s="1155" t="s">
        <v>339</v>
      </c>
      <c r="K4" s="1155"/>
      <c r="L4" s="1155"/>
      <c r="M4" s="1164" t="s">
        <v>168</v>
      </c>
      <c r="N4" s="1164"/>
    </row>
    <row r="5" spans="1:21" ht="21" customHeight="1">
      <c r="A5" s="1141"/>
      <c r="B5" s="1141"/>
      <c r="C5" s="1168" t="s">
        <v>303</v>
      </c>
      <c r="D5" s="1168"/>
      <c r="E5" s="1168"/>
      <c r="F5" s="1168"/>
      <c r="G5" s="1165" t="s">
        <v>330</v>
      </c>
      <c r="H5" s="1165"/>
      <c r="I5" s="1165"/>
      <c r="J5" s="1167" t="s">
        <v>856</v>
      </c>
      <c r="K5" s="1167"/>
      <c r="L5" s="1167"/>
      <c r="M5" s="1165"/>
      <c r="N5" s="1165"/>
    </row>
    <row r="6" spans="1:21" ht="17.25" customHeight="1">
      <c r="A6" s="1141"/>
      <c r="B6" s="1141"/>
      <c r="C6" s="857" t="s">
        <v>33</v>
      </c>
      <c r="D6" s="850" t="s">
        <v>34</v>
      </c>
      <c r="E6" s="850" t="s">
        <v>304</v>
      </c>
      <c r="F6" s="850" t="s">
        <v>35</v>
      </c>
      <c r="G6" s="857" t="s">
        <v>102</v>
      </c>
      <c r="H6" s="850" t="s">
        <v>103</v>
      </c>
      <c r="I6" s="850" t="s">
        <v>35</v>
      </c>
      <c r="J6" s="857" t="s">
        <v>33</v>
      </c>
      <c r="K6" s="850" t="s">
        <v>34</v>
      </c>
      <c r="L6" s="850" t="s">
        <v>35</v>
      </c>
      <c r="M6" s="1165"/>
      <c r="N6" s="1165"/>
    </row>
    <row r="7" spans="1:21" ht="18.75" customHeight="1" thickBot="1">
      <c r="A7" s="1142"/>
      <c r="B7" s="1142"/>
      <c r="C7" s="856" t="s">
        <v>173</v>
      </c>
      <c r="D7" s="853" t="s">
        <v>172</v>
      </c>
      <c r="E7" s="853" t="s">
        <v>208</v>
      </c>
      <c r="F7" s="853" t="s">
        <v>169</v>
      </c>
      <c r="G7" s="856" t="s">
        <v>335</v>
      </c>
      <c r="H7" s="853" t="s">
        <v>336</v>
      </c>
      <c r="I7" s="853" t="s">
        <v>169</v>
      </c>
      <c r="J7" s="856" t="s">
        <v>173</v>
      </c>
      <c r="K7" s="853" t="s">
        <v>172</v>
      </c>
      <c r="L7" s="853" t="s">
        <v>169</v>
      </c>
      <c r="M7" s="1166"/>
      <c r="N7" s="1166"/>
    </row>
    <row r="8" spans="1:21" ht="18.95" customHeight="1">
      <c r="A8" s="1183" t="s">
        <v>52</v>
      </c>
      <c r="B8" s="1183"/>
      <c r="C8" s="850">
        <v>0</v>
      </c>
      <c r="D8" s="850">
        <v>0</v>
      </c>
      <c r="E8" s="850">
        <v>0</v>
      </c>
      <c r="F8" s="850">
        <f>SUM(C8:E8)</f>
        <v>0</v>
      </c>
      <c r="G8" s="850">
        <v>0</v>
      </c>
      <c r="H8" s="850">
        <v>0</v>
      </c>
      <c r="I8" s="850">
        <f>SUM(G8:H8)</f>
        <v>0</v>
      </c>
      <c r="J8" s="850">
        <v>0</v>
      </c>
      <c r="K8" s="850">
        <v>0</v>
      </c>
      <c r="L8" s="850">
        <f>SUM(J8:K8)</f>
        <v>0</v>
      </c>
      <c r="M8" s="1511" t="s">
        <v>583</v>
      </c>
      <c r="N8" s="1511"/>
      <c r="S8" s="82" t="s">
        <v>305</v>
      </c>
    </row>
    <row r="9" spans="1:21" ht="18.95" customHeight="1">
      <c r="A9" s="1170" t="s">
        <v>53</v>
      </c>
      <c r="B9" s="1170"/>
      <c r="C9" s="848">
        <v>0</v>
      </c>
      <c r="D9" s="848">
        <v>0</v>
      </c>
      <c r="E9" s="848">
        <v>0</v>
      </c>
      <c r="F9" s="848">
        <f t="shared" ref="F9:F28" si="0">SUM(C9:E9)</f>
        <v>0</v>
      </c>
      <c r="G9" s="848">
        <v>0</v>
      </c>
      <c r="H9" s="848">
        <v>0</v>
      </c>
      <c r="I9" s="848">
        <f t="shared" ref="I9:I28" si="1">SUM(G9:H9)</f>
        <v>0</v>
      </c>
      <c r="J9" s="848">
        <v>0</v>
      </c>
      <c r="K9" s="848">
        <v>0</v>
      </c>
      <c r="L9" s="848">
        <f t="shared" ref="L9:L27" si="2">SUM(J9:K9)</f>
        <v>0</v>
      </c>
      <c r="M9" s="1448" t="s">
        <v>284</v>
      </c>
      <c r="N9" s="1448"/>
    </row>
    <row r="10" spans="1:21" ht="18.95" customHeight="1">
      <c r="A10" s="1170" t="s">
        <v>54</v>
      </c>
      <c r="B10" s="1170"/>
      <c r="C10" s="848">
        <v>0</v>
      </c>
      <c r="D10" s="848">
        <v>1</v>
      </c>
      <c r="E10" s="848">
        <v>1</v>
      </c>
      <c r="F10" s="848">
        <f t="shared" si="0"/>
        <v>2</v>
      </c>
      <c r="G10" s="848">
        <v>0</v>
      </c>
      <c r="H10" s="848">
        <v>22</v>
      </c>
      <c r="I10" s="848">
        <f t="shared" si="1"/>
        <v>22</v>
      </c>
      <c r="J10" s="848">
        <v>2</v>
      </c>
      <c r="K10" s="848">
        <v>92</v>
      </c>
      <c r="L10" s="848">
        <f t="shared" si="2"/>
        <v>94</v>
      </c>
      <c r="M10" s="1353" t="s">
        <v>175</v>
      </c>
      <c r="N10" s="1353"/>
    </row>
    <row r="11" spans="1:21" ht="18.95" customHeight="1">
      <c r="A11" s="1170" t="s">
        <v>55</v>
      </c>
      <c r="B11" s="1170"/>
      <c r="C11" s="848">
        <v>1</v>
      </c>
      <c r="D11" s="848">
        <v>1</v>
      </c>
      <c r="E11" s="848">
        <v>0</v>
      </c>
      <c r="F11" s="848">
        <f t="shared" si="0"/>
        <v>2</v>
      </c>
      <c r="G11" s="848">
        <v>11</v>
      </c>
      <c r="H11" s="848">
        <v>17</v>
      </c>
      <c r="I11" s="848">
        <f t="shared" si="1"/>
        <v>28</v>
      </c>
      <c r="J11" s="848">
        <v>20</v>
      </c>
      <c r="K11" s="848">
        <v>20</v>
      </c>
      <c r="L11" s="848">
        <f t="shared" si="2"/>
        <v>40</v>
      </c>
      <c r="M11" s="1178" t="s">
        <v>676</v>
      </c>
      <c r="N11" s="1178"/>
      <c r="R11" s="1512"/>
      <c r="S11" s="1512"/>
      <c r="T11" s="1512"/>
      <c r="U11" s="1512"/>
    </row>
    <row r="12" spans="1:21" ht="18.95" customHeight="1">
      <c r="A12" s="1189" t="s">
        <v>279</v>
      </c>
      <c r="B12" s="258" t="s">
        <v>261</v>
      </c>
      <c r="C12" s="848">
        <v>0</v>
      </c>
      <c r="D12" s="848">
        <v>1</v>
      </c>
      <c r="E12" s="848">
        <v>0</v>
      </c>
      <c r="F12" s="848">
        <f t="shared" si="0"/>
        <v>1</v>
      </c>
      <c r="G12" s="848">
        <v>0</v>
      </c>
      <c r="H12" s="848">
        <v>12</v>
      </c>
      <c r="I12" s="848">
        <f t="shared" si="1"/>
        <v>12</v>
      </c>
      <c r="J12" s="848">
        <v>0</v>
      </c>
      <c r="K12" s="848">
        <v>39</v>
      </c>
      <c r="L12" s="848">
        <f t="shared" si="2"/>
        <v>39</v>
      </c>
      <c r="M12" s="502" t="s">
        <v>288</v>
      </c>
      <c r="N12" s="1220" t="s">
        <v>167</v>
      </c>
    </row>
    <row r="13" spans="1:21" ht="18.95" customHeight="1">
      <c r="A13" s="1189"/>
      <c r="B13" s="258" t="s">
        <v>263</v>
      </c>
      <c r="C13" s="848">
        <v>0</v>
      </c>
      <c r="D13" s="848">
        <v>0</v>
      </c>
      <c r="E13" s="848">
        <v>1</v>
      </c>
      <c r="F13" s="848">
        <f t="shared" si="0"/>
        <v>1</v>
      </c>
      <c r="G13" s="848">
        <v>0</v>
      </c>
      <c r="H13" s="848">
        <v>20</v>
      </c>
      <c r="I13" s="848">
        <f t="shared" si="1"/>
        <v>20</v>
      </c>
      <c r="J13" s="848">
        <v>3</v>
      </c>
      <c r="K13" s="848">
        <v>58</v>
      </c>
      <c r="L13" s="848">
        <f t="shared" si="2"/>
        <v>61</v>
      </c>
      <c r="M13" s="502" t="s">
        <v>289</v>
      </c>
      <c r="N13" s="1220"/>
    </row>
    <row r="14" spans="1:21" ht="18.95" customHeight="1">
      <c r="A14" s="1189"/>
      <c r="B14" s="258" t="s">
        <v>262</v>
      </c>
      <c r="C14" s="848">
        <v>2</v>
      </c>
      <c r="D14" s="848">
        <v>1</v>
      </c>
      <c r="E14" s="848">
        <v>0</v>
      </c>
      <c r="F14" s="848">
        <f t="shared" si="0"/>
        <v>3</v>
      </c>
      <c r="G14" s="848">
        <v>29</v>
      </c>
      <c r="H14" s="848">
        <v>30</v>
      </c>
      <c r="I14" s="848">
        <f t="shared" si="1"/>
        <v>59</v>
      </c>
      <c r="J14" s="848">
        <v>70</v>
      </c>
      <c r="K14" s="848">
        <v>26</v>
      </c>
      <c r="L14" s="848">
        <f t="shared" si="2"/>
        <v>96</v>
      </c>
      <c r="M14" s="502" t="s">
        <v>290</v>
      </c>
      <c r="N14" s="1220"/>
    </row>
    <row r="15" spans="1:21" ht="18.95" customHeight="1">
      <c r="A15" s="1189"/>
      <c r="B15" s="258" t="s">
        <v>264</v>
      </c>
      <c r="C15" s="848">
        <v>0</v>
      </c>
      <c r="D15" s="848">
        <v>0</v>
      </c>
      <c r="E15" s="848">
        <v>0</v>
      </c>
      <c r="F15" s="848">
        <f t="shared" si="0"/>
        <v>0</v>
      </c>
      <c r="G15" s="848">
        <v>0</v>
      </c>
      <c r="H15" s="848">
        <v>0</v>
      </c>
      <c r="I15" s="848">
        <f t="shared" si="1"/>
        <v>0</v>
      </c>
      <c r="J15" s="848">
        <v>0</v>
      </c>
      <c r="K15" s="848">
        <v>0</v>
      </c>
      <c r="L15" s="848">
        <f t="shared" si="2"/>
        <v>0</v>
      </c>
      <c r="M15" s="502" t="s">
        <v>291</v>
      </c>
      <c r="N15" s="1220"/>
    </row>
    <row r="16" spans="1:21" ht="18.95" customHeight="1">
      <c r="A16" s="1189"/>
      <c r="B16" s="258" t="s">
        <v>266</v>
      </c>
      <c r="C16" s="848">
        <v>1</v>
      </c>
      <c r="D16" s="848">
        <v>1</v>
      </c>
      <c r="E16" s="848">
        <v>0</v>
      </c>
      <c r="F16" s="848">
        <f t="shared" si="0"/>
        <v>2</v>
      </c>
      <c r="G16" s="848">
        <v>9</v>
      </c>
      <c r="H16" s="848">
        <v>19</v>
      </c>
      <c r="I16" s="848">
        <f t="shared" si="1"/>
        <v>28</v>
      </c>
      <c r="J16" s="848">
        <v>34</v>
      </c>
      <c r="K16" s="848">
        <v>31</v>
      </c>
      <c r="L16" s="848">
        <f t="shared" si="2"/>
        <v>65</v>
      </c>
      <c r="M16" s="502" t="s">
        <v>292</v>
      </c>
      <c r="N16" s="1220"/>
    </row>
    <row r="17" spans="1:14" ht="18.95" customHeight="1">
      <c r="A17" s="1189"/>
      <c r="B17" s="258" t="s">
        <v>265</v>
      </c>
      <c r="C17" s="848">
        <v>1</v>
      </c>
      <c r="D17" s="848">
        <v>2</v>
      </c>
      <c r="E17" s="848">
        <v>0</v>
      </c>
      <c r="F17" s="848">
        <f t="shared" si="0"/>
        <v>3</v>
      </c>
      <c r="G17" s="848">
        <v>8</v>
      </c>
      <c r="H17" s="848">
        <v>39</v>
      </c>
      <c r="I17" s="848">
        <f t="shared" si="1"/>
        <v>47</v>
      </c>
      <c r="J17" s="848">
        <v>29</v>
      </c>
      <c r="K17" s="848">
        <v>93</v>
      </c>
      <c r="L17" s="848">
        <f t="shared" si="2"/>
        <v>122</v>
      </c>
      <c r="M17" s="502" t="s">
        <v>293</v>
      </c>
      <c r="N17" s="1220"/>
    </row>
    <row r="18" spans="1:14" ht="18.95" customHeight="1">
      <c r="A18" s="1170" t="s">
        <v>63</v>
      </c>
      <c r="B18" s="1170"/>
      <c r="C18" s="848">
        <v>0</v>
      </c>
      <c r="D18" s="848">
        <v>0</v>
      </c>
      <c r="E18" s="848">
        <v>0</v>
      </c>
      <c r="F18" s="848">
        <f t="shared" si="0"/>
        <v>0</v>
      </c>
      <c r="G18" s="848">
        <v>0</v>
      </c>
      <c r="H18" s="848">
        <v>0</v>
      </c>
      <c r="I18" s="848">
        <f t="shared" si="1"/>
        <v>0</v>
      </c>
      <c r="J18" s="848">
        <v>0</v>
      </c>
      <c r="K18" s="848">
        <v>0</v>
      </c>
      <c r="L18" s="848">
        <f t="shared" si="2"/>
        <v>0</v>
      </c>
      <c r="M18" s="1178" t="s">
        <v>297</v>
      </c>
      <c r="N18" s="1178"/>
    </row>
    <row r="19" spans="1:14" ht="18.95" customHeight="1">
      <c r="A19" s="1170" t="s">
        <v>64</v>
      </c>
      <c r="B19" s="1170"/>
      <c r="C19" s="848">
        <v>1</v>
      </c>
      <c r="D19" s="848">
        <v>1</v>
      </c>
      <c r="E19" s="848">
        <v>0</v>
      </c>
      <c r="F19" s="848">
        <f t="shared" si="0"/>
        <v>2</v>
      </c>
      <c r="G19" s="848">
        <v>9</v>
      </c>
      <c r="H19" s="848">
        <v>18</v>
      </c>
      <c r="I19" s="848">
        <f t="shared" si="1"/>
        <v>27</v>
      </c>
      <c r="J19" s="848">
        <v>18</v>
      </c>
      <c r="K19" s="848">
        <v>35</v>
      </c>
      <c r="L19" s="848">
        <f t="shared" si="2"/>
        <v>53</v>
      </c>
      <c r="M19" s="1178" t="s">
        <v>177</v>
      </c>
      <c r="N19" s="1178"/>
    </row>
    <row r="20" spans="1:14" ht="18.95" customHeight="1">
      <c r="A20" s="1170" t="s">
        <v>65</v>
      </c>
      <c r="B20" s="1170"/>
      <c r="C20" s="848">
        <v>0</v>
      </c>
      <c r="D20" s="848">
        <v>1</v>
      </c>
      <c r="E20" s="848">
        <v>0</v>
      </c>
      <c r="F20" s="848">
        <f t="shared" si="0"/>
        <v>1</v>
      </c>
      <c r="G20" s="848">
        <v>0</v>
      </c>
      <c r="H20" s="848">
        <v>0</v>
      </c>
      <c r="I20" s="848">
        <f t="shared" si="1"/>
        <v>0</v>
      </c>
      <c r="J20" s="848">
        <v>0</v>
      </c>
      <c r="K20" s="848">
        <v>59</v>
      </c>
      <c r="L20" s="848">
        <f t="shared" si="2"/>
        <v>59</v>
      </c>
      <c r="M20" s="1178" t="s">
        <v>178</v>
      </c>
      <c r="N20" s="1178"/>
    </row>
    <row r="21" spans="1:14" ht="18.95" customHeight="1">
      <c r="A21" s="1170" t="s">
        <v>66</v>
      </c>
      <c r="B21" s="1170"/>
      <c r="C21" s="848">
        <v>1</v>
      </c>
      <c r="D21" s="848">
        <v>2</v>
      </c>
      <c r="E21" s="848">
        <v>1</v>
      </c>
      <c r="F21" s="848">
        <f t="shared" si="0"/>
        <v>4</v>
      </c>
      <c r="G21" s="848">
        <v>28</v>
      </c>
      <c r="H21" s="848">
        <v>49</v>
      </c>
      <c r="I21" s="848">
        <f t="shared" si="1"/>
        <v>77</v>
      </c>
      <c r="J21" s="848">
        <v>100</v>
      </c>
      <c r="K21" s="848">
        <v>184</v>
      </c>
      <c r="L21" s="848">
        <f t="shared" si="2"/>
        <v>284</v>
      </c>
      <c r="M21" s="1178" t="s">
        <v>285</v>
      </c>
      <c r="N21" s="1178"/>
    </row>
    <row r="22" spans="1:14" ht="18.95" customHeight="1">
      <c r="A22" s="1170" t="s">
        <v>133</v>
      </c>
      <c r="B22" s="1170"/>
      <c r="C22" s="848">
        <v>2</v>
      </c>
      <c r="D22" s="848">
        <v>0</v>
      </c>
      <c r="E22" s="848">
        <v>0</v>
      </c>
      <c r="F22" s="848">
        <f t="shared" si="0"/>
        <v>2</v>
      </c>
      <c r="G22" s="848">
        <v>21</v>
      </c>
      <c r="H22" s="848">
        <v>28</v>
      </c>
      <c r="I22" s="848">
        <f t="shared" si="1"/>
        <v>49</v>
      </c>
      <c r="J22" s="848">
        <v>126</v>
      </c>
      <c r="K22" s="848">
        <v>1</v>
      </c>
      <c r="L22" s="848">
        <f t="shared" si="2"/>
        <v>127</v>
      </c>
      <c r="M22" s="1178" t="s">
        <v>853</v>
      </c>
      <c r="N22" s="1178"/>
    </row>
    <row r="23" spans="1:14" ht="18.95" customHeight="1">
      <c r="A23" s="1170" t="s">
        <v>68</v>
      </c>
      <c r="B23" s="1170"/>
      <c r="C23" s="848">
        <v>0</v>
      </c>
      <c r="D23" s="848">
        <v>1</v>
      </c>
      <c r="E23" s="848">
        <v>0</v>
      </c>
      <c r="F23" s="848">
        <f t="shared" si="0"/>
        <v>1</v>
      </c>
      <c r="G23" s="848">
        <v>0</v>
      </c>
      <c r="H23" s="848">
        <v>9</v>
      </c>
      <c r="I23" s="848">
        <f t="shared" si="1"/>
        <v>9</v>
      </c>
      <c r="J23" s="848">
        <v>2</v>
      </c>
      <c r="K23" s="848">
        <v>32</v>
      </c>
      <c r="L23" s="848">
        <f t="shared" si="2"/>
        <v>34</v>
      </c>
      <c r="M23" s="1178" t="s">
        <v>287</v>
      </c>
      <c r="N23" s="1178"/>
    </row>
    <row r="24" spans="1:14" ht="18.95" customHeight="1">
      <c r="A24" s="1170" t="s">
        <v>69</v>
      </c>
      <c r="B24" s="1170"/>
      <c r="C24" s="848">
        <v>1</v>
      </c>
      <c r="D24" s="848">
        <v>1</v>
      </c>
      <c r="E24" s="848">
        <v>0</v>
      </c>
      <c r="F24" s="848">
        <f t="shared" si="0"/>
        <v>2</v>
      </c>
      <c r="G24" s="848">
        <v>6</v>
      </c>
      <c r="H24" s="848">
        <v>17</v>
      </c>
      <c r="I24" s="848">
        <f t="shared" si="1"/>
        <v>23</v>
      </c>
      <c r="J24" s="848">
        <v>31</v>
      </c>
      <c r="K24" s="848">
        <v>41</v>
      </c>
      <c r="L24" s="848">
        <f t="shared" si="2"/>
        <v>72</v>
      </c>
      <c r="M24" s="1178" t="s">
        <v>182</v>
      </c>
      <c r="N24" s="1178"/>
    </row>
    <row r="25" spans="1:14" ht="18.95" customHeight="1">
      <c r="A25" s="1170" t="s">
        <v>70</v>
      </c>
      <c r="B25" s="1170"/>
      <c r="C25" s="848">
        <v>0</v>
      </c>
      <c r="D25" s="848">
        <v>1</v>
      </c>
      <c r="E25" s="848">
        <v>0</v>
      </c>
      <c r="F25" s="848">
        <f t="shared" si="0"/>
        <v>1</v>
      </c>
      <c r="G25" s="848">
        <v>0</v>
      </c>
      <c r="H25" s="848">
        <v>17</v>
      </c>
      <c r="I25" s="848">
        <f t="shared" si="1"/>
        <v>17</v>
      </c>
      <c r="J25" s="848">
        <v>0</v>
      </c>
      <c r="K25" s="848">
        <v>38</v>
      </c>
      <c r="L25" s="848">
        <f t="shared" si="2"/>
        <v>38</v>
      </c>
      <c r="M25" s="1178" t="s">
        <v>183</v>
      </c>
      <c r="N25" s="1178"/>
    </row>
    <row r="26" spans="1:14" ht="18.95" customHeight="1">
      <c r="A26" s="1170" t="s">
        <v>71</v>
      </c>
      <c r="B26" s="1170"/>
      <c r="C26" s="848">
        <v>1</v>
      </c>
      <c r="D26" s="848">
        <v>1</v>
      </c>
      <c r="E26" s="848">
        <v>0</v>
      </c>
      <c r="F26" s="848">
        <f t="shared" si="0"/>
        <v>2</v>
      </c>
      <c r="G26" s="848">
        <v>12</v>
      </c>
      <c r="H26" s="848">
        <v>22</v>
      </c>
      <c r="I26" s="848">
        <f t="shared" si="1"/>
        <v>34</v>
      </c>
      <c r="J26" s="848">
        <v>31</v>
      </c>
      <c r="K26" s="848">
        <v>47</v>
      </c>
      <c r="L26" s="848">
        <f t="shared" si="2"/>
        <v>78</v>
      </c>
      <c r="M26" s="1178" t="s">
        <v>671</v>
      </c>
      <c r="N26" s="1178"/>
    </row>
    <row r="27" spans="1:14" ht="18.95" customHeight="1" thickBot="1">
      <c r="A27" s="1191" t="s">
        <v>72</v>
      </c>
      <c r="B27" s="1191"/>
      <c r="C27" s="850">
        <v>1</v>
      </c>
      <c r="D27" s="850">
        <v>1</v>
      </c>
      <c r="E27" s="850">
        <v>0</v>
      </c>
      <c r="F27" s="850">
        <f t="shared" si="0"/>
        <v>2</v>
      </c>
      <c r="G27" s="850">
        <v>10</v>
      </c>
      <c r="H27" s="850">
        <v>22</v>
      </c>
      <c r="I27" s="850">
        <f t="shared" si="1"/>
        <v>32</v>
      </c>
      <c r="J27" s="850">
        <v>34</v>
      </c>
      <c r="K27" s="850">
        <v>35</v>
      </c>
      <c r="L27" s="850">
        <f t="shared" si="2"/>
        <v>69</v>
      </c>
      <c r="M27" s="1258" t="s">
        <v>282</v>
      </c>
      <c r="N27" s="1258"/>
    </row>
    <row r="28" spans="1:14" ht="18.95" customHeight="1" thickBot="1">
      <c r="A28" s="1174" t="s">
        <v>32</v>
      </c>
      <c r="B28" s="1174"/>
      <c r="C28" s="854">
        <f>SUM(C8:C27)</f>
        <v>12</v>
      </c>
      <c r="D28" s="854">
        <f t="shared" ref="D28:L28" si="3">SUM(D8:D27)</f>
        <v>16</v>
      </c>
      <c r="E28" s="854">
        <f t="shared" si="3"/>
        <v>3</v>
      </c>
      <c r="F28" s="854">
        <f t="shared" si="0"/>
        <v>31</v>
      </c>
      <c r="G28" s="854">
        <f t="shared" si="3"/>
        <v>143</v>
      </c>
      <c r="H28" s="854">
        <f t="shared" si="3"/>
        <v>341</v>
      </c>
      <c r="I28" s="854">
        <f t="shared" si="1"/>
        <v>484</v>
      </c>
      <c r="J28" s="854">
        <f t="shared" si="3"/>
        <v>500</v>
      </c>
      <c r="K28" s="854">
        <f t="shared" si="3"/>
        <v>831</v>
      </c>
      <c r="L28" s="854">
        <f t="shared" si="3"/>
        <v>1331</v>
      </c>
      <c r="M28" s="1175" t="s">
        <v>169</v>
      </c>
      <c r="N28" s="1175"/>
    </row>
    <row r="29" spans="1:14" ht="24" customHeight="1" thickTop="1">
      <c r="A29" s="275" t="s">
        <v>594</v>
      </c>
      <c r="B29" s="1510" t="s">
        <v>1304</v>
      </c>
      <c r="C29" s="1510"/>
      <c r="D29" s="1510"/>
      <c r="E29" s="1510"/>
      <c r="F29" s="1510"/>
      <c r="G29" s="1510"/>
      <c r="H29" s="1510"/>
      <c r="I29" s="1510"/>
      <c r="J29" s="1510"/>
      <c r="K29" s="1510"/>
      <c r="L29" s="1510"/>
      <c r="M29" s="1510"/>
      <c r="N29" s="1510"/>
    </row>
    <row r="117" spans="3:13">
      <c r="C117" s="155"/>
      <c r="D117" s="155"/>
      <c r="E117" s="155"/>
      <c r="F117" s="155"/>
      <c r="G117" s="142"/>
      <c r="H117" s="142"/>
      <c r="I117" s="142"/>
      <c r="J117" s="142"/>
      <c r="K117" s="142"/>
      <c r="L117" s="142"/>
      <c r="M117" s="142"/>
    </row>
    <row r="118" spans="3:13">
      <c r="C118" s="155"/>
      <c r="D118" s="155"/>
      <c r="E118" s="155"/>
      <c r="F118" s="155"/>
      <c r="G118" s="142"/>
      <c r="H118" s="142"/>
      <c r="I118" s="142"/>
      <c r="J118" s="142"/>
      <c r="K118" s="142"/>
      <c r="L118" s="142"/>
      <c r="M118" s="142"/>
    </row>
    <row r="119" spans="3:13">
      <c r="C119" s="155"/>
      <c r="D119" s="155"/>
      <c r="E119" s="155"/>
      <c r="F119" s="155"/>
      <c r="G119" s="142"/>
      <c r="H119" s="142"/>
      <c r="I119" s="142"/>
      <c r="J119" s="142"/>
      <c r="K119" s="142"/>
      <c r="L119" s="142"/>
      <c r="M119" s="142"/>
    </row>
    <row r="120" spans="3:13">
      <c r="C120" s="155"/>
      <c r="D120" s="155"/>
      <c r="E120" s="155"/>
      <c r="F120" s="155"/>
      <c r="G120" s="142"/>
      <c r="H120" s="142"/>
      <c r="I120" s="142"/>
      <c r="J120" s="142"/>
      <c r="K120" s="142"/>
      <c r="L120" s="142"/>
      <c r="M120" s="142"/>
    </row>
  </sheetData>
  <mergeCells count="46">
    <mergeCell ref="A1:N1"/>
    <mergeCell ref="R11:U11"/>
    <mergeCell ref="A24:B24"/>
    <mergeCell ref="M24:N24"/>
    <mergeCell ref="A28:B28"/>
    <mergeCell ref="M28:N28"/>
    <mergeCell ref="A25:B25"/>
    <mergeCell ref="M25:N25"/>
    <mergeCell ref="A26:B26"/>
    <mergeCell ref="M26:N26"/>
    <mergeCell ref="A27:B27"/>
    <mergeCell ref="M27:N27"/>
    <mergeCell ref="A21:B21"/>
    <mergeCell ref="M21:N21"/>
    <mergeCell ref="A22:B22"/>
    <mergeCell ref="M22:N22"/>
    <mergeCell ref="A23:B23"/>
    <mergeCell ref="M23:N23"/>
    <mergeCell ref="A18:B18"/>
    <mergeCell ref="M18:N18"/>
    <mergeCell ref="A19:B19"/>
    <mergeCell ref="M19:N19"/>
    <mergeCell ref="A20:B20"/>
    <mergeCell ref="M20:N20"/>
    <mergeCell ref="A11:B11"/>
    <mergeCell ref="M11:N11"/>
    <mergeCell ref="A12:A17"/>
    <mergeCell ref="N12:N17"/>
    <mergeCell ref="A10:B10"/>
    <mergeCell ref="M10:N10"/>
    <mergeCell ref="A8:B8"/>
    <mergeCell ref="B29:N29"/>
    <mergeCell ref="M8:N8"/>
    <mergeCell ref="A9:B9"/>
    <mergeCell ref="A2:N2"/>
    <mergeCell ref="A3:B3"/>
    <mergeCell ref="M3:N3"/>
    <mergeCell ref="A4:B7"/>
    <mergeCell ref="C4:F4"/>
    <mergeCell ref="G4:I4"/>
    <mergeCell ref="J4:L4"/>
    <mergeCell ref="M4:N7"/>
    <mergeCell ref="C5:F5"/>
    <mergeCell ref="G5:I5"/>
    <mergeCell ref="J5:L5"/>
    <mergeCell ref="M9:N9"/>
  </mergeCells>
  <printOptions horizontalCentered="1"/>
  <pageMargins left="1" right="1" top="1" bottom="0.5" header="1" footer="0.5"/>
  <pageSetup paperSize="9" scale="80" firstPageNumber="32" orientation="landscape" useFirstPageNumber="1"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tabColor theme="7" tint="-0.249977111117893"/>
  </sheetPr>
  <dimension ref="A1:AB119"/>
  <sheetViews>
    <sheetView rightToLeft="1" view="pageBreakPreview" zoomScale="75" zoomScaleNormal="75" zoomScaleSheetLayoutView="75" workbookViewId="0">
      <selection activeCell="AA59" sqref="AA59"/>
    </sheetView>
  </sheetViews>
  <sheetFormatPr defaultRowHeight="12.75"/>
  <cols>
    <col min="1" max="1" width="4.85546875" style="82" customWidth="1"/>
    <col min="2" max="2" width="10.7109375" style="82" customWidth="1"/>
    <col min="3" max="3" width="8" style="82" customWidth="1"/>
    <col min="4" max="4" width="9.7109375" style="82" customWidth="1"/>
    <col min="5" max="5" width="9.5703125" style="82" customWidth="1"/>
    <col min="6" max="6" width="9.85546875" style="82" customWidth="1"/>
    <col min="7" max="7" width="8.42578125" style="82" customWidth="1"/>
    <col min="8" max="8" width="8.7109375" style="82" customWidth="1"/>
    <col min="9" max="9" width="8.42578125" style="82" customWidth="1"/>
    <col min="10" max="10" width="8.140625" style="82" customWidth="1"/>
    <col min="11" max="11" width="9.7109375" style="82" customWidth="1"/>
    <col min="12" max="12" width="9.140625" style="82" customWidth="1"/>
    <col min="13" max="13" width="8.28515625" style="82" customWidth="1"/>
    <col min="14" max="14" width="7.42578125" style="82" customWidth="1"/>
    <col min="15" max="16" width="10.7109375" style="82" customWidth="1"/>
    <col min="17" max="17" width="9.5703125" style="82" customWidth="1"/>
    <col min="18" max="18" width="15.85546875" style="82" customWidth="1"/>
    <col min="19" max="19" width="6.140625" style="82" customWidth="1"/>
    <col min="20" max="16384" width="9.140625" style="82"/>
  </cols>
  <sheetData>
    <row r="1" spans="1:28" ht="14.25" customHeight="1">
      <c r="A1" s="1205" t="s">
        <v>1305</v>
      </c>
      <c r="B1" s="1205"/>
      <c r="C1" s="1205"/>
      <c r="D1" s="1205"/>
      <c r="E1" s="1205"/>
      <c r="F1" s="1205"/>
      <c r="G1" s="1205"/>
      <c r="H1" s="1205"/>
      <c r="I1" s="1205"/>
      <c r="J1" s="1205"/>
      <c r="K1" s="1205"/>
      <c r="L1" s="1205"/>
      <c r="M1" s="1205"/>
      <c r="N1" s="1205"/>
      <c r="O1" s="1205"/>
      <c r="P1" s="1205"/>
      <c r="Q1" s="1205"/>
      <c r="R1" s="1205"/>
      <c r="S1" s="1205"/>
      <c r="T1" s="81"/>
      <c r="U1" s="81"/>
      <c r="V1" s="81"/>
      <c r="W1" s="81"/>
      <c r="X1" s="81"/>
      <c r="Y1" s="81"/>
      <c r="Z1" s="81"/>
      <c r="AA1" s="81"/>
      <c r="AB1" s="81"/>
    </row>
    <row r="2" spans="1:28" ht="14.25" customHeight="1">
      <c r="A2" s="1205"/>
      <c r="B2" s="1205"/>
      <c r="C2" s="1205"/>
      <c r="D2" s="1205"/>
      <c r="E2" s="1205"/>
      <c r="F2" s="1205"/>
      <c r="G2" s="1205"/>
      <c r="H2" s="1205"/>
      <c r="I2" s="1205"/>
      <c r="J2" s="1205"/>
      <c r="K2" s="1205"/>
      <c r="L2" s="1205"/>
      <c r="M2" s="1205"/>
      <c r="N2" s="1205"/>
      <c r="O2" s="1205"/>
      <c r="P2" s="1205"/>
      <c r="Q2" s="1205"/>
      <c r="R2" s="1205"/>
      <c r="S2" s="1205"/>
    </row>
    <row r="3" spans="1:28" ht="25.5" customHeight="1">
      <c r="A3" s="1206" t="s">
        <v>827</v>
      </c>
      <c r="B3" s="1206"/>
      <c r="C3" s="1206"/>
      <c r="D3" s="1206"/>
      <c r="E3" s="1206"/>
      <c r="F3" s="1206"/>
      <c r="G3" s="1206"/>
      <c r="H3" s="1206"/>
      <c r="I3" s="1206"/>
      <c r="J3" s="1206"/>
      <c r="K3" s="1206"/>
      <c r="L3" s="1206"/>
      <c r="M3" s="1206"/>
      <c r="N3" s="1206"/>
      <c r="O3" s="1206"/>
      <c r="P3" s="1206"/>
      <c r="Q3" s="1206"/>
      <c r="R3" s="1206"/>
      <c r="S3" s="1206"/>
    </row>
    <row r="4" spans="1:28" ht="21.75" customHeight="1" thickBot="1">
      <c r="A4" s="1153" t="s">
        <v>1124</v>
      </c>
      <c r="B4" s="1153"/>
      <c r="C4" s="1153"/>
      <c r="D4" s="261"/>
      <c r="E4" s="261"/>
      <c r="F4" s="261"/>
      <c r="G4" s="261"/>
      <c r="H4" s="261"/>
      <c r="I4" s="261"/>
      <c r="J4" s="261"/>
      <c r="K4" s="261"/>
      <c r="L4" s="261"/>
      <c r="M4" s="261"/>
      <c r="N4" s="261"/>
      <c r="O4" s="261"/>
      <c r="P4" s="261"/>
      <c r="Q4" s="261"/>
      <c r="R4" s="1154" t="s">
        <v>1125</v>
      </c>
      <c r="S4" s="1154"/>
    </row>
    <row r="5" spans="1:28" ht="23.25" customHeight="1" thickTop="1">
      <c r="A5" s="1140" t="s">
        <v>40</v>
      </c>
      <c r="B5" s="1140"/>
      <c r="C5" s="1188" t="s">
        <v>41</v>
      </c>
      <c r="D5" s="1188"/>
      <c r="E5" s="1188" t="s">
        <v>42</v>
      </c>
      <c r="F5" s="1188"/>
      <c r="G5" s="1188" t="s">
        <v>43</v>
      </c>
      <c r="H5" s="1188"/>
      <c r="I5" s="1188" t="s">
        <v>73</v>
      </c>
      <c r="J5" s="1188"/>
      <c r="K5" s="1188" t="s">
        <v>44</v>
      </c>
      <c r="L5" s="1188"/>
      <c r="M5" s="1140" t="s">
        <v>74</v>
      </c>
      <c r="N5" s="1140"/>
      <c r="O5" s="1188" t="s">
        <v>1344</v>
      </c>
      <c r="P5" s="1188"/>
      <c r="Q5" s="1188"/>
      <c r="R5" s="1164" t="s">
        <v>168</v>
      </c>
      <c r="S5" s="1164"/>
    </row>
    <row r="6" spans="1:28" ht="19.5" customHeight="1">
      <c r="A6" s="1141"/>
      <c r="B6" s="1141"/>
      <c r="C6" s="1168" t="s">
        <v>197</v>
      </c>
      <c r="D6" s="1168"/>
      <c r="E6" s="1168" t="s">
        <v>199</v>
      </c>
      <c r="F6" s="1168"/>
      <c r="G6" s="1168" t="s">
        <v>209</v>
      </c>
      <c r="H6" s="1168"/>
      <c r="I6" s="1168" t="s">
        <v>201</v>
      </c>
      <c r="J6" s="1168"/>
      <c r="K6" s="1168" t="s">
        <v>202</v>
      </c>
      <c r="L6" s="1168"/>
      <c r="M6" s="1168" t="s">
        <v>203</v>
      </c>
      <c r="N6" s="1168"/>
      <c r="O6" s="1168" t="s">
        <v>169</v>
      </c>
      <c r="P6" s="1168"/>
      <c r="Q6" s="1168"/>
      <c r="R6" s="1165"/>
      <c r="S6" s="1165"/>
    </row>
    <row r="7" spans="1:28" ht="16.5" customHeight="1">
      <c r="A7" s="1141"/>
      <c r="B7" s="1141"/>
      <c r="C7" s="850" t="s">
        <v>33</v>
      </c>
      <c r="D7" s="850" t="s">
        <v>34</v>
      </c>
      <c r="E7" s="850" t="s">
        <v>33</v>
      </c>
      <c r="F7" s="850" t="s">
        <v>34</v>
      </c>
      <c r="G7" s="850" t="s">
        <v>33</v>
      </c>
      <c r="H7" s="850" t="s">
        <v>34</v>
      </c>
      <c r="I7" s="850" t="s">
        <v>33</v>
      </c>
      <c r="J7" s="850" t="s">
        <v>34</v>
      </c>
      <c r="K7" s="850" t="s">
        <v>33</v>
      </c>
      <c r="L7" s="850" t="s">
        <v>34</v>
      </c>
      <c r="M7" s="850" t="s">
        <v>33</v>
      </c>
      <c r="N7" s="850" t="s">
        <v>34</v>
      </c>
      <c r="O7" s="850" t="s">
        <v>33</v>
      </c>
      <c r="P7" s="850" t="s">
        <v>34</v>
      </c>
      <c r="Q7" s="850" t="s">
        <v>35</v>
      </c>
      <c r="R7" s="1165"/>
      <c r="S7" s="1165"/>
    </row>
    <row r="8" spans="1:28" ht="20.25" customHeight="1" thickBot="1">
      <c r="A8" s="1142"/>
      <c r="B8" s="1142"/>
      <c r="C8" s="856" t="s">
        <v>173</v>
      </c>
      <c r="D8" s="853" t="s">
        <v>172</v>
      </c>
      <c r="E8" s="856" t="s">
        <v>173</v>
      </c>
      <c r="F8" s="853" t="s">
        <v>172</v>
      </c>
      <c r="G8" s="856" t="s">
        <v>173</v>
      </c>
      <c r="H8" s="853" t="s">
        <v>172</v>
      </c>
      <c r="I8" s="856" t="s">
        <v>173</v>
      </c>
      <c r="J8" s="853" t="s">
        <v>172</v>
      </c>
      <c r="K8" s="856" t="s">
        <v>173</v>
      </c>
      <c r="L8" s="853" t="s">
        <v>172</v>
      </c>
      <c r="M8" s="856" t="s">
        <v>173</v>
      </c>
      <c r="N8" s="853" t="s">
        <v>172</v>
      </c>
      <c r="O8" s="856" t="s">
        <v>173</v>
      </c>
      <c r="P8" s="853" t="s">
        <v>172</v>
      </c>
      <c r="Q8" s="853" t="s">
        <v>169</v>
      </c>
      <c r="R8" s="1166"/>
      <c r="S8" s="1166"/>
      <c r="AB8" s="82" t="s">
        <v>305</v>
      </c>
    </row>
    <row r="9" spans="1:28" ht="19.5" customHeight="1">
      <c r="A9" s="1204" t="s">
        <v>52</v>
      </c>
      <c r="B9" s="1204"/>
      <c r="C9" s="857">
        <v>0</v>
      </c>
      <c r="D9" s="850">
        <v>0</v>
      </c>
      <c r="E9" s="857">
        <v>0</v>
      </c>
      <c r="F9" s="850">
        <v>0</v>
      </c>
      <c r="G9" s="857">
        <v>0</v>
      </c>
      <c r="H9" s="850">
        <v>0</v>
      </c>
      <c r="I9" s="857">
        <v>0</v>
      </c>
      <c r="J9" s="850">
        <v>0</v>
      </c>
      <c r="K9" s="857">
        <v>0</v>
      </c>
      <c r="L9" s="850">
        <v>0</v>
      </c>
      <c r="M9" s="857">
        <v>0</v>
      </c>
      <c r="N9" s="850">
        <v>0</v>
      </c>
      <c r="O9" s="857">
        <f>SUM(C9,E9,G9,I9,K9,M9)</f>
        <v>0</v>
      </c>
      <c r="P9" s="857">
        <f>SUM(D9,F9,H9,J9,L9,N9)</f>
        <v>0</v>
      </c>
      <c r="Q9" s="857">
        <f>SUM(O9:P9)</f>
        <v>0</v>
      </c>
      <c r="R9" s="1199" t="s">
        <v>583</v>
      </c>
      <c r="S9" s="1199"/>
    </row>
    <row r="10" spans="1:28" ht="19.5" customHeight="1">
      <c r="A10" s="1170" t="s">
        <v>53</v>
      </c>
      <c r="B10" s="1170"/>
      <c r="C10" s="157">
        <v>0</v>
      </c>
      <c r="D10" s="157">
        <v>0</v>
      </c>
      <c r="E10" s="157">
        <v>0</v>
      </c>
      <c r="F10" s="157">
        <v>0</v>
      </c>
      <c r="G10" s="157">
        <v>0</v>
      </c>
      <c r="H10" s="157">
        <v>0</v>
      </c>
      <c r="I10" s="157">
        <v>0</v>
      </c>
      <c r="J10" s="157">
        <v>0</v>
      </c>
      <c r="K10" s="157">
        <v>0</v>
      </c>
      <c r="L10" s="157">
        <v>0</v>
      </c>
      <c r="M10" s="157">
        <v>0</v>
      </c>
      <c r="N10" s="157">
        <v>0</v>
      </c>
      <c r="O10" s="697">
        <f t="shared" ref="O10:O28" si="0">SUM(C10,E10,G10,I10,K10,M10)</f>
        <v>0</v>
      </c>
      <c r="P10" s="697">
        <f t="shared" ref="P10:P28" si="1">SUM(D10,F10,H10,J10,L10,N10)</f>
        <v>0</v>
      </c>
      <c r="Q10" s="697">
        <f t="shared" ref="Q10:Q28" si="2">SUM(O10:P10)</f>
        <v>0</v>
      </c>
      <c r="R10" s="1159" t="s">
        <v>284</v>
      </c>
      <c r="S10" s="1159"/>
    </row>
    <row r="11" spans="1:28" ht="19.5" customHeight="1">
      <c r="A11" s="1170" t="s">
        <v>54</v>
      </c>
      <c r="B11" s="1170"/>
      <c r="C11" s="157">
        <v>0</v>
      </c>
      <c r="D11" s="157">
        <v>17</v>
      </c>
      <c r="E11" s="157">
        <v>2</v>
      </c>
      <c r="F11" s="157">
        <v>72</v>
      </c>
      <c r="G11" s="157">
        <v>0</v>
      </c>
      <c r="H11" s="157">
        <v>3</v>
      </c>
      <c r="I11" s="157">
        <v>0</v>
      </c>
      <c r="J11" s="157">
        <v>0</v>
      </c>
      <c r="K11" s="157">
        <v>0</v>
      </c>
      <c r="L11" s="157">
        <v>0</v>
      </c>
      <c r="M11" s="157">
        <v>0</v>
      </c>
      <c r="N11" s="157">
        <v>0</v>
      </c>
      <c r="O11" s="697">
        <f t="shared" si="0"/>
        <v>2</v>
      </c>
      <c r="P11" s="697">
        <f t="shared" si="1"/>
        <v>92</v>
      </c>
      <c r="Q11" s="697">
        <f t="shared" si="2"/>
        <v>94</v>
      </c>
      <c r="R11" s="1178" t="s">
        <v>175</v>
      </c>
      <c r="S11" s="1178"/>
    </row>
    <row r="12" spans="1:28" ht="19.5" customHeight="1">
      <c r="A12" s="1170" t="s">
        <v>55</v>
      </c>
      <c r="B12" s="1170"/>
      <c r="C12" s="157">
        <v>2</v>
      </c>
      <c r="D12" s="157">
        <v>1</v>
      </c>
      <c r="E12" s="157">
        <v>18</v>
      </c>
      <c r="F12" s="157">
        <v>15</v>
      </c>
      <c r="G12" s="157">
        <v>0</v>
      </c>
      <c r="H12" s="157">
        <v>2</v>
      </c>
      <c r="I12" s="157">
        <v>0</v>
      </c>
      <c r="J12" s="157">
        <v>1</v>
      </c>
      <c r="K12" s="157">
        <v>0</v>
      </c>
      <c r="L12" s="157">
        <v>1</v>
      </c>
      <c r="M12" s="157">
        <v>0</v>
      </c>
      <c r="N12" s="157">
        <v>0</v>
      </c>
      <c r="O12" s="697">
        <f t="shared" si="0"/>
        <v>20</v>
      </c>
      <c r="P12" s="697">
        <f t="shared" si="1"/>
        <v>20</v>
      </c>
      <c r="Q12" s="697">
        <f t="shared" si="2"/>
        <v>40</v>
      </c>
      <c r="R12" s="1178" t="s">
        <v>676</v>
      </c>
      <c r="S12" s="1178"/>
    </row>
    <row r="13" spans="1:28" ht="19.5" customHeight="1">
      <c r="A13" s="1160" t="s">
        <v>279</v>
      </c>
      <c r="B13" s="258" t="s">
        <v>261</v>
      </c>
      <c r="C13" s="157">
        <v>0</v>
      </c>
      <c r="D13" s="157">
        <v>4</v>
      </c>
      <c r="E13" s="157">
        <v>0</v>
      </c>
      <c r="F13" s="157">
        <v>32</v>
      </c>
      <c r="G13" s="157">
        <v>0</v>
      </c>
      <c r="H13" s="157">
        <v>3</v>
      </c>
      <c r="I13" s="157">
        <v>0</v>
      </c>
      <c r="J13" s="157">
        <v>0</v>
      </c>
      <c r="K13" s="157">
        <v>0</v>
      </c>
      <c r="L13" s="157">
        <v>0</v>
      </c>
      <c r="M13" s="157">
        <v>0</v>
      </c>
      <c r="N13" s="157">
        <v>0</v>
      </c>
      <c r="O13" s="697">
        <f t="shared" si="0"/>
        <v>0</v>
      </c>
      <c r="P13" s="697">
        <f t="shared" si="1"/>
        <v>39</v>
      </c>
      <c r="Q13" s="697">
        <f t="shared" si="2"/>
        <v>39</v>
      </c>
      <c r="R13" s="502" t="s">
        <v>288</v>
      </c>
      <c r="S13" s="1179" t="s">
        <v>167</v>
      </c>
    </row>
    <row r="14" spans="1:28" ht="19.5" customHeight="1">
      <c r="A14" s="1161"/>
      <c r="B14" s="258" t="s">
        <v>263</v>
      </c>
      <c r="C14" s="157">
        <v>0</v>
      </c>
      <c r="D14" s="157">
        <v>6</v>
      </c>
      <c r="E14" s="157">
        <v>3</v>
      </c>
      <c r="F14" s="157">
        <v>52</v>
      </c>
      <c r="G14" s="157">
        <v>0</v>
      </c>
      <c r="H14" s="157">
        <v>0</v>
      </c>
      <c r="I14" s="157">
        <v>0</v>
      </c>
      <c r="J14" s="157">
        <v>0</v>
      </c>
      <c r="K14" s="157">
        <v>0</v>
      </c>
      <c r="L14" s="157">
        <v>0</v>
      </c>
      <c r="M14" s="157">
        <v>0</v>
      </c>
      <c r="N14" s="157">
        <v>0</v>
      </c>
      <c r="O14" s="697">
        <f t="shared" si="0"/>
        <v>3</v>
      </c>
      <c r="P14" s="697">
        <f t="shared" si="1"/>
        <v>58</v>
      </c>
      <c r="Q14" s="697">
        <f t="shared" si="2"/>
        <v>61</v>
      </c>
      <c r="R14" s="502" t="s">
        <v>289</v>
      </c>
      <c r="S14" s="1180"/>
    </row>
    <row r="15" spans="1:28" ht="19.5" customHeight="1">
      <c r="A15" s="1161"/>
      <c r="B15" s="258" t="s">
        <v>262</v>
      </c>
      <c r="C15" s="157">
        <v>3</v>
      </c>
      <c r="D15" s="157">
        <v>5</v>
      </c>
      <c r="E15" s="157">
        <v>67</v>
      </c>
      <c r="F15" s="157">
        <v>19</v>
      </c>
      <c r="G15" s="157">
        <v>0</v>
      </c>
      <c r="H15" s="157">
        <v>1</v>
      </c>
      <c r="I15" s="157">
        <v>0</v>
      </c>
      <c r="J15" s="157">
        <v>1</v>
      </c>
      <c r="K15" s="157">
        <v>0</v>
      </c>
      <c r="L15" s="157">
        <v>0</v>
      </c>
      <c r="M15" s="157">
        <v>0</v>
      </c>
      <c r="N15" s="157">
        <v>0</v>
      </c>
      <c r="O15" s="697">
        <f t="shared" si="0"/>
        <v>70</v>
      </c>
      <c r="P15" s="697">
        <f t="shared" si="1"/>
        <v>26</v>
      </c>
      <c r="Q15" s="697">
        <f t="shared" si="2"/>
        <v>96</v>
      </c>
      <c r="R15" s="502" t="s">
        <v>290</v>
      </c>
      <c r="S15" s="1180"/>
    </row>
    <row r="16" spans="1:28" ht="19.5" customHeight="1">
      <c r="A16" s="1161"/>
      <c r="B16" s="258" t="s">
        <v>264</v>
      </c>
      <c r="C16" s="157">
        <v>0</v>
      </c>
      <c r="D16" s="157">
        <v>0</v>
      </c>
      <c r="E16" s="157">
        <v>0</v>
      </c>
      <c r="F16" s="157">
        <v>0</v>
      </c>
      <c r="G16" s="157">
        <v>0</v>
      </c>
      <c r="H16" s="157">
        <v>0</v>
      </c>
      <c r="I16" s="157">
        <v>0</v>
      </c>
      <c r="J16" s="157">
        <v>0</v>
      </c>
      <c r="K16" s="157">
        <v>0</v>
      </c>
      <c r="L16" s="157">
        <v>0</v>
      </c>
      <c r="M16" s="157">
        <v>0</v>
      </c>
      <c r="N16" s="157">
        <v>0</v>
      </c>
      <c r="O16" s="697">
        <f t="shared" si="0"/>
        <v>0</v>
      </c>
      <c r="P16" s="697">
        <f t="shared" si="1"/>
        <v>0</v>
      </c>
      <c r="Q16" s="697">
        <f t="shared" si="2"/>
        <v>0</v>
      </c>
      <c r="R16" s="502" t="s">
        <v>291</v>
      </c>
      <c r="S16" s="1180"/>
    </row>
    <row r="17" spans="1:19" ht="19.5" customHeight="1">
      <c r="A17" s="1161"/>
      <c r="B17" s="258" t="s">
        <v>266</v>
      </c>
      <c r="C17" s="157">
        <v>0</v>
      </c>
      <c r="D17" s="157">
        <v>0</v>
      </c>
      <c r="E17" s="157">
        <v>34</v>
      </c>
      <c r="F17" s="157">
        <v>31</v>
      </c>
      <c r="G17" s="157">
        <v>0</v>
      </c>
      <c r="H17" s="157">
        <v>0</v>
      </c>
      <c r="I17" s="157">
        <v>0</v>
      </c>
      <c r="J17" s="157">
        <v>0</v>
      </c>
      <c r="K17" s="157">
        <v>0</v>
      </c>
      <c r="L17" s="157">
        <v>0</v>
      </c>
      <c r="M17" s="157">
        <v>0</v>
      </c>
      <c r="N17" s="157">
        <v>0</v>
      </c>
      <c r="O17" s="697">
        <f t="shared" si="0"/>
        <v>34</v>
      </c>
      <c r="P17" s="697">
        <f t="shared" si="1"/>
        <v>31</v>
      </c>
      <c r="Q17" s="697">
        <f t="shared" si="2"/>
        <v>65</v>
      </c>
      <c r="R17" s="502" t="s">
        <v>292</v>
      </c>
      <c r="S17" s="1180"/>
    </row>
    <row r="18" spans="1:19" ht="19.5" customHeight="1">
      <c r="A18" s="1162"/>
      <c r="B18" s="258" t="s">
        <v>265</v>
      </c>
      <c r="C18" s="157">
        <v>4</v>
      </c>
      <c r="D18" s="157">
        <v>52</v>
      </c>
      <c r="E18" s="157">
        <v>25</v>
      </c>
      <c r="F18" s="157">
        <v>40</v>
      </c>
      <c r="G18" s="157">
        <v>0</v>
      </c>
      <c r="H18" s="157">
        <v>1</v>
      </c>
      <c r="I18" s="157">
        <v>0</v>
      </c>
      <c r="J18" s="157">
        <v>0</v>
      </c>
      <c r="K18" s="157">
        <v>0</v>
      </c>
      <c r="L18" s="157">
        <v>0</v>
      </c>
      <c r="M18" s="157">
        <v>0</v>
      </c>
      <c r="N18" s="157">
        <v>0</v>
      </c>
      <c r="O18" s="697">
        <f t="shared" si="0"/>
        <v>29</v>
      </c>
      <c r="P18" s="697">
        <f t="shared" si="1"/>
        <v>93</v>
      </c>
      <c r="Q18" s="697">
        <f t="shared" si="2"/>
        <v>122</v>
      </c>
      <c r="R18" s="502" t="s">
        <v>293</v>
      </c>
      <c r="S18" s="1180"/>
    </row>
    <row r="19" spans="1:19" ht="19.5" customHeight="1">
      <c r="A19" s="1170" t="s">
        <v>63</v>
      </c>
      <c r="B19" s="1170"/>
      <c r="C19" s="848">
        <v>0</v>
      </c>
      <c r="D19" s="848">
        <v>0</v>
      </c>
      <c r="E19" s="848">
        <v>0</v>
      </c>
      <c r="F19" s="86">
        <v>0</v>
      </c>
      <c r="G19" s="848">
        <v>0</v>
      </c>
      <c r="H19" s="848">
        <v>0</v>
      </c>
      <c r="I19" s="86">
        <v>0</v>
      </c>
      <c r="J19" s="848">
        <v>0</v>
      </c>
      <c r="K19" s="848">
        <v>0</v>
      </c>
      <c r="L19" s="86">
        <v>0</v>
      </c>
      <c r="M19" s="86">
        <v>0</v>
      </c>
      <c r="N19" s="86">
        <v>0</v>
      </c>
      <c r="O19" s="697">
        <f t="shared" si="0"/>
        <v>0</v>
      </c>
      <c r="P19" s="697">
        <f t="shared" si="1"/>
        <v>0</v>
      </c>
      <c r="Q19" s="697">
        <f t="shared" si="2"/>
        <v>0</v>
      </c>
      <c r="R19" s="1178" t="s">
        <v>297</v>
      </c>
      <c r="S19" s="1178"/>
    </row>
    <row r="20" spans="1:19" ht="19.5" customHeight="1">
      <c r="A20" s="1170" t="s">
        <v>64</v>
      </c>
      <c r="B20" s="1170"/>
      <c r="C20" s="157">
        <v>2</v>
      </c>
      <c r="D20" s="157">
        <v>3</v>
      </c>
      <c r="E20" s="157">
        <v>14</v>
      </c>
      <c r="F20" s="157">
        <v>28</v>
      </c>
      <c r="G20" s="157">
        <v>2</v>
      </c>
      <c r="H20" s="157">
        <v>4</v>
      </c>
      <c r="I20" s="157">
        <v>0</v>
      </c>
      <c r="J20" s="157">
        <v>0</v>
      </c>
      <c r="K20" s="157">
        <v>0</v>
      </c>
      <c r="L20" s="157">
        <v>0</v>
      </c>
      <c r="M20" s="157">
        <v>0</v>
      </c>
      <c r="N20" s="157">
        <v>0</v>
      </c>
      <c r="O20" s="697">
        <f t="shared" si="0"/>
        <v>18</v>
      </c>
      <c r="P20" s="697">
        <f t="shared" si="1"/>
        <v>35</v>
      </c>
      <c r="Q20" s="697">
        <f t="shared" si="2"/>
        <v>53</v>
      </c>
      <c r="R20" s="1178" t="s">
        <v>177</v>
      </c>
      <c r="S20" s="1178"/>
    </row>
    <row r="21" spans="1:19" ht="19.5" customHeight="1">
      <c r="A21" s="1170" t="s">
        <v>65</v>
      </c>
      <c r="B21" s="1170"/>
      <c r="C21" s="157">
        <v>0</v>
      </c>
      <c r="D21" s="157">
        <v>1</v>
      </c>
      <c r="E21" s="157">
        <v>0</v>
      </c>
      <c r="F21" s="157">
        <v>58</v>
      </c>
      <c r="G21" s="157">
        <v>0</v>
      </c>
      <c r="H21" s="157">
        <v>0</v>
      </c>
      <c r="I21" s="157">
        <v>0</v>
      </c>
      <c r="J21" s="157">
        <v>0</v>
      </c>
      <c r="K21" s="157">
        <v>0</v>
      </c>
      <c r="L21" s="157">
        <v>0</v>
      </c>
      <c r="M21" s="157">
        <v>0</v>
      </c>
      <c r="N21" s="157">
        <v>0</v>
      </c>
      <c r="O21" s="697">
        <f t="shared" si="0"/>
        <v>0</v>
      </c>
      <c r="P21" s="697">
        <f t="shared" si="1"/>
        <v>59</v>
      </c>
      <c r="Q21" s="697">
        <f t="shared" si="2"/>
        <v>59</v>
      </c>
      <c r="R21" s="1178" t="s">
        <v>178</v>
      </c>
      <c r="S21" s="1178"/>
    </row>
    <row r="22" spans="1:19" ht="19.5" customHeight="1">
      <c r="A22" s="1170" t="s">
        <v>66</v>
      </c>
      <c r="B22" s="1170"/>
      <c r="C22" s="157">
        <v>6</v>
      </c>
      <c r="D22" s="157">
        <v>5</v>
      </c>
      <c r="E22" s="157">
        <v>86</v>
      </c>
      <c r="F22" s="157">
        <v>166</v>
      </c>
      <c r="G22" s="157">
        <v>7</v>
      </c>
      <c r="H22" s="157">
        <v>9</v>
      </c>
      <c r="I22" s="157">
        <v>0</v>
      </c>
      <c r="J22" s="157">
        <v>2</v>
      </c>
      <c r="K22" s="157">
        <v>1</v>
      </c>
      <c r="L22" s="157">
        <v>1</v>
      </c>
      <c r="M22" s="157">
        <v>0</v>
      </c>
      <c r="N22" s="157">
        <v>1</v>
      </c>
      <c r="O22" s="697">
        <f t="shared" si="0"/>
        <v>100</v>
      </c>
      <c r="P22" s="697">
        <f t="shared" si="1"/>
        <v>184</v>
      </c>
      <c r="Q22" s="697">
        <f t="shared" si="2"/>
        <v>284</v>
      </c>
      <c r="R22" s="1178" t="s">
        <v>285</v>
      </c>
      <c r="S22" s="1178"/>
    </row>
    <row r="23" spans="1:19" ht="19.5" customHeight="1">
      <c r="A23" s="1170" t="s">
        <v>133</v>
      </c>
      <c r="B23" s="1170"/>
      <c r="C23" s="157">
        <v>10</v>
      </c>
      <c r="D23" s="157">
        <v>0</v>
      </c>
      <c r="E23" s="157">
        <v>111</v>
      </c>
      <c r="F23" s="157">
        <v>1</v>
      </c>
      <c r="G23" s="157">
        <v>3</v>
      </c>
      <c r="H23" s="157">
        <v>0</v>
      </c>
      <c r="I23" s="157">
        <v>1</v>
      </c>
      <c r="J23" s="157">
        <v>0</v>
      </c>
      <c r="K23" s="157">
        <v>1</v>
      </c>
      <c r="L23" s="157">
        <v>0</v>
      </c>
      <c r="M23" s="157">
        <v>0</v>
      </c>
      <c r="N23" s="157">
        <v>0</v>
      </c>
      <c r="O23" s="697">
        <f t="shared" si="0"/>
        <v>126</v>
      </c>
      <c r="P23" s="697">
        <f t="shared" si="1"/>
        <v>1</v>
      </c>
      <c r="Q23" s="697">
        <f t="shared" si="2"/>
        <v>127</v>
      </c>
      <c r="R23" s="1178" t="s">
        <v>853</v>
      </c>
      <c r="S23" s="1178"/>
    </row>
    <row r="24" spans="1:19" ht="19.5" customHeight="1">
      <c r="A24" s="1170" t="s">
        <v>68</v>
      </c>
      <c r="B24" s="1170"/>
      <c r="C24" s="157">
        <v>0</v>
      </c>
      <c r="D24" s="157">
        <v>0</v>
      </c>
      <c r="E24" s="157">
        <v>2</v>
      </c>
      <c r="F24" s="157">
        <v>32</v>
      </c>
      <c r="G24" s="157">
        <v>0</v>
      </c>
      <c r="H24" s="157">
        <v>0</v>
      </c>
      <c r="I24" s="157">
        <v>0</v>
      </c>
      <c r="J24" s="157">
        <v>0</v>
      </c>
      <c r="K24" s="157">
        <v>0</v>
      </c>
      <c r="L24" s="157">
        <v>0</v>
      </c>
      <c r="M24" s="157">
        <v>0</v>
      </c>
      <c r="N24" s="157">
        <v>0</v>
      </c>
      <c r="O24" s="697">
        <f t="shared" si="0"/>
        <v>2</v>
      </c>
      <c r="P24" s="697">
        <f t="shared" si="1"/>
        <v>32</v>
      </c>
      <c r="Q24" s="697">
        <f t="shared" si="2"/>
        <v>34</v>
      </c>
      <c r="R24" s="1178" t="s">
        <v>287</v>
      </c>
      <c r="S24" s="1178"/>
    </row>
    <row r="25" spans="1:19" ht="19.5" customHeight="1">
      <c r="A25" s="1170" t="s">
        <v>69</v>
      </c>
      <c r="B25" s="1170"/>
      <c r="C25" s="157">
        <v>0</v>
      </c>
      <c r="D25" s="157">
        <v>2</v>
      </c>
      <c r="E25" s="157">
        <v>28</v>
      </c>
      <c r="F25" s="157">
        <v>31</v>
      </c>
      <c r="G25" s="157">
        <v>3</v>
      </c>
      <c r="H25" s="157">
        <v>8</v>
      </c>
      <c r="I25" s="157">
        <v>0</v>
      </c>
      <c r="J25" s="157">
        <v>0</v>
      </c>
      <c r="K25" s="157">
        <v>0</v>
      </c>
      <c r="L25" s="157">
        <v>0</v>
      </c>
      <c r="M25" s="157">
        <v>0</v>
      </c>
      <c r="N25" s="157">
        <v>0</v>
      </c>
      <c r="O25" s="697">
        <f t="shared" si="0"/>
        <v>31</v>
      </c>
      <c r="P25" s="697">
        <f t="shared" si="1"/>
        <v>41</v>
      </c>
      <c r="Q25" s="697">
        <f t="shared" si="2"/>
        <v>72</v>
      </c>
      <c r="R25" s="1178" t="s">
        <v>182</v>
      </c>
      <c r="S25" s="1178"/>
    </row>
    <row r="26" spans="1:19" ht="19.5" customHeight="1">
      <c r="A26" s="1170" t="s">
        <v>70</v>
      </c>
      <c r="B26" s="1170"/>
      <c r="C26" s="157">
        <v>0</v>
      </c>
      <c r="D26" s="157">
        <v>2</v>
      </c>
      <c r="E26" s="157">
        <v>0</v>
      </c>
      <c r="F26" s="157">
        <v>36</v>
      </c>
      <c r="G26" s="157">
        <v>0</v>
      </c>
      <c r="H26" s="157">
        <v>0</v>
      </c>
      <c r="I26" s="157">
        <v>0</v>
      </c>
      <c r="J26" s="157">
        <v>0</v>
      </c>
      <c r="K26" s="157">
        <v>0</v>
      </c>
      <c r="L26" s="157">
        <v>0</v>
      </c>
      <c r="M26" s="157">
        <v>0</v>
      </c>
      <c r="N26" s="157">
        <v>0</v>
      </c>
      <c r="O26" s="697">
        <f t="shared" si="0"/>
        <v>0</v>
      </c>
      <c r="P26" s="697">
        <f t="shared" si="1"/>
        <v>38</v>
      </c>
      <c r="Q26" s="697">
        <f t="shared" si="2"/>
        <v>38</v>
      </c>
      <c r="R26" s="1178" t="s">
        <v>183</v>
      </c>
      <c r="S26" s="1178"/>
    </row>
    <row r="27" spans="1:19" ht="19.5" customHeight="1">
      <c r="A27" s="1170" t="s">
        <v>71</v>
      </c>
      <c r="B27" s="1170"/>
      <c r="C27" s="157">
        <v>0</v>
      </c>
      <c r="D27" s="157">
        <v>2</v>
      </c>
      <c r="E27" s="157">
        <v>31</v>
      </c>
      <c r="F27" s="157">
        <v>40</v>
      </c>
      <c r="G27" s="157">
        <v>0</v>
      </c>
      <c r="H27" s="157">
        <v>5</v>
      </c>
      <c r="I27" s="157">
        <v>0</v>
      </c>
      <c r="J27" s="157">
        <v>0</v>
      </c>
      <c r="K27" s="157">
        <v>0</v>
      </c>
      <c r="L27" s="157">
        <v>0</v>
      </c>
      <c r="M27" s="157">
        <v>0</v>
      </c>
      <c r="N27" s="157">
        <v>0</v>
      </c>
      <c r="O27" s="697">
        <f t="shared" si="0"/>
        <v>31</v>
      </c>
      <c r="P27" s="697">
        <f t="shared" si="1"/>
        <v>47</v>
      </c>
      <c r="Q27" s="697">
        <f t="shared" si="2"/>
        <v>78</v>
      </c>
      <c r="R27" s="1178" t="s">
        <v>671</v>
      </c>
      <c r="S27" s="1178"/>
    </row>
    <row r="28" spans="1:19" ht="19.5" customHeight="1" thickBot="1">
      <c r="A28" s="1191" t="s">
        <v>72</v>
      </c>
      <c r="B28" s="1191"/>
      <c r="C28" s="864">
        <v>1</v>
      </c>
      <c r="D28" s="864">
        <v>1</v>
      </c>
      <c r="E28" s="864">
        <v>33</v>
      </c>
      <c r="F28" s="864">
        <v>33</v>
      </c>
      <c r="G28" s="864">
        <v>0</v>
      </c>
      <c r="H28" s="864">
        <v>1</v>
      </c>
      <c r="I28" s="864">
        <v>0</v>
      </c>
      <c r="J28" s="864">
        <v>0</v>
      </c>
      <c r="K28" s="864">
        <v>0</v>
      </c>
      <c r="L28" s="864">
        <v>0</v>
      </c>
      <c r="M28" s="864">
        <v>0</v>
      </c>
      <c r="N28" s="864">
        <v>0</v>
      </c>
      <c r="O28" s="857">
        <f t="shared" si="0"/>
        <v>34</v>
      </c>
      <c r="P28" s="857">
        <f t="shared" si="1"/>
        <v>35</v>
      </c>
      <c r="Q28" s="857">
        <f t="shared" si="2"/>
        <v>69</v>
      </c>
      <c r="R28" s="1258" t="s">
        <v>282</v>
      </c>
      <c r="S28" s="1258"/>
    </row>
    <row r="29" spans="1:19" ht="19.5" customHeight="1" thickBot="1">
      <c r="A29" s="1174" t="s">
        <v>32</v>
      </c>
      <c r="B29" s="1174"/>
      <c r="C29" s="854">
        <f>SUM(C9:C28)</f>
        <v>28</v>
      </c>
      <c r="D29" s="854">
        <f t="shared" ref="D29:Q29" si="3">SUM(D9:D28)</f>
        <v>101</v>
      </c>
      <c r="E29" s="854">
        <f t="shared" si="3"/>
        <v>454</v>
      </c>
      <c r="F29" s="854">
        <f t="shared" si="3"/>
        <v>686</v>
      </c>
      <c r="G29" s="854">
        <f t="shared" si="3"/>
        <v>15</v>
      </c>
      <c r="H29" s="854">
        <f t="shared" si="3"/>
        <v>37</v>
      </c>
      <c r="I29" s="854">
        <f t="shared" si="3"/>
        <v>1</v>
      </c>
      <c r="J29" s="854">
        <f t="shared" si="3"/>
        <v>4</v>
      </c>
      <c r="K29" s="854">
        <f t="shared" si="3"/>
        <v>2</v>
      </c>
      <c r="L29" s="854">
        <f t="shared" si="3"/>
        <v>2</v>
      </c>
      <c r="M29" s="854">
        <f t="shared" si="3"/>
        <v>0</v>
      </c>
      <c r="N29" s="854">
        <f t="shared" si="3"/>
        <v>1</v>
      </c>
      <c r="O29" s="854">
        <f t="shared" si="3"/>
        <v>500</v>
      </c>
      <c r="P29" s="854">
        <f t="shared" si="3"/>
        <v>831</v>
      </c>
      <c r="Q29" s="854">
        <f t="shared" si="3"/>
        <v>1331</v>
      </c>
      <c r="R29" s="1175" t="s">
        <v>169</v>
      </c>
      <c r="S29" s="1175"/>
    </row>
    <row r="30" spans="1:19" ht="13.5" thickTop="1">
      <c r="C30" s="171"/>
      <c r="D30" s="171"/>
      <c r="E30" s="171"/>
      <c r="F30" s="171"/>
      <c r="G30" s="171"/>
      <c r="H30" s="171"/>
      <c r="I30" s="171"/>
      <c r="J30" s="171"/>
      <c r="K30" s="171"/>
      <c r="L30" s="171"/>
      <c r="M30" s="171"/>
      <c r="N30" s="171"/>
      <c r="O30" s="171"/>
      <c r="P30" s="171"/>
      <c r="Q30" s="171"/>
    </row>
    <row r="116" spans="3:15">
      <c r="C116" s="142"/>
      <c r="D116" s="142"/>
      <c r="E116" s="142"/>
      <c r="F116" s="142"/>
      <c r="G116" s="142"/>
      <c r="H116" s="142"/>
      <c r="I116" s="142"/>
      <c r="J116" s="142"/>
      <c r="K116" s="142"/>
      <c r="L116" s="142"/>
      <c r="M116" s="142"/>
      <c r="N116" s="142"/>
      <c r="O116" s="142"/>
    </row>
    <row r="117" spans="3:15">
      <c r="C117" s="142"/>
      <c r="D117" s="142"/>
      <c r="E117" s="142"/>
      <c r="F117" s="142"/>
      <c r="G117" s="142"/>
      <c r="H117" s="142"/>
      <c r="I117" s="142"/>
      <c r="J117" s="142"/>
      <c r="K117" s="142"/>
      <c r="L117" s="142"/>
      <c r="M117" s="142"/>
      <c r="N117" s="142"/>
      <c r="O117" s="142"/>
    </row>
    <row r="118" spans="3:15">
      <c r="C118" s="142"/>
      <c r="D118" s="142"/>
      <c r="E118" s="142"/>
      <c r="F118" s="142"/>
      <c r="G118" s="142"/>
      <c r="H118" s="142"/>
      <c r="I118" s="142"/>
      <c r="J118" s="142"/>
      <c r="K118" s="142"/>
      <c r="L118" s="142"/>
      <c r="M118" s="142"/>
      <c r="N118" s="142"/>
      <c r="O118" s="142"/>
    </row>
    <row r="119" spans="3:15">
      <c r="C119" s="142"/>
      <c r="D119" s="142"/>
      <c r="E119" s="142"/>
      <c r="F119" s="142"/>
      <c r="G119" s="142"/>
      <c r="H119" s="142"/>
      <c r="I119" s="142"/>
      <c r="J119" s="142"/>
      <c r="K119" s="142"/>
      <c r="L119" s="142"/>
      <c r="M119" s="142"/>
      <c r="N119" s="142"/>
      <c r="O119" s="142"/>
    </row>
  </sheetData>
  <protectedRanges>
    <protectedRange sqref="C10:N19" name="نطاق1"/>
    <protectedRange sqref="C20:N28" name="نطاق1_1"/>
  </protectedRanges>
  <mergeCells count="52">
    <mergeCell ref="A9:B9"/>
    <mergeCell ref="A29:B29"/>
    <mergeCell ref="R29:S29"/>
    <mergeCell ref="A26:B26"/>
    <mergeCell ref="R26:S26"/>
    <mergeCell ref="A27:B27"/>
    <mergeCell ref="R27:S27"/>
    <mergeCell ref="A28:B28"/>
    <mergeCell ref="R28:S28"/>
    <mergeCell ref="A23:B23"/>
    <mergeCell ref="R23:S23"/>
    <mergeCell ref="A24:B24"/>
    <mergeCell ref="R24:S24"/>
    <mergeCell ref="A25:B25"/>
    <mergeCell ref="R25:S25"/>
    <mergeCell ref="A20:B20"/>
    <mergeCell ref="R20:S20"/>
    <mergeCell ref="A21:B21"/>
    <mergeCell ref="R21:S21"/>
    <mergeCell ref="A22:B22"/>
    <mergeCell ref="R22:S22"/>
    <mergeCell ref="R11:S11"/>
    <mergeCell ref="A13:A18"/>
    <mergeCell ref="S13:S18"/>
    <mergeCell ref="A19:B19"/>
    <mergeCell ref="R19:S19"/>
    <mergeCell ref="A12:B12"/>
    <mergeCell ref="R12:S12"/>
    <mergeCell ref="R5:S8"/>
    <mergeCell ref="C6:D6"/>
    <mergeCell ref="E6:F6"/>
    <mergeCell ref="G6:H6"/>
    <mergeCell ref="I6:J6"/>
    <mergeCell ref="K6:L6"/>
    <mergeCell ref="M6:N6"/>
    <mergeCell ref="O6:Q6"/>
    <mergeCell ref="R9:S9"/>
    <mergeCell ref="A10:B10"/>
    <mergeCell ref="R10:S10"/>
    <mergeCell ref="A11:B11"/>
    <mergeCell ref="A1:S2"/>
    <mergeCell ref="A3:S3"/>
    <mergeCell ref="A4:C4"/>
    <mergeCell ref="R4:S4"/>
    <mergeCell ref="A5:B8"/>
    <mergeCell ref="C5:D5"/>
    <mergeCell ref="E5:F5"/>
    <mergeCell ref="G5:H5"/>
    <mergeCell ref="I5:J5"/>
    <mergeCell ref="K5:L5"/>
    <mergeCell ref="M5:N5"/>
    <mergeCell ref="O5:Q5"/>
  </mergeCells>
  <printOptions horizontalCentered="1"/>
  <pageMargins left="0.25" right="0.25" top="1" bottom="1" header="1" footer="1"/>
  <pageSetup paperSize="9" scale="80" firstPageNumber="34" orientation="landscape" useFirstPageNumber="1"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tabColor theme="7" tint="-0.249977111117893"/>
  </sheetPr>
  <dimension ref="A1:T117"/>
  <sheetViews>
    <sheetView rightToLeft="1" view="pageBreakPreview" zoomScale="75" zoomScaleSheetLayoutView="75" workbookViewId="0">
      <selection activeCell="AA59" sqref="AA59"/>
    </sheetView>
  </sheetViews>
  <sheetFormatPr defaultRowHeight="12.75"/>
  <cols>
    <col min="1" max="1" width="4.28515625" style="82" customWidth="1"/>
    <col min="2" max="2" width="10.7109375" style="82" customWidth="1"/>
    <col min="3" max="3" width="7.7109375" style="82" customWidth="1"/>
    <col min="4" max="4" width="8.7109375" style="82" customWidth="1"/>
    <col min="5" max="5" width="8" style="82" customWidth="1"/>
    <col min="6" max="6" width="7" style="82" customWidth="1"/>
    <col min="7" max="7" width="8.140625" style="82" customWidth="1"/>
    <col min="8" max="8" width="8.7109375" style="82" customWidth="1"/>
    <col min="9" max="11" width="10.42578125" style="82" customWidth="1"/>
    <col min="12" max="12" width="9.42578125" style="82" customWidth="1"/>
    <col min="13" max="13" width="10.42578125" style="82" customWidth="1"/>
    <col min="14" max="14" width="9.42578125" style="82" customWidth="1"/>
    <col min="15" max="15" width="10.28515625" style="82" customWidth="1"/>
    <col min="16" max="16" width="10.85546875" style="82" customWidth="1"/>
    <col min="17" max="17" width="10.7109375" style="82" customWidth="1"/>
    <col min="18" max="18" width="15.5703125" style="82" customWidth="1"/>
    <col min="19" max="19" width="4" style="82" customWidth="1"/>
    <col min="20" max="16384" width="9.140625" style="82"/>
  </cols>
  <sheetData>
    <row r="1" spans="1:20" ht="21" customHeight="1">
      <c r="A1" s="1152" t="s">
        <v>1306</v>
      </c>
      <c r="B1" s="1152"/>
      <c r="C1" s="1152"/>
      <c r="D1" s="1152"/>
      <c r="E1" s="1152"/>
      <c r="F1" s="1152"/>
      <c r="G1" s="1152"/>
      <c r="H1" s="1152"/>
      <c r="I1" s="1152"/>
      <c r="J1" s="1152"/>
      <c r="K1" s="1152"/>
      <c r="L1" s="1152"/>
      <c r="M1" s="1152"/>
      <c r="N1" s="1152"/>
      <c r="O1" s="1152"/>
      <c r="P1" s="1152"/>
      <c r="Q1" s="1152"/>
      <c r="R1" s="1152"/>
      <c r="S1" s="1152"/>
    </row>
    <row r="2" spans="1:20" ht="30" customHeight="1">
      <c r="A2" s="1193" t="s">
        <v>828</v>
      </c>
      <c r="B2" s="1193"/>
      <c r="C2" s="1193"/>
      <c r="D2" s="1193"/>
      <c r="E2" s="1193"/>
      <c r="F2" s="1193"/>
      <c r="G2" s="1193"/>
      <c r="H2" s="1193"/>
      <c r="I2" s="1193"/>
      <c r="J2" s="1193"/>
      <c r="K2" s="1193"/>
      <c r="L2" s="1193"/>
      <c r="M2" s="1193"/>
      <c r="N2" s="1193"/>
      <c r="O2" s="1193"/>
      <c r="P2" s="1193"/>
      <c r="Q2" s="1193"/>
      <c r="R2" s="1193"/>
      <c r="S2" s="1193"/>
    </row>
    <row r="3" spans="1:20" s="121" customFormat="1" ht="17.25" customHeight="1" thickBot="1">
      <c r="A3" s="1176" t="s">
        <v>1126</v>
      </c>
      <c r="B3" s="1176"/>
      <c r="C3" s="261"/>
      <c r="D3" s="261"/>
      <c r="E3" s="261"/>
      <c r="F3" s="261"/>
      <c r="G3" s="261"/>
      <c r="H3" s="261"/>
      <c r="I3" s="261"/>
      <c r="J3" s="261"/>
      <c r="K3" s="261"/>
      <c r="L3" s="261"/>
      <c r="M3" s="261"/>
      <c r="N3" s="261"/>
      <c r="O3" s="261"/>
      <c r="P3" s="261"/>
      <c r="Q3" s="261"/>
      <c r="R3" s="1351" t="s">
        <v>1127</v>
      </c>
      <c r="S3" s="1351"/>
    </row>
    <row r="4" spans="1:20" ht="18.95" customHeight="1" thickTop="1">
      <c r="A4" s="1140" t="s">
        <v>40</v>
      </c>
      <c r="B4" s="1140"/>
      <c r="C4" s="1140" t="s">
        <v>93</v>
      </c>
      <c r="D4" s="1140"/>
      <c r="E4" s="1140" t="s">
        <v>94</v>
      </c>
      <c r="F4" s="1140"/>
      <c r="G4" s="1140" t="s">
        <v>95</v>
      </c>
      <c r="H4" s="1140"/>
      <c r="I4" s="1140" t="s">
        <v>96</v>
      </c>
      <c r="J4" s="1140"/>
      <c r="K4" s="1140" t="s">
        <v>97</v>
      </c>
      <c r="L4" s="1140"/>
      <c r="M4" s="1140" t="s">
        <v>31</v>
      </c>
      <c r="N4" s="1140"/>
      <c r="O4" s="1349" t="s">
        <v>1335</v>
      </c>
      <c r="P4" s="1349"/>
      <c r="Q4" s="1349"/>
      <c r="R4" s="1164" t="s">
        <v>168</v>
      </c>
      <c r="S4" s="1164"/>
    </row>
    <row r="5" spans="1:20" ht="18.95" customHeight="1">
      <c r="A5" s="1141"/>
      <c r="B5" s="1141"/>
      <c r="C5" s="1165" t="s">
        <v>240</v>
      </c>
      <c r="D5" s="1165"/>
      <c r="E5" s="1165" t="s">
        <v>234</v>
      </c>
      <c r="F5" s="1165"/>
      <c r="G5" s="1165" t="s">
        <v>241</v>
      </c>
      <c r="H5" s="1165"/>
      <c r="I5" s="1165" t="s">
        <v>236</v>
      </c>
      <c r="J5" s="1165"/>
      <c r="K5" s="1165" t="s">
        <v>242</v>
      </c>
      <c r="L5" s="1165"/>
      <c r="M5" s="1165" t="s">
        <v>239</v>
      </c>
      <c r="N5" s="1165"/>
      <c r="O5" s="462"/>
      <c r="P5" s="462" t="s">
        <v>169</v>
      </c>
      <c r="Q5" s="462"/>
      <c r="R5" s="1165"/>
      <c r="S5" s="1165"/>
    </row>
    <row r="6" spans="1:20" ht="16.5" customHeight="1">
      <c r="A6" s="1141"/>
      <c r="B6" s="1141"/>
      <c r="C6" s="850" t="s">
        <v>33</v>
      </c>
      <c r="D6" s="850" t="s">
        <v>34</v>
      </c>
      <c r="E6" s="850" t="s">
        <v>33</v>
      </c>
      <c r="F6" s="850" t="s">
        <v>34</v>
      </c>
      <c r="G6" s="850" t="s">
        <v>33</v>
      </c>
      <c r="H6" s="850" t="s">
        <v>34</v>
      </c>
      <c r="I6" s="850" t="s">
        <v>33</v>
      </c>
      <c r="J6" s="850" t="s">
        <v>34</v>
      </c>
      <c r="K6" s="850" t="s">
        <v>33</v>
      </c>
      <c r="L6" s="850" t="s">
        <v>34</v>
      </c>
      <c r="M6" s="850" t="s">
        <v>33</v>
      </c>
      <c r="N6" s="850" t="s">
        <v>34</v>
      </c>
      <c r="O6" s="850" t="s">
        <v>33</v>
      </c>
      <c r="P6" s="850" t="s">
        <v>34</v>
      </c>
      <c r="Q6" s="850" t="s">
        <v>35</v>
      </c>
      <c r="R6" s="1165"/>
      <c r="S6" s="1165"/>
    </row>
    <row r="7" spans="1:20" ht="25.5" customHeight="1" thickBot="1">
      <c r="A7" s="1142"/>
      <c r="B7" s="1142"/>
      <c r="C7" s="853" t="s">
        <v>173</v>
      </c>
      <c r="D7" s="853" t="s">
        <v>172</v>
      </c>
      <c r="E7" s="853" t="s">
        <v>173</v>
      </c>
      <c r="F7" s="853" t="s">
        <v>172</v>
      </c>
      <c r="G7" s="853" t="s">
        <v>173</v>
      </c>
      <c r="H7" s="853" t="s">
        <v>172</v>
      </c>
      <c r="I7" s="853" t="s">
        <v>173</v>
      </c>
      <c r="J7" s="853" t="s">
        <v>172</v>
      </c>
      <c r="K7" s="853" t="s">
        <v>173</v>
      </c>
      <c r="L7" s="853" t="s">
        <v>172</v>
      </c>
      <c r="M7" s="853" t="s">
        <v>173</v>
      </c>
      <c r="N7" s="853" t="s">
        <v>172</v>
      </c>
      <c r="O7" s="853" t="s">
        <v>173</v>
      </c>
      <c r="P7" s="853" t="s">
        <v>172</v>
      </c>
      <c r="Q7" s="853" t="s">
        <v>169</v>
      </c>
      <c r="R7" s="1166"/>
      <c r="S7" s="1166"/>
    </row>
    <row r="8" spans="1:20" ht="19.5" customHeight="1">
      <c r="A8" s="1191" t="s">
        <v>52</v>
      </c>
      <c r="B8" s="1191"/>
      <c r="C8" s="847">
        <v>0</v>
      </c>
      <c r="D8" s="847">
        <v>0</v>
      </c>
      <c r="E8" s="847">
        <v>0</v>
      </c>
      <c r="F8" s="847">
        <v>0</v>
      </c>
      <c r="G8" s="847">
        <v>0</v>
      </c>
      <c r="H8" s="847">
        <v>0</v>
      </c>
      <c r="I8" s="847">
        <v>0</v>
      </c>
      <c r="J8" s="847">
        <v>0</v>
      </c>
      <c r="K8" s="847">
        <v>0</v>
      </c>
      <c r="L8" s="847">
        <v>0</v>
      </c>
      <c r="M8" s="847">
        <v>0</v>
      </c>
      <c r="N8" s="847">
        <v>0</v>
      </c>
      <c r="O8" s="850">
        <f>SUM(C8,E8,G8,I8,K8,M8)</f>
        <v>0</v>
      </c>
      <c r="P8" s="850">
        <f>SUM(D8,F8,H8,J8,L8,N8)</f>
        <v>0</v>
      </c>
      <c r="Q8" s="850">
        <f>SUM(O8:P8)</f>
        <v>0</v>
      </c>
      <c r="R8" s="1216" t="s">
        <v>583</v>
      </c>
      <c r="S8" s="1216"/>
    </row>
    <row r="9" spans="1:20" ht="19.5" customHeight="1">
      <c r="A9" s="1170" t="s">
        <v>53</v>
      </c>
      <c r="B9" s="1170"/>
      <c r="C9" s="702">
        <v>0</v>
      </c>
      <c r="D9" s="702">
        <v>0</v>
      </c>
      <c r="E9" s="702">
        <v>0</v>
      </c>
      <c r="F9" s="702">
        <v>0</v>
      </c>
      <c r="G9" s="702">
        <v>0</v>
      </c>
      <c r="H9" s="702">
        <v>0</v>
      </c>
      <c r="I9" s="702">
        <v>0</v>
      </c>
      <c r="J9" s="702">
        <v>0</v>
      </c>
      <c r="K9" s="702">
        <v>0</v>
      </c>
      <c r="L9" s="702">
        <v>0</v>
      </c>
      <c r="M9" s="702">
        <v>0</v>
      </c>
      <c r="N9" s="702">
        <v>0</v>
      </c>
      <c r="O9" s="848">
        <f t="shared" ref="O9:O27" si="0">SUM(C9,E9,G9,I9,K9,M9)</f>
        <v>0</v>
      </c>
      <c r="P9" s="848">
        <f t="shared" ref="P9:P27" si="1">SUM(D9,F9,H9,J9,L9,N9)</f>
        <v>0</v>
      </c>
      <c r="Q9" s="848">
        <f t="shared" ref="Q9:Q27" si="2">SUM(O9:P9)</f>
        <v>0</v>
      </c>
      <c r="R9" s="1159" t="s">
        <v>284</v>
      </c>
      <c r="S9" s="1159"/>
    </row>
    <row r="10" spans="1:20" ht="19.5" customHeight="1">
      <c r="A10" s="1170" t="s">
        <v>54</v>
      </c>
      <c r="B10" s="1170"/>
      <c r="C10" s="702">
        <v>2</v>
      </c>
      <c r="D10" s="702">
        <v>102</v>
      </c>
      <c r="E10" s="702">
        <v>1</v>
      </c>
      <c r="F10" s="702">
        <v>79</v>
      </c>
      <c r="G10" s="702">
        <v>1</v>
      </c>
      <c r="H10" s="702">
        <v>87</v>
      </c>
      <c r="I10" s="702">
        <v>0</v>
      </c>
      <c r="J10" s="702">
        <v>78</v>
      </c>
      <c r="K10" s="702">
        <v>0</v>
      </c>
      <c r="L10" s="702">
        <v>105</v>
      </c>
      <c r="M10" s="702">
        <v>0</v>
      </c>
      <c r="N10" s="702">
        <v>51</v>
      </c>
      <c r="O10" s="848">
        <f t="shared" si="0"/>
        <v>4</v>
      </c>
      <c r="P10" s="848">
        <f t="shared" si="1"/>
        <v>502</v>
      </c>
      <c r="Q10" s="848">
        <f t="shared" si="2"/>
        <v>506</v>
      </c>
      <c r="R10" s="1178" t="s">
        <v>175</v>
      </c>
      <c r="S10" s="1178"/>
      <c r="T10" s="201"/>
    </row>
    <row r="11" spans="1:20" ht="19.5" customHeight="1">
      <c r="A11" s="1170" t="s">
        <v>55</v>
      </c>
      <c r="B11" s="1170"/>
      <c r="C11" s="702">
        <v>20</v>
      </c>
      <c r="D11" s="702">
        <v>20</v>
      </c>
      <c r="E11" s="702">
        <v>20</v>
      </c>
      <c r="F11" s="702">
        <v>23</v>
      </c>
      <c r="G11" s="702">
        <v>25</v>
      </c>
      <c r="H11" s="702">
        <v>16</v>
      </c>
      <c r="I11" s="702">
        <v>20</v>
      </c>
      <c r="J11" s="702">
        <v>22</v>
      </c>
      <c r="K11" s="702">
        <v>20</v>
      </c>
      <c r="L11" s="702">
        <v>19</v>
      </c>
      <c r="M11" s="702">
        <v>20</v>
      </c>
      <c r="N11" s="702">
        <v>14</v>
      </c>
      <c r="O11" s="848">
        <f t="shared" si="0"/>
        <v>125</v>
      </c>
      <c r="P11" s="848">
        <f t="shared" si="1"/>
        <v>114</v>
      </c>
      <c r="Q11" s="848">
        <f t="shared" si="2"/>
        <v>239</v>
      </c>
      <c r="R11" s="1178" t="s">
        <v>676</v>
      </c>
      <c r="S11" s="1178"/>
    </row>
    <row r="12" spans="1:20" ht="19.5" customHeight="1">
      <c r="A12" s="1189" t="s">
        <v>279</v>
      </c>
      <c r="B12" s="258" t="s">
        <v>261</v>
      </c>
      <c r="C12" s="702">
        <v>0</v>
      </c>
      <c r="D12" s="702">
        <v>43</v>
      </c>
      <c r="E12" s="702">
        <v>0</v>
      </c>
      <c r="F12" s="702">
        <v>28</v>
      </c>
      <c r="G12" s="702">
        <v>0</v>
      </c>
      <c r="H12" s="702">
        <v>25</v>
      </c>
      <c r="I12" s="702">
        <v>0</v>
      </c>
      <c r="J12" s="702">
        <v>37</v>
      </c>
      <c r="K12" s="702">
        <v>0</v>
      </c>
      <c r="L12" s="702">
        <v>25</v>
      </c>
      <c r="M12" s="702">
        <v>0</v>
      </c>
      <c r="N12" s="702">
        <v>37</v>
      </c>
      <c r="O12" s="848">
        <f t="shared" si="0"/>
        <v>0</v>
      </c>
      <c r="P12" s="848">
        <f t="shared" si="1"/>
        <v>195</v>
      </c>
      <c r="Q12" s="848">
        <f t="shared" si="2"/>
        <v>195</v>
      </c>
      <c r="R12" s="502" t="s">
        <v>288</v>
      </c>
      <c r="S12" s="1220" t="s">
        <v>167</v>
      </c>
    </row>
    <row r="13" spans="1:20" ht="19.5" customHeight="1">
      <c r="A13" s="1189"/>
      <c r="B13" s="258" t="s">
        <v>263</v>
      </c>
      <c r="C13" s="702">
        <v>3</v>
      </c>
      <c r="D13" s="702">
        <v>58</v>
      </c>
      <c r="E13" s="702">
        <v>3</v>
      </c>
      <c r="F13" s="702">
        <v>41</v>
      </c>
      <c r="G13" s="702">
        <v>1</v>
      </c>
      <c r="H13" s="702">
        <v>45</v>
      </c>
      <c r="I13" s="702">
        <v>1</v>
      </c>
      <c r="J13" s="702">
        <v>51</v>
      </c>
      <c r="K13" s="702">
        <v>0</v>
      </c>
      <c r="L13" s="702">
        <v>51</v>
      </c>
      <c r="M13" s="702">
        <v>0</v>
      </c>
      <c r="N13" s="702">
        <v>41</v>
      </c>
      <c r="O13" s="848">
        <f t="shared" si="0"/>
        <v>8</v>
      </c>
      <c r="P13" s="848">
        <f t="shared" si="1"/>
        <v>287</v>
      </c>
      <c r="Q13" s="848">
        <f t="shared" si="2"/>
        <v>295</v>
      </c>
      <c r="R13" s="502" t="s">
        <v>289</v>
      </c>
      <c r="S13" s="1220"/>
    </row>
    <row r="14" spans="1:20" ht="19.5" customHeight="1">
      <c r="A14" s="1189"/>
      <c r="B14" s="258" t="s">
        <v>262</v>
      </c>
      <c r="C14" s="702">
        <v>72</v>
      </c>
      <c r="D14" s="702">
        <v>26</v>
      </c>
      <c r="E14" s="702">
        <v>76</v>
      </c>
      <c r="F14" s="702">
        <v>19</v>
      </c>
      <c r="G14" s="702">
        <v>75</v>
      </c>
      <c r="H14" s="702">
        <v>16</v>
      </c>
      <c r="I14" s="702">
        <v>68</v>
      </c>
      <c r="J14" s="702">
        <v>18</v>
      </c>
      <c r="K14" s="702">
        <v>71</v>
      </c>
      <c r="L14" s="702">
        <v>12</v>
      </c>
      <c r="M14" s="702">
        <v>66</v>
      </c>
      <c r="N14" s="702">
        <v>13</v>
      </c>
      <c r="O14" s="848">
        <f t="shared" si="0"/>
        <v>428</v>
      </c>
      <c r="P14" s="848">
        <f t="shared" si="1"/>
        <v>104</v>
      </c>
      <c r="Q14" s="848">
        <f t="shared" si="2"/>
        <v>532</v>
      </c>
      <c r="R14" s="502" t="s">
        <v>290</v>
      </c>
      <c r="S14" s="1220"/>
    </row>
    <row r="15" spans="1:20" ht="19.5" customHeight="1">
      <c r="A15" s="1189"/>
      <c r="B15" s="258" t="s">
        <v>264</v>
      </c>
      <c r="C15" s="702">
        <v>0</v>
      </c>
      <c r="D15" s="702">
        <v>0</v>
      </c>
      <c r="E15" s="702">
        <v>0</v>
      </c>
      <c r="F15" s="702">
        <v>0</v>
      </c>
      <c r="G15" s="702">
        <v>0</v>
      </c>
      <c r="H15" s="702">
        <v>0</v>
      </c>
      <c r="I15" s="702">
        <v>0</v>
      </c>
      <c r="J15" s="702">
        <v>0</v>
      </c>
      <c r="K15" s="702">
        <v>0</v>
      </c>
      <c r="L15" s="702">
        <v>0</v>
      </c>
      <c r="M15" s="702">
        <v>0</v>
      </c>
      <c r="N15" s="702">
        <v>0</v>
      </c>
      <c r="O15" s="848">
        <f t="shared" si="0"/>
        <v>0</v>
      </c>
      <c r="P15" s="848">
        <f t="shared" si="1"/>
        <v>0</v>
      </c>
      <c r="Q15" s="848">
        <f t="shared" si="2"/>
        <v>0</v>
      </c>
      <c r="R15" s="502" t="s">
        <v>291</v>
      </c>
      <c r="S15" s="1220"/>
    </row>
    <row r="16" spans="1:20" ht="19.5" customHeight="1">
      <c r="A16" s="1189"/>
      <c r="B16" s="258" t="s">
        <v>266</v>
      </c>
      <c r="C16" s="702">
        <v>34</v>
      </c>
      <c r="D16" s="702">
        <v>31</v>
      </c>
      <c r="E16" s="702">
        <v>40</v>
      </c>
      <c r="F16" s="702">
        <v>26</v>
      </c>
      <c r="G16" s="702">
        <v>32</v>
      </c>
      <c r="H16" s="702">
        <v>30</v>
      </c>
      <c r="I16" s="702">
        <v>35</v>
      </c>
      <c r="J16" s="702">
        <v>23</v>
      </c>
      <c r="K16" s="702">
        <v>28</v>
      </c>
      <c r="L16" s="702">
        <v>36</v>
      </c>
      <c r="M16" s="702">
        <v>35</v>
      </c>
      <c r="N16" s="702">
        <v>19</v>
      </c>
      <c r="O16" s="848">
        <f t="shared" si="0"/>
        <v>204</v>
      </c>
      <c r="P16" s="848">
        <f t="shared" si="1"/>
        <v>165</v>
      </c>
      <c r="Q16" s="848">
        <f t="shared" si="2"/>
        <v>369</v>
      </c>
      <c r="R16" s="502" t="s">
        <v>292</v>
      </c>
      <c r="S16" s="1220"/>
    </row>
    <row r="17" spans="1:19" ht="19.5" customHeight="1">
      <c r="A17" s="1189"/>
      <c r="B17" s="258" t="s">
        <v>265</v>
      </c>
      <c r="C17" s="702">
        <v>29</v>
      </c>
      <c r="D17" s="702">
        <v>93</v>
      </c>
      <c r="E17" s="702">
        <v>44</v>
      </c>
      <c r="F17" s="702">
        <v>121</v>
      </c>
      <c r="G17" s="702">
        <v>34</v>
      </c>
      <c r="H17" s="702">
        <v>122</v>
      </c>
      <c r="I17" s="702">
        <v>36</v>
      </c>
      <c r="J17" s="702">
        <v>87</v>
      </c>
      <c r="K17" s="702">
        <v>39</v>
      </c>
      <c r="L17" s="702">
        <v>132</v>
      </c>
      <c r="M17" s="702">
        <v>24</v>
      </c>
      <c r="N17" s="702">
        <v>85</v>
      </c>
      <c r="O17" s="848">
        <f t="shared" si="0"/>
        <v>206</v>
      </c>
      <c r="P17" s="848">
        <f t="shared" si="1"/>
        <v>640</v>
      </c>
      <c r="Q17" s="848">
        <f t="shared" si="2"/>
        <v>846</v>
      </c>
      <c r="R17" s="502" t="s">
        <v>293</v>
      </c>
      <c r="S17" s="1220"/>
    </row>
    <row r="18" spans="1:19" ht="19.5" customHeight="1">
      <c r="A18" s="1170" t="s">
        <v>63</v>
      </c>
      <c r="B18" s="1170"/>
      <c r="C18" s="848">
        <v>0</v>
      </c>
      <c r="D18" s="848">
        <v>0</v>
      </c>
      <c r="E18" s="848">
        <v>0</v>
      </c>
      <c r="F18" s="848">
        <v>0</v>
      </c>
      <c r="G18" s="86">
        <v>0</v>
      </c>
      <c r="H18" s="848">
        <v>0</v>
      </c>
      <c r="I18" s="848">
        <v>0</v>
      </c>
      <c r="J18" s="86">
        <v>0</v>
      </c>
      <c r="K18" s="848">
        <v>0</v>
      </c>
      <c r="L18" s="848">
        <v>0</v>
      </c>
      <c r="M18" s="86">
        <v>0</v>
      </c>
      <c r="N18" s="86">
        <v>0</v>
      </c>
      <c r="O18" s="848">
        <f t="shared" si="0"/>
        <v>0</v>
      </c>
      <c r="P18" s="848">
        <f t="shared" si="1"/>
        <v>0</v>
      </c>
      <c r="Q18" s="848">
        <f t="shared" si="2"/>
        <v>0</v>
      </c>
      <c r="R18" s="1178" t="s">
        <v>297</v>
      </c>
      <c r="S18" s="1178"/>
    </row>
    <row r="19" spans="1:19" ht="19.5" customHeight="1">
      <c r="A19" s="1170" t="s">
        <v>64</v>
      </c>
      <c r="B19" s="1170"/>
      <c r="C19" s="702">
        <v>19</v>
      </c>
      <c r="D19" s="702">
        <v>36</v>
      </c>
      <c r="E19" s="702">
        <v>18</v>
      </c>
      <c r="F19" s="702">
        <v>52</v>
      </c>
      <c r="G19" s="702">
        <v>13</v>
      </c>
      <c r="H19" s="702">
        <v>44</v>
      </c>
      <c r="I19" s="702">
        <v>10</v>
      </c>
      <c r="J19" s="702">
        <v>50</v>
      </c>
      <c r="K19" s="702">
        <v>16</v>
      </c>
      <c r="L19" s="702">
        <v>51</v>
      </c>
      <c r="M19" s="702">
        <v>15</v>
      </c>
      <c r="N19" s="702">
        <v>20</v>
      </c>
      <c r="O19" s="848">
        <f t="shared" si="0"/>
        <v>91</v>
      </c>
      <c r="P19" s="848">
        <f t="shared" si="1"/>
        <v>253</v>
      </c>
      <c r="Q19" s="848">
        <f t="shared" si="2"/>
        <v>344</v>
      </c>
      <c r="R19" s="1178" t="s">
        <v>177</v>
      </c>
      <c r="S19" s="1178"/>
    </row>
    <row r="20" spans="1:19" ht="19.5" customHeight="1">
      <c r="A20" s="1170" t="s">
        <v>65</v>
      </c>
      <c r="B20" s="1170"/>
      <c r="C20" s="702">
        <v>0</v>
      </c>
      <c r="D20" s="702">
        <v>59</v>
      </c>
      <c r="E20" s="702">
        <v>0</v>
      </c>
      <c r="F20" s="702">
        <v>42</v>
      </c>
      <c r="G20" s="702">
        <v>0</v>
      </c>
      <c r="H20" s="702">
        <v>47</v>
      </c>
      <c r="I20" s="702">
        <v>0</v>
      </c>
      <c r="J20" s="702">
        <v>49</v>
      </c>
      <c r="K20" s="702">
        <v>0</v>
      </c>
      <c r="L20" s="702">
        <v>38</v>
      </c>
      <c r="M20" s="702">
        <v>0</v>
      </c>
      <c r="N20" s="702">
        <v>27</v>
      </c>
      <c r="O20" s="848">
        <f t="shared" si="0"/>
        <v>0</v>
      </c>
      <c r="P20" s="848">
        <f t="shared" si="1"/>
        <v>262</v>
      </c>
      <c r="Q20" s="848">
        <f t="shared" si="2"/>
        <v>262</v>
      </c>
      <c r="R20" s="1178" t="s">
        <v>178</v>
      </c>
      <c r="S20" s="1178"/>
    </row>
    <row r="21" spans="1:19" ht="19.5" customHeight="1">
      <c r="A21" s="1170" t="s">
        <v>66</v>
      </c>
      <c r="B21" s="1170"/>
      <c r="C21" s="702">
        <v>100</v>
      </c>
      <c r="D21" s="702">
        <v>184</v>
      </c>
      <c r="E21" s="702">
        <v>107</v>
      </c>
      <c r="F21" s="702">
        <v>174</v>
      </c>
      <c r="G21" s="702">
        <v>114</v>
      </c>
      <c r="H21" s="702">
        <v>168</v>
      </c>
      <c r="I21" s="702">
        <v>93</v>
      </c>
      <c r="J21" s="702">
        <v>171</v>
      </c>
      <c r="K21" s="702">
        <v>104</v>
      </c>
      <c r="L21" s="702">
        <v>190</v>
      </c>
      <c r="M21" s="702">
        <v>91</v>
      </c>
      <c r="N21" s="702">
        <v>133</v>
      </c>
      <c r="O21" s="848">
        <f t="shared" si="0"/>
        <v>609</v>
      </c>
      <c r="P21" s="848">
        <f t="shared" si="1"/>
        <v>1020</v>
      </c>
      <c r="Q21" s="848">
        <f t="shared" si="2"/>
        <v>1629</v>
      </c>
      <c r="R21" s="1178" t="s">
        <v>285</v>
      </c>
      <c r="S21" s="1178"/>
    </row>
    <row r="22" spans="1:19" ht="19.5" customHeight="1">
      <c r="A22" s="1170" t="s">
        <v>133</v>
      </c>
      <c r="B22" s="1170"/>
      <c r="C22" s="702">
        <v>135</v>
      </c>
      <c r="D22" s="702">
        <v>2</v>
      </c>
      <c r="E22" s="702">
        <v>130</v>
      </c>
      <c r="F22" s="702">
        <v>0</v>
      </c>
      <c r="G22" s="702">
        <v>153</v>
      </c>
      <c r="H22" s="702">
        <v>1</v>
      </c>
      <c r="I22" s="702">
        <v>154</v>
      </c>
      <c r="J22" s="702">
        <v>0</v>
      </c>
      <c r="K22" s="702">
        <v>175</v>
      </c>
      <c r="L22" s="702">
        <v>0</v>
      </c>
      <c r="M22" s="702">
        <v>112</v>
      </c>
      <c r="N22" s="702">
        <v>0</v>
      </c>
      <c r="O22" s="848">
        <f t="shared" si="0"/>
        <v>859</v>
      </c>
      <c r="P22" s="848">
        <f t="shared" si="1"/>
        <v>3</v>
      </c>
      <c r="Q22" s="848">
        <f t="shared" si="2"/>
        <v>862</v>
      </c>
      <c r="R22" s="1178" t="s">
        <v>853</v>
      </c>
      <c r="S22" s="1178"/>
    </row>
    <row r="23" spans="1:19" ht="19.5" customHeight="1">
      <c r="A23" s="1170" t="s">
        <v>68</v>
      </c>
      <c r="B23" s="1170"/>
      <c r="C23" s="702">
        <v>2</v>
      </c>
      <c r="D23" s="702">
        <v>32</v>
      </c>
      <c r="E23" s="702">
        <v>1</v>
      </c>
      <c r="F23" s="702">
        <v>34</v>
      </c>
      <c r="G23" s="702">
        <v>0</v>
      </c>
      <c r="H23" s="702">
        <v>30</v>
      </c>
      <c r="I23" s="702">
        <v>1</v>
      </c>
      <c r="J23" s="702">
        <v>31</v>
      </c>
      <c r="K23" s="702">
        <v>0</v>
      </c>
      <c r="L23" s="702">
        <v>26</v>
      </c>
      <c r="M23" s="702">
        <v>0</v>
      </c>
      <c r="N23" s="702">
        <v>22</v>
      </c>
      <c r="O23" s="848">
        <f t="shared" si="0"/>
        <v>4</v>
      </c>
      <c r="P23" s="848">
        <f t="shared" si="1"/>
        <v>175</v>
      </c>
      <c r="Q23" s="848">
        <f t="shared" si="2"/>
        <v>179</v>
      </c>
      <c r="R23" s="1178" t="s">
        <v>287</v>
      </c>
      <c r="S23" s="1178"/>
    </row>
    <row r="24" spans="1:19" ht="19.5" customHeight="1">
      <c r="A24" s="1170" t="s">
        <v>69</v>
      </c>
      <c r="B24" s="1170"/>
      <c r="C24" s="702">
        <v>31</v>
      </c>
      <c r="D24" s="702">
        <v>43</v>
      </c>
      <c r="E24" s="702">
        <v>39</v>
      </c>
      <c r="F24" s="702">
        <v>36</v>
      </c>
      <c r="G24" s="702">
        <v>29</v>
      </c>
      <c r="H24" s="702">
        <v>32</v>
      </c>
      <c r="I24" s="702">
        <v>27</v>
      </c>
      <c r="J24" s="702">
        <v>34</v>
      </c>
      <c r="K24" s="702">
        <v>28</v>
      </c>
      <c r="L24" s="702">
        <v>37</v>
      </c>
      <c r="M24" s="702">
        <v>12</v>
      </c>
      <c r="N24" s="702">
        <v>29</v>
      </c>
      <c r="O24" s="848">
        <f t="shared" si="0"/>
        <v>166</v>
      </c>
      <c r="P24" s="848">
        <f t="shared" si="1"/>
        <v>211</v>
      </c>
      <c r="Q24" s="848">
        <f t="shared" si="2"/>
        <v>377</v>
      </c>
      <c r="R24" s="1178" t="s">
        <v>182</v>
      </c>
      <c r="S24" s="1178"/>
    </row>
    <row r="25" spans="1:19" ht="19.5" customHeight="1">
      <c r="A25" s="1170" t="s">
        <v>70</v>
      </c>
      <c r="B25" s="1170"/>
      <c r="C25" s="702">
        <v>0</v>
      </c>
      <c r="D25" s="702">
        <v>38</v>
      </c>
      <c r="E25" s="702">
        <v>0</v>
      </c>
      <c r="F25" s="702">
        <v>43</v>
      </c>
      <c r="G25" s="702">
        <v>0</v>
      </c>
      <c r="H25" s="702">
        <v>39</v>
      </c>
      <c r="I25" s="702">
        <v>0</v>
      </c>
      <c r="J25" s="702">
        <v>41</v>
      </c>
      <c r="K25" s="702">
        <v>0</v>
      </c>
      <c r="L25" s="702">
        <v>37</v>
      </c>
      <c r="M25" s="702">
        <v>0</v>
      </c>
      <c r="N25" s="702">
        <v>41</v>
      </c>
      <c r="O25" s="848">
        <f t="shared" si="0"/>
        <v>0</v>
      </c>
      <c r="P25" s="848">
        <f t="shared" si="1"/>
        <v>239</v>
      </c>
      <c r="Q25" s="848">
        <f t="shared" si="2"/>
        <v>239</v>
      </c>
      <c r="R25" s="1178" t="s">
        <v>183</v>
      </c>
      <c r="S25" s="1178"/>
    </row>
    <row r="26" spans="1:19" ht="19.5" customHeight="1">
      <c r="A26" s="1170" t="s">
        <v>71</v>
      </c>
      <c r="B26" s="1170"/>
      <c r="C26" s="702">
        <v>35</v>
      </c>
      <c r="D26" s="702">
        <v>47</v>
      </c>
      <c r="E26" s="702">
        <v>35</v>
      </c>
      <c r="F26" s="702">
        <v>62</v>
      </c>
      <c r="G26" s="702">
        <v>32</v>
      </c>
      <c r="H26" s="702">
        <v>55</v>
      </c>
      <c r="I26" s="702">
        <v>29</v>
      </c>
      <c r="J26" s="702">
        <v>55</v>
      </c>
      <c r="K26" s="702">
        <v>40</v>
      </c>
      <c r="L26" s="702">
        <v>40</v>
      </c>
      <c r="M26" s="702">
        <v>20</v>
      </c>
      <c r="N26" s="702">
        <v>35</v>
      </c>
      <c r="O26" s="848">
        <f t="shared" si="0"/>
        <v>191</v>
      </c>
      <c r="P26" s="848">
        <f t="shared" si="1"/>
        <v>294</v>
      </c>
      <c r="Q26" s="848">
        <f t="shared" si="2"/>
        <v>485</v>
      </c>
      <c r="R26" s="1178" t="s">
        <v>671</v>
      </c>
      <c r="S26" s="1178"/>
    </row>
    <row r="27" spans="1:19" ht="19.5" customHeight="1" thickBot="1">
      <c r="A27" s="1280" t="s">
        <v>72</v>
      </c>
      <c r="B27" s="1280"/>
      <c r="C27" s="900">
        <v>34</v>
      </c>
      <c r="D27" s="900">
        <v>35</v>
      </c>
      <c r="E27" s="900">
        <v>66</v>
      </c>
      <c r="F27" s="900">
        <v>33</v>
      </c>
      <c r="G27" s="900">
        <v>64</v>
      </c>
      <c r="H27" s="900">
        <v>35</v>
      </c>
      <c r="I27" s="900">
        <v>66</v>
      </c>
      <c r="J27" s="900">
        <v>26</v>
      </c>
      <c r="K27" s="900">
        <v>68</v>
      </c>
      <c r="L27" s="900">
        <v>27</v>
      </c>
      <c r="M27" s="900">
        <v>65</v>
      </c>
      <c r="N27" s="900">
        <v>29</v>
      </c>
      <c r="O27" s="244">
        <f t="shared" si="0"/>
        <v>363</v>
      </c>
      <c r="P27" s="244">
        <f t="shared" si="1"/>
        <v>185</v>
      </c>
      <c r="Q27" s="244">
        <f t="shared" si="2"/>
        <v>548</v>
      </c>
      <c r="R27" s="1258" t="s">
        <v>282</v>
      </c>
      <c r="S27" s="1258"/>
    </row>
    <row r="28" spans="1:19" ht="19.5" customHeight="1" thickBot="1">
      <c r="A28" s="1348" t="s">
        <v>32</v>
      </c>
      <c r="B28" s="1348"/>
      <c r="C28" s="705">
        <f>SUM(C8:C27)</f>
        <v>516</v>
      </c>
      <c r="D28" s="705">
        <f t="shared" ref="D28:Q28" si="3">SUM(D8:D27)</f>
        <v>849</v>
      </c>
      <c r="E28" s="705">
        <f t="shared" si="3"/>
        <v>580</v>
      </c>
      <c r="F28" s="705">
        <f t="shared" si="3"/>
        <v>813</v>
      </c>
      <c r="G28" s="705">
        <f t="shared" si="3"/>
        <v>573</v>
      </c>
      <c r="H28" s="705">
        <f t="shared" si="3"/>
        <v>792</v>
      </c>
      <c r="I28" s="705">
        <f t="shared" si="3"/>
        <v>540</v>
      </c>
      <c r="J28" s="705">
        <f t="shared" si="3"/>
        <v>773</v>
      </c>
      <c r="K28" s="705">
        <f t="shared" si="3"/>
        <v>589</v>
      </c>
      <c r="L28" s="705">
        <f t="shared" si="3"/>
        <v>826</v>
      </c>
      <c r="M28" s="705">
        <f t="shared" si="3"/>
        <v>460</v>
      </c>
      <c r="N28" s="705">
        <f t="shared" si="3"/>
        <v>596</v>
      </c>
      <c r="O28" s="705">
        <f t="shared" si="3"/>
        <v>3258</v>
      </c>
      <c r="P28" s="705">
        <f t="shared" si="3"/>
        <v>4649</v>
      </c>
      <c r="Q28" s="705">
        <f t="shared" si="3"/>
        <v>7907</v>
      </c>
      <c r="R28" s="1260" t="s">
        <v>169</v>
      </c>
      <c r="S28" s="1260"/>
    </row>
    <row r="29" spans="1:19" ht="13.5" thickTop="1">
      <c r="H29" s="82" t="s">
        <v>305</v>
      </c>
    </row>
    <row r="114" spans="3:15">
      <c r="C114" s="142"/>
      <c r="D114" s="142"/>
      <c r="E114" s="142"/>
      <c r="F114" s="142"/>
      <c r="G114" s="142"/>
      <c r="H114" s="142"/>
      <c r="I114" s="142"/>
      <c r="J114" s="142"/>
      <c r="K114" s="142"/>
      <c r="L114" s="142"/>
      <c r="M114" s="142"/>
      <c r="N114" s="142"/>
      <c r="O114" s="142"/>
    </row>
    <row r="115" spans="3:15">
      <c r="C115" s="142"/>
      <c r="D115" s="142"/>
      <c r="E115" s="142"/>
      <c r="F115" s="142"/>
      <c r="G115" s="142"/>
      <c r="H115" s="142"/>
      <c r="I115" s="142"/>
      <c r="J115" s="142"/>
      <c r="K115" s="142"/>
      <c r="L115" s="142"/>
      <c r="M115" s="142"/>
      <c r="N115" s="142"/>
      <c r="O115" s="142"/>
    </row>
    <row r="116" spans="3:15">
      <c r="C116" s="142"/>
      <c r="D116" s="142"/>
      <c r="E116" s="142"/>
      <c r="F116" s="142"/>
      <c r="G116" s="142"/>
      <c r="H116" s="142"/>
      <c r="I116" s="142"/>
      <c r="J116" s="142"/>
      <c r="K116" s="142"/>
      <c r="L116" s="142"/>
      <c r="M116" s="142"/>
      <c r="N116" s="142"/>
      <c r="O116" s="142"/>
    </row>
    <row r="117" spans="3:15">
      <c r="C117" s="142"/>
      <c r="D117" s="142"/>
      <c r="E117" s="142"/>
      <c r="F117" s="142"/>
      <c r="G117" s="142"/>
      <c r="H117" s="142"/>
      <c r="I117" s="142"/>
      <c r="J117" s="142"/>
      <c r="K117" s="142"/>
      <c r="L117" s="142"/>
      <c r="M117" s="142"/>
      <c r="N117" s="142"/>
      <c r="O117" s="142"/>
    </row>
  </sheetData>
  <protectedRanges>
    <protectedRange sqref="D18:N18" name="نطاق1"/>
  </protectedRanges>
  <mergeCells count="51">
    <mergeCell ref="A1:S1"/>
    <mergeCell ref="A2:S2"/>
    <mergeCell ref="A3:B3"/>
    <mergeCell ref="R3:S3"/>
    <mergeCell ref="A4:B7"/>
    <mergeCell ref="C4:D4"/>
    <mergeCell ref="E4:F4"/>
    <mergeCell ref="G4:H4"/>
    <mergeCell ref="I4:J4"/>
    <mergeCell ref="K4:L4"/>
    <mergeCell ref="M4:N4"/>
    <mergeCell ref="O4:Q4"/>
    <mergeCell ref="R4:S7"/>
    <mergeCell ref="C5:D5"/>
    <mergeCell ref="E5:F5"/>
    <mergeCell ref="G5:H5"/>
    <mergeCell ref="I5:J5"/>
    <mergeCell ref="K5:L5"/>
    <mergeCell ref="M5:N5"/>
    <mergeCell ref="A8:B8"/>
    <mergeCell ref="R8:S8"/>
    <mergeCell ref="A9:B9"/>
    <mergeCell ref="R9:S9"/>
    <mergeCell ref="A10:B10"/>
    <mergeCell ref="R10:S10"/>
    <mergeCell ref="A11:B11"/>
    <mergeCell ref="R11:S11"/>
    <mergeCell ref="A12:A17"/>
    <mergeCell ref="S12:S17"/>
    <mergeCell ref="A18:B18"/>
    <mergeCell ref="R18:S18"/>
    <mergeCell ref="A19:B19"/>
    <mergeCell ref="R19:S19"/>
    <mergeCell ref="A20:B20"/>
    <mergeCell ref="R20:S20"/>
    <mergeCell ref="A21:B21"/>
    <mergeCell ref="R21:S21"/>
    <mergeCell ref="A22:B22"/>
    <mergeCell ref="R22:S22"/>
    <mergeCell ref="A23:B23"/>
    <mergeCell ref="R23:S23"/>
    <mergeCell ref="A24:B24"/>
    <mergeCell ref="R24:S24"/>
    <mergeCell ref="A28:B28"/>
    <mergeCell ref="R28:S28"/>
    <mergeCell ref="A25:B25"/>
    <mergeCell ref="R25:S25"/>
    <mergeCell ref="A26:B26"/>
    <mergeCell ref="R26:S26"/>
    <mergeCell ref="A27:B27"/>
    <mergeCell ref="R27:S27"/>
  </mergeCells>
  <printOptions horizontalCentered="1"/>
  <pageMargins left="0.25" right="0.25" top="1" bottom="1" header="1" footer="1"/>
  <pageSetup paperSize="9" scale="80" firstPageNumber="36" orientation="landscape" useFirstPageNumber="1"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117</vt:i4>
      </vt:variant>
      <vt:variant>
        <vt:lpstr>Named Ranges</vt:lpstr>
      </vt:variant>
      <vt:variant>
        <vt:i4>115</vt:i4>
      </vt:variant>
    </vt:vector>
  </HeadingPairs>
  <TitlesOfParts>
    <vt:vector size="232" baseType="lpstr">
      <vt:lpstr>مسودات</vt:lpstr>
      <vt:lpstr>مؤشرات (3)</vt:lpstr>
      <vt:lpstr>حضر وريف اجمالي 3</vt:lpstr>
      <vt:lpstr>التاركين (2)</vt:lpstr>
      <vt:lpstr>التسرب</vt:lpstr>
      <vt:lpstr>الالتحاق (2)</vt:lpstr>
      <vt:lpstr>التجميعي </vt:lpstr>
      <vt:lpstr>حضر وريف اجمالي</vt:lpstr>
      <vt:lpstr>صباحي اجمالي10</vt:lpstr>
      <vt:lpstr>اجماتي مقبولين</vt:lpstr>
      <vt:lpstr>صباحي اجمالي 16</vt:lpstr>
      <vt:lpstr>17</vt:lpstr>
      <vt:lpstr>18</vt:lpstr>
      <vt:lpstr>23</vt:lpstr>
      <vt:lpstr>24</vt:lpstr>
      <vt:lpstr>تجميعي راسبين29</vt:lpstr>
      <vt:lpstr>تجميعي تاركين</vt:lpstr>
      <vt:lpstr>تجميعي ناجحين30</vt:lpstr>
      <vt:lpstr>هيئة.اجمالي31</vt:lpstr>
      <vt:lpstr>تخصص.اجمالي32</vt:lpstr>
      <vt:lpstr>الملاك اجمالي33</vt:lpstr>
      <vt:lpstr>اعضاء داخل قوة العمل  (2)</vt:lpstr>
      <vt:lpstr>الشعب.اجمالي35</vt:lpstr>
      <vt:lpstr>مدارس مشمولة اجمالي36</vt:lpstr>
      <vt:lpstr>الابنية.اجمالي37</vt:lpstr>
      <vt:lpstr>الابنية تابع اجمالي</vt:lpstr>
      <vt:lpstr>اجمالي مكتبات38</vt:lpstr>
      <vt:lpstr>مؤشرات (4)</vt:lpstr>
      <vt:lpstr>حضر وريف41</vt:lpstr>
      <vt:lpstr>الصباحي والمسائي 42</vt:lpstr>
      <vt:lpstr> صباحي</vt:lpstr>
      <vt:lpstr>الدراسة المسائية</vt:lpstr>
      <vt:lpstr>حكومي 45</vt:lpstr>
      <vt:lpstr>تجميع صباحي مسائي</vt:lpstr>
      <vt:lpstr>صباحي47</vt:lpstr>
      <vt:lpstr>مسائي48</vt:lpstr>
      <vt:lpstr>المدرج</vt:lpstr>
      <vt:lpstr>الطلبة حسب العمر50</vt:lpstr>
      <vt:lpstr>الموجودين 51</vt:lpstr>
      <vt:lpstr>52</vt:lpstr>
      <vt:lpstr>50</vt:lpstr>
      <vt:lpstr>54</vt:lpstr>
      <vt:lpstr>جميع الاسباب55</vt:lpstr>
      <vt:lpstr>راسبين 56</vt:lpstr>
      <vt:lpstr>تجاوز 57</vt:lpstr>
      <vt:lpstr>58</vt:lpstr>
      <vt:lpstr>التاركين61</vt:lpstr>
      <vt:lpstr>الناجحين 60</vt:lpstr>
      <vt:lpstr>هيئة61</vt:lpstr>
      <vt:lpstr>تخصص حكومي62</vt:lpstr>
      <vt:lpstr>الملاك63</vt:lpstr>
      <vt:lpstr>اعضاء داخل قوة العمل  (3)</vt:lpstr>
      <vt:lpstr>الشعب.65 </vt:lpstr>
      <vt:lpstr>مدارس مشمولة.ح </vt:lpstr>
      <vt:lpstr>الابنية.67  </vt:lpstr>
      <vt:lpstr>اجمالي مكتبات.ح</vt:lpstr>
      <vt:lpstr>التربية الخاصة 2</vt:lpstr>
      <vt:lpstr>التربية الخاصة1</vt:lpstr>
      <vt:lpstr>التربية الخاصة72)</vt:lpstr>
      <vt:lpstr>اول تربيه خاصه</vt:lpstr>
      <vt:lpstr>ثاني تربية خاصه72</vt:lpstr>
      <vt:lpstr>ثالث73</vt:lpstr>
      <vt:lpstr>رابع</vt:lpstr>
      <vt:lpstr>خامس</vt:lpstr>
      <vt:lpstr>سادس76</vt:lpstr>
      <vt:lpstr>جميع  الصفوف</vt:lpstr>
      <vt:lpstr>المدرج 78</vt:lpstr>
      <vt:lpstr>يافعين 79</vt:lpstr>
      <vt:lpstr>هيئة </vt:lpstr>
      <vt:lpstr>يافعين  86</vt:lpstr>
      <vt:lpstr>حسب العمر اليافعين85</vt:lpstr>
      <vt:lpstr>فاصل الاهلي</vt:lpstr>
      <vt:lpstr>حضر وريف اهلي88</vt:lpstr>
      <vt:lpstr>صباحي اهلي</vt:lpstr>
      <vt:lpstr>مقبولين اهلي90</vt:lpstr>
      <vt:lpstr>صباحي موجودين اهلي91</vt:lpstr>
      <vt:lpstr>المدرج الاهلي</vt:lpstr>
      <vt:lpstr>جمي93 </vt:lpstr>
      <vt:lpstr>94</vt:lpstr>
      <vt:lpstr>99</vt:lpstr>
      <vt:lpstr>جميع الاسباب100</vt:lpstr>
      <vt:lpstr>الفشل بالامتحان</vt:lpstr>
      <vt:lpstr>تجاوز ايام الغياب102</vt:lpstr>
      <vt:lpstr>اسباب اخرى</vt:lpstr>
      <vt:lpstr>تاركين104</vt:lpstr>
      <vt:lpstr>ناجحين</vt:lpstr>
      <vt:lpstr>هيئة الاهلي(3)</vt:lpstr>
      <vt:lpstr>تخصص اهلي107</vt:lpstr>
      <vt:lpstr>108</vt:lpstr>
      <vt:lpstr>اعضاء داخل قوة العمل  (4)</vt:lpstr>
      <vt:lpstr>مدارس مشمولة110</vt:lpstr>
      <vt:lpstr>الابنية </vt:lpstr>
      <vt:lpstr>اجمالي مكتبات.اهلي</vt:lpstr>
      <vt:lpstr>الشعب </vt:lpstr>
      <vt:lpstr>فاصل الديني (2)</vt:lpstr>
      <vt:lpstr>حضر وريف ديني</vt:lpstr>
      <vt:lpstr>صباحي ديني117</vt:lpstr>
      <vt:lpstr>مقبولين الديني</vt:lpstr>
      <vt:lpstr>الصباحي</vt:lpstr>
      <vt:lpstr>الموجودين الوقف الشيعي</vt:lpstr>
      <vt:lpstr>جميع الصفوف121</vt:lpstr>
      <vt:lpstr>الاول</vt:lpstr>
      <vt:lpstr>127</vt:lpstr>
      <vt:lpstr>راسبين لجميع لاسباب</vt:lpstr>
      <vt:lpstr>شيعي فشل129</vt:lpstr>
      <vt:lpstr>شيعي تجاوز</vt:lpstr>
      <vt:lpstr>شيعي اسباب</vt:lpstr>
      <vt:lpstr>تاركين132</vt:lpstr>
      <vt:lpstr>ناجحين2</vt:lpstr>
      <vt:lpstr>هيئه ديني134</vt:lpstr>
      <vt:lpstr>تخصص ديني</vt:lpstr>
      <vt:lpstr>الملاك ديني</vt:lpstr>
      <vt:lpstr>اعضاء داخل قوة العمل  (5)</vt:lpstr>
      <vt:lpstr>الشعب  138</vt:lpstr>
      <vt:lpstr>مدارس مشمولة (2)</vt:lpstr>
      <vt:lpstr>الابنية.ديني</vt:lpstr>
      <vt:lpstr> مكتبات.ديني</vt:lpstr>
      <vt:lpstr>' صباحي'!Print_Area</vt:lpstr>
      <vt:lpstr>' مكتبات.ديني'!Print_Area</vt:lpstr>
      <vt:lpstr>'108'!Print_Area</vt:lpstr>
      <vt:lpstr>'127'!Print_Area</vt:lpstr>
      <vt:lpstr>'17'!Print_Area</vt:lpstr>
      <vt:lpstr>'18'!Print_Area</vt:lpstr>
      <vt:lpstr>'23'!Print_Area</vt:lpstr>
      <vt:lpstr>'24'!Print_Area</vt:lpstr>
      <vt:lpstr>'50'!Print_Area</vt:lpstr>
      <vt:lpstr>'52'!Print_Area</vt:lpstr>
      <vt:lpstr>'54'!Print_Area</vt:lpstr>
      <vt:lpstr>'58'!Print_Area</vt:lpstr>
      <vt:lpstr>'94'!Print_Area</vt:lpstr>
      <vt:lpstr>'99'!Print_Area</vt:lpstr>
      <vt:lpstr>'اجماتي مقبولين'!Print_Area</vt:lpstr>
      <vt:lpstr>'اجمالي مكتبات.اهلي'!Print_Area</vt:lpstr>
      <vt:lpstr>'اجمالي مكتبات.ح'!Print_Area</vt:lpstr>
      <vt:lpstr>'اجمالي مكتبات38'!Print_Area</vt:lpstr>
      <vt:lpstr>'اسباب اخرى'!Print_Area</vt:lpstr>
      <vt:lpstr>'اعضاء داخل قوة العمل  (2)'!Print_Area</vt:lpstr>
      <vt:lpstr>'اعضاء داخل قوة العمل  (3)'!Print_Area</vt:lpstr>
      <vt:lpstr>'اعضاء داخل قوة العمل  (4)'!Print_Area</vt:lpstr>
      <vt:lpstr>'اعضاء داخل قوة العمل  (5)'!Print_Area</vt:lpstr>
      <vt:lpstr>'الابنية '!Print_Area</vt:lpstr>
      <vt:lpstr>'الابنية تابع اجمالي'!Print_Area</vt:lpstr>
      <vt:lpstr>'الابنية.67  '!Print_Area</vt:lpstr>
      <vt:lpstr>الابنية.اجمالي37!Print_Area</vt:lpstr>
      <vt:lpstr>الابنية.ديني!Print_Area</vt:lpstr>
      <vt:lpstr>'الالتحاق (2)'!Print_Area</vt:lpstr>
      <vt:lpstr>الاول!Print_Area</vt:lpstr>
      <vt:lpstr>'التاركين (2)'!Print_Area</vt:lpstr>
      <vt:lpstr>التاركين61!Print_Area</vt:lpstr>
      <vt:lpstr>'التجميعي '!Print_Area</vt:lpstr>
      <vt:lpstr>'التربية الخاصة 2'!Print_Area</vt:lpstr>
      <vt:lpstr>'التربية الخاصة1'!Print_Area</vt:lpstr>
      <vt:lpstr>'التربية الخاصة72)'!Print_Area</vt:lpstr>
      <vt:lpstr>'الدراسة المسائية'!Print_Area</vt:lpstr>
      <vt:lpstr>'الشعب '!Print_Area</vt:lpstr>
      <vt:lpstr>'الشعب  138'!Print_Area</vt:lpstr>
      <vt:lpstr>'الشعب.65 '!Print_Area</vt:lpstr>
      <vt:lpstr>الشعب.اجمالي35!Print_Area</vt:lpstr>
      <vt:lpstr>الصباحي!Print_Area</vt:lpstr>
      <vt:lpstr>'الصباحي والمسائي 42'!Print_Area</vt:lpstr>
      <vt:lpstr>'الطلبة حسب العمر50'!Print_Area</vt:lpstr>
      <vt:lpstr>'الفشل بالامتحان'!Print_Area</vt:lpstr>
      <vt:lpstr>المدرج!Print_Area</vt:lpstr>
      <vt:lpstr>'المدرج 78'!Print_Area</vt:lpstr>
      <vt:lpstr>'المدرج الاهلي'!Print_Area</vt:lpstr>
      <vt:lpstr>'الملاك اجمالي33'!Print_Area</vt:lpstr>
      <vt:lpstr>'الملاك ديني'!Print_Area</vt:lpstr>
      <vt:lpstr>الملاك63!Print_Area</vt:lpstr>
      <vt:lpstr>'الموجودين 51'!Print_Area</vt:lpstr>
      <vt:lpstr>'الموجودين الوقف الشيعي'!Print_Area</vt:lpstr>
      <vt:lpstr>'الناجحين 60'!Print_Area</vt:lpstr>
      <vt:lpstr>'اول تربيه خاصه'!Print_Area</vt:lpstr>
      <vt:lpstr>تاركين104!Print_Area</vt:lpstr>
      <vt:lpstr>تاركين132!Print_Area</vt:lpstr>
      <vt:lpstr>'تجاوز 57'!Print_Area</vt:lpstr>
      <vt:lpstr>'تجاوز ايام الغياب102'!Print_Area</vt:lpstr>
      <vt:lpstr>'تجميع صباحي مسائي'!Print_Area</vt:lpstr>
      <vt:lpstr>'تجميعي تاركين'!Print_Area</vt:lpstr>
      <vt:lpstr>'تجميعي راسبين29'!Print_Area</vt:lpstr>
      <vt:lpstr>'تجميعي ناجحين30'!Print_Area</vt:lpstr>
      <vt:lpstr>'تخصص اهلي107'!Print_Area</vt:lpstr>
      <vt:lpstr>'تخصص حكومي62'!Print_Area</vt:lpstr>
      <vt:lpstr>'تخصص ديني'!Print_Area</vt:lpstr>
      <vt:lpstr>تخصص.اجمالي32!Print_Area</vt:lpstr>
      <vt:lpstr>ثالث73!Print_Area</vt:lpstr>
      <vt:lpstr>'ثاني تربية خاصه72'!Print_Area</vt:lpstr>
      <vt:lpstr>'جمي93 '!Print_Area</vt:lpstr>
      <vt:lpstr>'جميع  الصفوف'!Print_Area</vt:lpstr>
      <vt:lpstr>'جميع الاسباب100'!Print_Area</vt:lpstr>
      <vt:lpstr>'جميع الاسباب55'!Print_Area</vt:lpstr>
      <vt:lpstr>'جميع الصفوف121'!Print_Area</vt:lpstr>
      <vt:lpstr>'حسب العمر اليافعين85'!Print_Area</vt:lpstr>
      <vt:lpstr>'حضر وريف اجمالي'!Print_Area</vt:lpstr>
      <vt:lpstr>'حضر وريف اجمالي 3'!Print_Area</vt:lpstr>
      <vt:lpstr>'حضر وريف اهلي88'!Print_Area</vt:lpstr>
      <vt:lpstr>'حضر وريف ديني'!Print_Area</vt:lpstr>
      <vt:lpstr>'حضر وريف41'!Print_Area</vt:lpstr>
      <vt:lpstr>'حكومي 45'!Print_Area</vt:lpstr>
      <vt:lpstr>خامس!Print_Area</vt:lpstr>
      <vt:lpstr>رابع!Print_Area</vt:lpstr>
      <vt:lpstr>'راسبين 56'!Print_Area</vt:lpstr>
      <vt:lpstr>'راسبين لجميع لاسباب'!Print_Area</vt:lpstr>
      <vt:lpstr>سادس76!Print_Area</vt:lpstr>
      <vt:lpstr>'شيعي اسباب'!Print_Area</vt:lpstr>
      <vt:lpstr>'شيعي تجاوز'!Print_Area</vt:lpstr>
      <vt:lpstr>'شيعي فشل129'!Print_Area</vt:lpstr>
      <vt:lpstr>'صباحي اجمالي 16'!Print_Area</vt:lpstr>
      <vt:lpstr>'صباحي اجمالي10'!Print_Area</vt:lpstr>
      <vt:lpstr>'صباحي اهلي'!Print_Area</vt:lpstr>
      <vt:lpstr>'صباحي ديني117'!Print_Area</vt:lpstr>
      <vt:lpstr>'صباحي موجودين اهلي91'!Print_Area</vt:lpstr>
      <vt:lpstr>صباحي47!Print_Area</vt:lpstr>
      <vt:lpstr>'فاصل الاهلي'!Print_Area</vt:lpstr>
      <vt:lpstr>'فاصل الديني (2)'!Print_Area</vt:lpstr>
      <vt:lpstr>'مدارس مشمولة (2)'!Print_Area</vt:lpstr>
      <vt:lpstr>'مدارس مشمولة اجمالي36'!Print_Area</vt:lpstr>
      <vt:lpstr>'مدارس مشمولة.ح '!Print_Area</vt:lpstr>
      <vt:lpstr>'مدارس مشمولة110'!Print_Area</vt:lpstr>
      <vt:lpstr>مسائي48!Print_Area</vt:lpstr>
      <vt:lpstr>'مقبولين الديني'!Print_Area</vt:lpstr>
      <vt:lpstr>'مقبولين اهلي90'!Print_Area</vt:lpstr>
      <vt:lpstr>'مؤشرات (3)'!Print_Area</vt:lpstr>
      <vt:lpstr>'مؤشرات (4)'!Print_Area</vt:lpstr>
      <vt:lpstr>ناجحين!Print_Area</vt:lpstr>
      <vt:lpstr>ناجحين2!Print_Area</vt:lpstr>
      <vt:lpstr>'هيئة '!Print_Area</vt:lpstr>
      <vt:lpstr>'هيئة الاهلي(3)'!Print_Area</vt:lpstr>
      <vt:lpstr>هيئة.اجمالي31!Print_Area</vt:lpstr>
      <vt:lpstr>هيئة61!Print_Area</vt:lpstr>
      <vt:lpstr>'هيئه ديني134'!Print_Area</vt:lpstr>
      <vt:lpstr>'يافعين  86'!Print_Area</vt:lpstr>
      <vt:lpstr>'يافعين 79'!Print_Area</vt:lpstr>
    </vt:vector>
  </TitlesOfParts>
  <Company>Sham Future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XP Gold 3-Dodo</dc:creator>
  <cp:lastModifiedBy>Nagim Mohammed</cp:lastModifiedBy>
  <cp:lastPrinted>2021-05-04T05:26:22Z</cp:lastPrinted>
  <dcterms:created xsi:type="dcterms:W3CDTF">2010-09-16T07:44:20Z</dcterms:created>
  <dcterms:modified xsi:type="dcterms:W3CDTF">2021-06-07T09:19:43Z</dcterms:modified>
</cp:coreProperties>
</file>